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8.xml" ContentType="application/vnd.openxmlformats-officedocument.drawing+xml"/>
  <Override PartName="/xl/charts/chart39.xml" ContentType="application/vnd.openxmlformats-officedocument.drawingml.chart+xml"/>
  <Override PartName="/xl/drawings/drawing19.xml" ContentType="application/vnd.openxmlformats-officedocument.drawingml.chartshapes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1.xml" ContentType="application/vnd.openxmlformats-officedocument.drawing+xml"/>
  <Override PartName="/xl/charts/chart45.xml" ContentType="application/vnd.openxmlformats-officedocument.drawingml.chart+xml"/>
  <Override PartName="/xl/drawings/drawing22.xml" ContentType="application/vnd.openxmlformats-officedocument.drawingml.chartshapes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9" documentId="13_ncr:1_{531D73D3-3E7F-423E-B553-A4B545844B6B}" xr6:coauthVersionLast="47" xr6:coauthVersionMax="47" xr10:uidLastSave="{B20A1033-C9AE-4883-B2A7-C71950185A2B}"/>
  <workbookProtection workbookAlgorithmName="SHA-512" workbookHashValue="crR7I0vNusOT5hvjCH5MzHLL5h5dll3QWkeJX2rLEmIUpLveAJQ/Nu0WRtyRWQ0a70yScQQZ8AZTRCIc2C0piw==" workbookSaltValue="rDZV8G8kK/XvMcI854YSm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D82" i="18" s="1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I43" i="18" s="1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L43" i="18"/>
  <c r="K43" i="18"/>
  <c r="J43" i="18"/>
  <c r="H43" i="18"/>
  <c r="G43" i="18"/>
  <c r="F43" i="18"/>
  <c r="E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7BA5292-EDDE-4214-97E0-F8278F04C6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C8D0A51-D75B-41F8-BB27-9890CE3E74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373F361-E463-4551-AF08-C5C93E3B90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0EC2274-45ED-48CA-9563-155DAB24EE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3681B16-9476-4FF8-A55B-5796FDA2B2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AA7DFAE-4BD5-4855-9B80-9AFC8F5293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7C2AAFD-1947-449C-B4F6-472408CBDF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2A32CB7-2DED-4823-8CC2-66D396DA13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9DEADE4-7807-457E-A6A0-8AF1F71D29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7EBD653-0002-4681-8DD8-CFB5710CD6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C1F70E2-267F-40B4-940D-D1998A04A6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6FD295F-B72A-440B-9FF8-79A8C31197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6E0A08E-0798-4086-8A7D-B4AD8FF531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37B7413-CF26-4425-A14D-507E5AD197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20E2526-2F91-413C-8AD1-6C2BA4E115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46DB0E3-CAFE-432F-9275-BC2DA08766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6480BB9-2192-44AC-8382-1C0B4F6B49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FE566C0-A410-41E0-B896-E24B3E71EB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14E1BEF-44DC-4ABE-80A1-FF9DEE487F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4509EDF-F141-4847-AEE4-98D3C63391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A28D734-1DD6-498A-B3F1-99EE4C2F34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EB2756A-AA06-4419-9DC4-92C9592382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7DB1F75-1D26-4F77-BC71-853BDAC427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780D7B6-D499-41BC-B2DB-F45C881B92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150FD20-F1FC-437F-899B-FD50B5C237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816E7D4-D85A-4A2D-BC93-493A1C01DD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B40FBFE-C057-4501-A624-02BD0D1497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5D3833F-5C4B-423E-9486-D44C7A90B6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A8A4EF2-35F1-4C03-8FBA-7FCFE0DAB8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7523318-6926-47C8-9566-7FBD74B774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B4E855F-43F2-405E-A5CA-3839448C16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B19452B-5903-4536-AB1B-88C5683F03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<sst xmlns="http://schemas.openxmlformats.org/spreadsheetml/2006/main" count="2593" uniqueCount="1527">
  <si>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</si>
  <si>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</si>
  <si>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</si>
  <si>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</si>
  <si>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</si>
  <si>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</si>
  <si>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</si>
  <si>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Toledo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</si>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</sst>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0" fontId="25" fillId="0" borderId="35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E1CC05BB-F7E3-4A04-B10E-8B2100D34675}"/>
    <cellStyle name="Normal" xfId="0" builtinId="0"/>
    <cellStyle name="Normal 2" xfId="1" xr:uid="{6D2FCEB4-FFB3-4BD7-B8AE-1114A425A520}"/>
    <cellStyle name="Normal 3" xfId="3" xr:uid="{45842F0A-D32F-43F2-A8E1-894B3E6124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0B-4A74-9792-8FB8BD3C43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0B-4A74-9792-8FB8BD3C43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3093</c:v>
                </c:pt>
                <c:pt idx="1">
                  <c:v>15745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0B-4A74-9792-8FB8BD3C4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21-4841-A088-DF5184F328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21-4841-A088-DF5184F328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21-4841-A088-DF5184F328D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15</c:v>
                </c:pt>
                <c:pt idx="1">
                  <c:v>795</c:v>
                </c:pt>
                <c:pt idx="2">
                  <c:v>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21-4841-A088-DF5184F32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7F-495D-8210-8A06914E1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7F-495D-8210-8A06914E1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7F-495D-8210-8A06914E11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133</c:v>
                </c:pt>
                <c:pt idx="1">
                  <c:v>29</c:v>
                </c:pt>
                <c:pt idx="2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7F-495D-8210-8A06914E1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32-426C-AF11-582BBFDF69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32-426C-AF11-582BBFDF69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5165</c:v>
                </c:pt>
                <c:pt idx="1">
                  <c:v>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32-426C-AF11-582BBFDF6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594</c:v>
              </c:pt>
              <c:pt idx="1">
                <c:v>2224</c:v>
              </c:pt>
              <c:pt idx="2">
                <c:v>22</c:v>
              </c:pt>
              <c:pt idx="3">
                <c:v>4</c:v>
              </c:pt>
              <c:pt idx="4">
                <c:v>249</c:v>
              </c:pt>
            </c:numLit>
          </c:val>
          <c:extLst>
            <c:ext xmlns:c16="http://schemas.microsoft.com/office/drawing/2014/chart" uri="{C3380CC4-5D6E-409C-BE32-E72D297353CC}">
              <c16:uniqueId val="{00000000-973C-4096-AE59-A32F48647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2316</c:v>
              </c:pt>
              <c:pt idx="1">
                <c:v>1405</c:v>
              </c:pt>
              <c:pt idx="2">
                <c:v>62</c:v>
              </c:pt>
              <c:pt idx="3">
                <c:v>25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078-4AE3-94D5-E3B3CE875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71</c:v>
              </c:pt>
              <c:pt idx="2">
                <c:v>8</c:v>
              </c:pt>
              <c:pt idx="3">
                <c:v>28</c:v>
              </c:pt>
              <c:pt idx="4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0818-477F-83A9-8652BDB59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113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CB4A-4ED1-9BE0-DA5C0DCE7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1889</c:v>
              </c:pt>
              <c:pt idx="1">
                <c:v>22</c:v>
              </c:pt>
              <c:pt idx="2">
                <c:v>358</c:v>
              </c:pt>
              <c:pt idx="3">
                <c:v>149</c:v>
              </c:pt>
              <c:pt idx="4">
                <c:v>43</c:v>
              </c:pt>
              <c:pt idx="5">
                <c:v>2</c:v>
              </c:pt>
              <c:pt idx="6">
                <c:v>1</c:v>
              </c:pt>
              <c:pt idx="7">
                <c:v>89</c:v>
              </c:pt>
              <c:pt idx="8">
                <c:v>962</c:v>
              </c:pt>
              <c:pt idx="9">
                <c:v>246</c:v>
              </c:pt>
            </c:numLit>
          </c:val>
          <c:extLst>
            <c:ext xmlns:c16="http://schemas.microsoft.com/office/drawing/2014/chart" uri="{C3380CC4-5D6E-409C-BE32-E72D297353CC}">
              <c16:uniqueId val="{00000000-4CFF-4C09-9ACC-216CA63B2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Curatela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355</c:v>
              </c:pt>
              <c:pt idx="1">
                <c:v>225</c:v>
              </c:pt>
              <c:pt idx="2">
                <c:v>26</c:v>
              </c:pt>
              <c:pt idx="3">
                <c:v>25</c:v>
              </c:pt>
              <c:pt idx="4">
                <c:v>37</c:v>
              </c:pt>
              <c:pt idx="5">
                <c:v>17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7E1F-4FE7-BA4C-910CF5ED2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4310</c:v>
              </c:pt>
              <c:pt idx="1">
                <c:v>1611</c:v>
              </c:pt>
              <c:pt idx="2">
                <c:v>583</c:v>
              </c:pt>
              <c:pt idx="3">
                <c:v>319</c:v>
              </c:pt>
              <c:pt idx="4">
                <c:v>376</c:v>
              </c:pt>
              <c:pt idx="5">
                <c:v>3936</c:v>
              </c:pt>
              <c:pt idx="6">
                <c:v>235</c:v>
              </c:pt>
              <c:pt idx="7">
                <c:v>150</c:v>
              </c:pt>
              <c:pt idx="8">
                <c:v>626</c:v>
              </c:pt>
              <c:pt idx="9">
                <c:v>273</c:v>
              </c:pt>
              <c:pt idx="10">
                <c:v>658</c:v>
              </c:pt>
              <c:pt idx="11">
                <c:v>162</c:v>
              </c:pt>
              <c:pt idx="12">
                <c:v>5818</c:v>
              </c:pt>
              <c:pt idx="13">
                <c:v>303</c:v>
              </c:pt>
            </c:numLit>
          </c:val>
          <c:extLst>
            <c:ext xmlns:c16="http://schemas.microsoft.com/office/drawing/2014/chart" uri="{C3380CC4-5D6E-409C-BE32-E72D297353CC}">
              <c16:uniqueId val="{00000000-BAE2-4A23-B71C-8292BF8E8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51-4CA0-9A4E-6011CA947B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51-4CA0-9A4E-6011CA947B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B51-4CA0-9A4E-6011CA947B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513</c:v>
                </c:pt>
                <c:pt idx="1">
                  <c:v>155</c:v>
                </c:pt>
                <c:pt idx="2">
                  <c:v>2316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51-4CA0-9A4E-6011CA947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1295</c:v>
              </c:pt>
              <c:pt idx="1">
                <c:v>74</c:v>
              </c:pt>
              <c:pt idx="2">
                <c:v>71</c:v>
              </c:pt>
              <c:pt idx="3">
                <c:v>1169</c:v>
              </c:pt>
              <c:pt idx="4">
                <c:v>248</c:v>
              </c:pt>
              <c:pt idx="5">
                <c:v>51</c:v>
              </c:pt>
              <c:pt idx="6">
                <c:v>56</c:v>
              </c:pt>
              <c:pt idx="7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E723-40E9-9E54-9241AE383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28</c:v>
              </c:pt>
              <c:pt idx="1">
                <c:v>286</c:v>
              </c:pt>
              <c:pt idx="2">
                <c:v>151</c:v>
              </c:pt>
              <c:pt idx="3">
                <c:v>35</c:v>
              </c:pt>
              <c:pt idx="4">
                <c:v>77</c:v>
              </c:pt>
              <c:pt idx="5">
                <c:v>63</c:v>
              </c:pt>
              <c:pt idx="6">
                <c:v>864</c:v>
              </c:pt>
              <c:pt idx="7">
                <c:v>11</c:v>
              </c:pt>
              <c:pt idx="8">
                <c:v>151</c:v>
              </c:pt>
              <c:pt idx="9">
                <c:v>37</c:v>
              </c:pt>
              <c:pt idx="1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78E0-46F3-884A-3DBF1DAB1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208</c:v>
              </c:pt>
              <c:pt idx="1">
                <c:v>329</c:v>
              </c:pt>
              <c:pt idx="2">
                <c:v>79</c:v>
              </c:pt>
              <c:pt idx="3">
                <c:v>66</c:v>
              </c:pt>
              <c:pt idx="4">
                <c:v>128</c:v>
              </c:pt>
              <c:pt idx="5">
                <c:v>721</c:v>
              </c:pt>
              <c:pt idx="6">
                <c:v>80</c:v>
              </c:pt>
              <c:pt idx="7">
                <c:v>60</c:v>
              </c:pt>
              <c:pt idx="8">
                <c:v>279</c:v>
              </c:pt>
              <c:pt idx="9">
                <c:v>64</c:v>
              </c:pt>
              <c:pt idx="10">
                <c:v>162</c:v>
              </c:pt>
              <c:pt idx="11">
                <c:v>98</c:v>
              </c:pt>
              <c:pt idx="12">
                <c:v>166</c:v>
              </c:pt>
              <c:pt idx="13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352F-429D-A7C0-C166A76E5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112</c:v>
              </c:pt>
              <c:pt idx="1">
                <c:v>94</c:v>
              </c:pt>
              <c:pt idx="2">
                <c:v>74</c:v>
              </c:pt>
              <c:pt idx="3">
                <c:v>328</c:v>
              </c:pt>
              <c:pt idx="4">
                <c:v>53</c:v>
              </c:pt>
              <c:pt idx="5">
                <c:v>176</c:v>
              </c:pt>
              <c:pt idx="6">
                <c:v>89</c:v>
              </c:pt>
              <c:pt idx="7">
                <c:v>61</c:v>
              </c:pt>
              <c:pt idx="8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9E65-4CC7-BCF4-B1F368FB5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3</c:v>
              </c:pt>
              <c:pt idx="2">
                <c:v>1</c:v>
              </c:pt>
              <c:pt idx="3">
                <c:v>15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8C4-4419-A33A-EFDED593E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45-4F0F-9DEE-EED31F2E8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FCF-414C-9181-16DD88F9E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C9D-4DB7-BC2A-5C3F0F0B6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Relaciones familiares</c:v>
                </c:pt>
                <c:pt idx="1">
                  <c:v>Derechos trabajadores</c:v>
                </c:pt>
                <c:pt idx="2">
                  <c:v>Medio ambiente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35</c:v>
              </c:pt>
              <c:pt idx="2">
                <c:v>18</c:v>
              </c:pt>
              <c:pt idx="3">
                <c:v>41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5A7B-42A0-B17E-C24E2B5B5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7</c:v>
              </c:pt>
              <c:pt idx="1">
                <c:v>7</c:v>
              </c:pt>
              <c:pt idx="2">
                <c:v>1</c:v>
              </c:pt>
              <c:pt idx="3">
                <c:v>2</c:v>
              </c:pt>
              <c:pt idx="4">
                <c:v>24</c:v>
              </c:pt>
              <c:pt idx="5">
                <c:v>9</c:v>
              </c:pt>
              <c:pt idx="6">
                <c:v>6</c:v>
              </c:pt>
              <c:pt idx="7">
                <c:v>1</c:v>
              </c:pt>
              <c:pt idx="8">
                <c:v>5</c:v>
              </c:pt>
              <c:pt idx="9">
                <c:v>5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A5D-498D-82B3-C8F1B1BD7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5531874015748032"/>
          <c:w val="0.27392224409448818"/>
          <c:h val="0.7253622047244094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3D-4A81-B917-F3B22152C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3D-4A81-B917-F3B22152C8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1465</c:v>
                </c:pt>
                <c:pt idx="1">
                  <c:v>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3D-4A81-B917-F3B22152C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165</c:v>
              </c:pt>
              <c:pt idx="1">
                <c:v>347</c:v>
              </c:pt>
              <c:pt idx="2">
                <c:v>177</c:v>
              </c:pt>
              <c:pt idx="3">
                <c:v>60</c:v>
              </c:pt>
              <c:pt idx="4">
                <c:v>300</c:v>
              </c:pt>
              <c:pt idx="5">
                <c:v>56</c:v>
              </c:pt>
              <c:pt idx="6">
                <c:v>1095</c:v>
              </c:pt>
              <c:pt idx="7">
                <c:v>219</c:v>
              </c:pt>
              <c:pt idx="8">
                <c:v>103</c:v>
              </c:pt>
              <c:pt idx="9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66E5-4A87-B96C-24CA2815B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C1-4AE1-AAE4-8E3F8CFCF2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C1-4AE1-AAE4-8E3F8CFCF2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C1-4AE1-AAE4-8E3F8CFCF2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C1-4AE1-AAE4-8E3F8CFCF25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C1-4AE1-AAE4-8E3F8CFCF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20</c:v>
                </c:pt>
                <c:pt idx="2">
                  <c:v>8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C1-4AE1-AAE4-8E3F8CFCF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54-4D0F-B7A7-776420F82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54-4D0F-B7A7-776420F827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54-4D0F-B7A7-776420F827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D54-4D0F-B7A7-776420F827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D54-4D0F-B7A7-776420F827C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54-4D0F-B7A7-776420F827C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54-4D0F-B7A7-776420F827C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54-4D0F-B7A7-776420F827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54-4D0F-B7A7-776420F827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49</c:v>
                </c:pt>
                <c:pt idx="1">
                  <c:v>0</c:v>
                </c:pt>
                <c:pt idx="2">
                  <c:v>15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54-4D0F-B7A7-776420F82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381597627515207"/>
          <c:y val="0.46855220445510609"/>
          <c:w val="0.34304735210032311"/>
          <c:h val="0.31398699471958275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1166</c:v>
              </c:pt>
              <c:pt idx="1">
                <c:v>140</c:v>
              </c:pt>
              <c:pt idx="2">
                <c:v>7</c:v>
              </c:pt>
              <c:pt idx="3">
                <c:v>822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A1BA-432D-A035-A5A105C88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374</c:v>
              </c:pt>
              <c:pt idx="1">
                <c:v>112</c:v>
              </c:pt>
              <c:pt idx="2">
                <c:v>9</c:v>
              </c:pt>
              <c:pt idx="3">
                <c:v>231</c:v>
              </c:pt>
              <c:pt idx="4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439D-43E0-B868-F88D36BC5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24</c:v>
              </c:pt>
              <c:pt idx="2">
                <c:v>224</c:v>
              </c:pt>
            </c:numLit>
          </c:val>
          <c:extLst>
            <c:ext xmlns:c16="http://schemas.microsoft.com/office/drawing/2014/chart" uri="{C3380CC4-5D6E-409C-BE32-E72D297353CC}">
              <c16:uniqueId val="{00000000-1701-4482-91B4-181BDBF1E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305</c:v>
              </c:pt>
              <c:pt idx="1">
                <c:v>52</c:v>
              </c:pt>
              <c:pt idx="2">
                <c:v>7</c:v>
              </c:pt>
              <c:pt idx="3">
                <c:v>164</c:v>
              </c:pt>
              <c:pt idx="4">
                <c:v>96</c:v>
              </c:pt>
              <c:pt idx="5">
                <c:v>13</c:v>
              </c:pt>
              <c:pt idx="6">
                <c:v>4</c:v>
              </c:pt>
              <c:pt idx="7">
                <c:v>177</c:v>
              </c:pt>
            </c:numLit>
          </c:val>
          <c:extLst>
            <c:ext xmlns:c16="http://schemas.microsoft.com/office/drawing/2014/chart" uri="{C3380CC4-5D6E-409C-BE32-E72D297353CC}">
              <c16:uniqueId val="{00000000-9D65-47F2-A42E-6992AD965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51</c:v>
              </c:pt>
              <c:pt idx="1">
                <c:v>11</c:v>
              </c:pt>
              <c:pt idx="2">
                <c:v>1</c:v>
              </c:pt>
              <c:pt idx="3">
                <c:v>24</c:v>
              </c:pt>
              <c:pt idx="4">
                <c:v>13</c:v>
              </c:pt>
              <c:pt idx="5">
                <c:v>15</c:v>
              </c:pt>
              <c:pt idx="6">
                <c:v>9</c:v>
              </c:pt>
              <c:pt idx="7">
                <c:v>8</c:v>
              </c:pt>
              <c:pt idx="8">
                <c:v>1</c:v>
              </c:pt>
              <c:pt idx="9">
                <c:v>4</c:v>
              </c:pt>
              <c:pt idx="10">
                <c:v>35</c:v>
              </c:pt>
              <c:pt idx="11">
                <c:v>19</c:v>
              </c:pt>
              <c:pt idx="12">
                <c:v>7</c:v>
              </c:pt>
              <c:pt idx="13">
                <c:v>75</c:v>
              </c:pt>
              <c:pt idx="1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143-4D36-84E5-D3A6419E0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77</c:v>
              </c:pt>
              <c:pt idx="1">
                <c:v>3</c:v>
              </c:pt>
              <c:pt idx="2">
                <c:v>226</c:v>
              </c:pt>
              <c:pt idx="3">
                <c:v>29</c:v>
              </c:pt>
              <c:pt idx="4">
                <c:v>29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4B0-4D2F-A839-B1E291DCF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BB-4E28-AEB4-9064AF8A0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BB-4E28-AEB4-9064AF8A06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BB-4E28-AEB4-9064AF8A0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B7-4A1F-9111-6078921648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B7-4A1F-9111-6078921648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856</c:v>
                </c:pt>
                <c:pt idx="1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B7-4A1F-9111-607892164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94-42FB-83B8-AFB766A448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94-42FB-83B8-AFB766A448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94-42FB-83B8-AFB766A448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94-42FB-83B8-AFB766A448E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94-42FB-83B8-AFB766A448E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94-42FB-83B8-AFB766A448E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94-42FB-83B8-AFB766A448E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470778959955646"/>
          <c:y val="0.67330466971111647"/>
          <c:w val="0.70389407545832983"/>
          <c:h val="8.436899749405314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A0D-4BDB-9C34-555922F3B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5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8D6E-464E-823E-F8A8DD33E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Otros parientes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7</c:v>
              </c:pt>
              <c:pt idx="4">
                <c:v>4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F87-449D-9028-EA71B1AE9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222-4F5F-87CA-BDD0EB250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AD-48C9-A674-3260E155C9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AD-48C9-A674-3260E155C9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AD-48C9-A674-3260E155C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E1-448A-AD45-0C9360E429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E1-448A-AD45-0C9360E429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E1-448A-AD45-0C9360E429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EE1-448A-AD45-0C9360E429A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E1-448A-AD45-0C9360E42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26</c:v>
                </c:pt>
                <c:pt idx="1">
                  <c:v>51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1-448A-AD45-0C9360E42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338</c:v>
              </c:pt>
              <c:pt idx="1">
                <c:v>2</c:v>
              </c:pt>
              <c:pt idx="2">
                <c:v>5</c:v>
              </c:pt>
              <c:pt idx="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423E-4C32-969A-B8EC70991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329</c:v>
              </c:pt>
              <c:pt idx="1">
                <c:v>53</c:v>
              </c:pt>
              <c:pt idx="2">
                <c:v>1</c:v>
              </c:pt>
              <c:pt idx="3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0158-4F24-AFB8-79E43F813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DDB-4874-A2BA-F5EC788CE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8D-45C4-B229-37574BFF67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8D-45C4-B229-37574BFF67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598</c:v>
                </c:pt>
                <c:pt idx="1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8D-45C4-B229-37574BFF6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686A-4528-B639-F0B321590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7355-4DCB-B8A6-4723E6FB4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35</c:v>
              </c:pt>
              <c:pt idx="1">
                <c:v>29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2E8E-4EA6-8A17-1D3674256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529-4DB6-AD61-EF3AA84AE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A75-43BA-9332-EE6BE4575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259</c:v>
              </c:pt>
              <c:pt idx="2">
                <c:v>38</c:v>
              </c:pt>
              <c:pt idx="3">
                <c:v>2</c:v>
              </c:pt>
              <c:pt idx="4">
                <c:v>17</c:v>
              </c:pt>
              <c:pt idx="5">
                <c:v>285</c:v>
              </c:pt>
              <c:pt idx="6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10A9-4CD0-9F43-53D08E8C9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425</c:v>
              </c:pt>
              <c:pt idx="2">
                <c:v>11</c:v>
              </c:pt>
              <c:pt idx="3">
                <c:v>1</c:v>
              </c:pt>
              <c:pt idx="4">
                <c:v>24</c:v>
              </c:pt>
              <c:pt idx="5">
                <c:v>701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E7D-40FC-912F-E2CB0188D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352</c:v>
              </c:pt>
              <c:pt idx="2">
                <c:v>6</c:v>
              </c:pt>
              <c:pt idx="3">
                <c:v>1</c:v>
              </c:pt>
              <c:pt idx="4">
                <c:v>13</c:v>
              </c:pt>
              <c:pt idx="5">
                <c:v>489</c:v>
              </c:pt>
            </c:numLit>
          </c:val>
          <c:extLst>
            <c:ext xmlns:c16="http://schemas.microsoft.com/office/drawing/2014/chart" uri="{C3380CC4-5D6E-409C-BE32-E72D297353CC}">
              <c16:uniqueId val="{00000000-E475-4F95-9F97-95DE5A52A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64-416F-A868-EB82A110F0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64-416F-A868-EB82A110F0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64-416F-A868-EB82A110F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108</c:v>
              </c:pt>
              <c:pt idx="2">
                <c:v>29</c:v>
              </c:pt>
              <c:pt idx="3">
                <c:v>1</c:v>
              </c:pt>
              <c:pt idx="4">
                <c:v>6</c:v>
              </c:pt>
              <c:pt idx="5">
                <c:v>132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588-4BE3-A2C1-1F5E82C4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67</c:v>
              </c:pt>
              <c:pt idx="2">
                <c:v>16</c:v>
              </c:pt>
              <c:pt idx="3">
                <c:v>5</c:v>
              </c:pt>
              <c:pt idx="4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B039-4E15-B228-F7193F9DE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D8E-4DDD-BBF6-C62FA64A2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462</c:v>
              </c:pt>
              <c:pt idx="2">
                <c:v>16</c:v>
              </c:pt>
              <c:pt idx="3">
                <c:v>21</c:v>
              </c:pt>
              <c:pt idx="4">
                <c:v>593</c:v>
              </c:pt>
            </c:numLit>
          </c:val>
          <c:extLst>
            <c:ext xmlns:c16="http://schemas.microsoft.com/office/drawing/2014/chart" uri="{C3380CC4-5D6E-409C-BE32-E72D297353CC}">
              <c16:uniqueId val="{00000000-C8A1-4374-B22E-8D7D68A59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11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4C1-479D-B9F6-B6D1CE487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62</c:v>
              </c:pt>
              <c:pt idx="2">
                <c:v>1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2FC8-4F66-856B-80B484D66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CC5-4363-9C83-4B2ED68BB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Patrimonio histórico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A75-400A-A622-1BC1B990B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0-46C1-9712-786C44751B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0-46C1-9712-786C44751B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50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C0-46C1-9712-786C44751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81-450F-9980-5FECAEA391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81-450F-9980-5FECAEA391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81-450F-9980-5FECAEA3919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81-450F-9980-5FECAEA3919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81-450F-9980-5FECAEA3919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81-450F-9980-5FECAEA39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41-407B-85F2-F545E9098F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41-407B-85F2-F545E9098F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708</c:v>
                </c:pt>
                <c:pt idx="1">
                  <c:v>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41-407B-85F2-F545E9098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DF283AF-1D89-4235-84CA-FB3AA10DA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A75BD45-A8D1-4D66-A6D9-942FE84E3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2905141B-E3A9-481A-A4CF-C5DB30C79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BD212E1-020E-4A69-9A5E-2E59087A6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0316871-B009-406C-AFC2-3FCDB6657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71A30F7-B3A7-46D5-8511-551133EAF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455EA87-8B15-4544-A454-22327BD10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BF8E565-8BD2-4445-8D73-D214C0632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540FCE8-424F-4BF0-A5D6-AD0AC9FE5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08F4923-C020-41B1-B080-B2A9AD0F9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971550</xdr:colOff>
      <xdr:row>6</xdr:row>
      <xdr:rowOff>171450</xdr:rowOff>
    </xdr:from>
    <xdr:to>
      <xdr:col>80</xdr:col>
      <xdr:colOff>306705</xdr:colOff>
      <xdr:row>17</xdr:row>
      <xdr:rowOff>87630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71385E5-5082-450F-B0D9-27872E89C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CEE00A8-0B24-4496-B31D-3B49F1D5C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D9B0845-3F41-305A-18F3-B67D923247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136525</xdr:colOff>
      <xdr:row>6</xdr:row>
      <xdr:rowOff>161925</xdr:rowOff>
    </xdr:from>
    <xdr:to>
      <xdr:col>21</xdr:col>
      <xdr:colOff>581025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669D098-28D8-6676-7940-4E51151B06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250825</xdr:colOff>
      <xdr:row>8</xdr:row>
      <xdr:rowOff>38100</xdr:rowOff>
    </xdr:from>
    <xdr:to>
      <xdr:col>54</xdr:col>
      <xdr:colOff>12700</xdr:colOff>
      <xdr:row>17</xdr:row>
      <xdr:rowOff>104775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0DC69C1-F57B-13DA-89C1-A26C6DAEC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466725</xdr:colOff>
      <xdr:row>6</xdr:row>
      <xdr:rowOff>250825</xdr:rowOff>
    </xdr:from>
    <xdr:to>
      <xdr:col>60</xdr:col>
      <xdr:colOff>361950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7AF92D7-D0BE-A4F8-AD9D-42B084BC29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6F9A366-D69F-D033-524B-C3DBAC0FBB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4D49F7C-F608-66FF-F2D6-CDD4925DD3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46E344E-737D-173D-C357-9C681B946A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90438B5-E5F4-4DC8-54D5-7512AC44D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88F553E-46C0-00AA-F09C-7EBA5C5464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716026C-B834-28F1-4368-D03D126AF8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3508801-6E40-A5B1-037A-7E321BE99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7621955-16A1-5BAE-B1EA-E49D0A9172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439E115-D602-A1DA-56AC-B187A2B0D9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A6D7DC9-8F47-8BB6-1D91-A48047C38D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11BEAD9C-DC67-5DF4-2FC5-0530AF5CC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F8E16A9-E996-2851-830A-5FF91897B9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CECE97B-62F3-BE36-7647-E09ED4DA22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5DBA9D2-6A5F-7E41-341A-AFACF3E96D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880926-0CFE-40A3-8FD6-1AD5C9066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2D5C6DA-2732-46A9-8C65-5D5B304E3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642B173-98C4-2D37-7240-788EBBC61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733008D-B906-4EC3-C6F6-B068BEC978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117475</xdr:colOff>
      <xdr:row>9</xdr:row>
      <xdr:rowOff>82550</xdr:rowOff>
    </xdr:from>
    <xdr:to>
      <xdr:col>14</xdr:col>
      <xdr:colOff>95250</xdr:colOff>
      <xdr:row>23</xdr:row>
      <xdr:rowOff>127000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16D77F7-9BAD-038C-AA85-617DB6A480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180EA1E4-2258-42DE-E51F-C0C45F4B06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550EA3B0-EFF3-4596-7A49-91AE693409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9B45C051-2BA6-CDB3-BCCF-8017235B8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875A54C-4332-4B67-863F-BB2CB401C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0F7FF0C-9783-4D59-9FFF-56D783143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37C50DB-A876-5109-CB60-6DF9C315E1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FE2F235-A822-7107-6864-AA27F63447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AE6F0D1-5434-6525-B6BD-A8CB51C4C1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03FB74A-8990-47F3-3AE1-5CFA32FCFA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4381A04-EC12-4EA2-8890-07CCAC93E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9D59C1D-A02F-40B1-B6ED-0DF893426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47B7B01-869E-2F5B-A3E1-4A752D8B3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7A30C2F-5317-2938-AB90-F564BA6CC2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3292475</xdr:colOff>
      <xdr:row>3</xdr:row>
      <xdr:rowOff>19050</xdr:rowOff>
    </xdr:from>
    <xdr:to>
      <xdr:col>35</xdr:col>
      <xdr:colOff>200025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E31FECC-27D1-FB22-A312-DC06D934B6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4E35394-0373-4F5B-BA47-B0E659E7F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FCE6163-C8F6-4689-A67B-BBFEB6B22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AFE38C4-5367-2383-0245-34F606E3AD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C844B96-660E-09CB-4C71-1E4FB2BB59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D8633F9-B6C2-5E09-E3C0-9E4FD94402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04DB962B-A10A-BFE8-CBA4-8AEFC95375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CFD04F5-2191-DA0D-621C-EF3BEDD040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CD5E8CE-0467-A3D4-9BA7-F6AD0AB0E6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6A1B3EF-EF04-D5F9-8502-C92F34E361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F22D7D1-F423-6481-CE52-FFFA254111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66CCB62-AFA8-9A8D-B31E-049CA298C7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CF38321-9CF9-39C4-C590-4CF7A3B01C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85F02718-F97F-3A00-BADF-55F4737771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4A8279EF-740E-FA72-23D0-8D30F8E6A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75C4712-66A0-A1C2-DE7D-F077449FAE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9CFE639-2ED1-151B-B42B-43254D1836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807F51C-6041-D90C-21C3-AA87F42CA2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33DA70A-C0D8-A1B5-8F33-EAD6FC368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2" t="s">
        <v>1</v>
      </c>
      <c r="B3" s="172"/>
      <c r="C3" s="172"/>
      <c r="D3" s="172"/>
      <c r="E3" s="172"/>
      <c r="F3" s="172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Bt4C1vtpZPBjwS07TYo4DfjM+L+xWQLP0YFV6TsGpbvrQvGLWaDRnBAld5LVVceT4Bl2RgJhri1+3/IaUS5c5w==" saltValue="ONTNqhQk2+TkLX2W50xi0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6</v>
      </c>
      <c r="D5" s="14">
        <v>1</v>
      </c>
      <c r="E5" s="23">
        <v>5</v>
      </c>
    </row>
    <row r="6" spans="1:5" x14ac:dyDescent="0.25">
      <c r="A6" s="21" t="s">
        <v>1185</v>
      </c>
      <c r="B6" s="16"/>
      <c r="C6" s="14">
        <v>1</v>
      </c>
      <c r="D6" s="14">
        <v>0</v>
      </c>
      <c r="E6" s="23">
        <v>0</v>
      </c>
    </row>
    <row r="7" spans="1:5" x14ac:dyDescent="0.25">
      <c r="A7" s="21" t="s">
        <v>1186</v>
      </c>
      <c r="B7" s="16"/>
      <c r="C7" s="14">
        <v>0</v>
      </c>
      <c r="D7" s="14">
        <v>0</v>
      </c>
      <c r="E7" s="23">
        <v>0</v>
      </c>
    </row>
    <row r="8" spans="1:5" x14ac:dyDescent="0.25">
      <c r="A8" s="21" t="s">
        <v>1187</v>
      </c>
      <c r="B8" s="16"/>
      <c r="C8" s="14">
        <v>11</v>
      </c>
      <c r="D8" s="14">
        <v>1</v>
      </c>
      <c r="E8" s="23">
        <v>15</v>
      </c>
    </row>
    <row r="9" spans="1:5" x14ac:dyDescent="0.25">
      <c r="A9" s="21" t="s">
        <v>615</v>
      </c>
      <c r="B9" s="16"/>
      <c r="C9" s="14">
        <v>1</v>
      </c>
      <c r="D9" s="14">
        <v>0</v>
      </c>
      <c r="E9" s="23">
        <v>0</v>
      </c>
    </row>
    <row r="10" spans="1:5" x14ac:dyDescent="0.25">
      <c r="A10" s="21" t="s">
        <v>1188</v>
      </c>
      <c r="B10" s="16"/>
      <c r="C10" s="14">
        <v>1</v>
      </c>
      <c r="D10" s="14">
        <v>0</v>
      </c>
      <c r="E10" s="23">
        <v>1</v>
      </c>
    </row>
    <row r="11" spans="1:5" x14ac:dyDescent="0.25">
      <c r="A11" s="196" t="s">
        <v>956</v>
      </c>
      <c r="B11" s="197"/>
      <c r="C11" s="30">
        <v>20</v>
      </c>
      <c r="D11" s="30">
        <v>2</v>
      </c>
      <c r="E11" s="30">
        <v>21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2"/>
    </row>
    <row r="15" spans="1:5" x14ac:dyDescent="0.25">
      <c r="A15" s="21" t="s">
        <v>1191</v>
      </c>
      <c r="B15" s="16"/>
      <c r="C15" s="22"/>
    </row>
    <row r="16" spans="1:5" x14ac:dyDescent="0.25">
      <c r="A16" s="21" t="s">
        <v>1192</v>
      </c>
      <c r="B16" s="16"/>
      <c r="C16" s="22"/>
    </row>
    <row r="17" spans="1:3" x14ac:dyDescent="0.25">
      <c r="A17" s="196" t="s">
        <v>956</v>
      </c>
      <c r="B17" s="197"/>
      <c r="C17" s="46"/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3">
        <v>4</v>
      </c>
    </row>
    <row r="22" spans="1:3" x14ac:dyDescent="0.25">
      <c r="A22" s="21" t="s">
        <v>1185</v>
      </c>
      <c r="B22" s="16"/>
      <c r="C22" s="23">
        <v>1</v>
      </c>
    </row>
    <row r="23" spans="1:3" x14ac:dyDescent="0.25">
      <c r="A23" s="21" t="s">
        <v>1186</v>
      </c>
      <c r="B23" s="16"/>
      <c r="C23" s="23">
        <v>1</v>
      </c>
    </row>
    <row r="24" spans="1:3" x14ac:dyDescent="0.25">
      <c r="A24" s="21" t="s">
        <v>1187</v>
      </c>
      <c r="B24" s="16"/>
      <c r="C24" s="23">
        <v>21</v>
      </c>
    </row>
    <row r="25" spans="1:3" x14ac:dyDescent="0.25">
      <c r="A25" s="21" t="s">
        <v>615</v>
      </c>
      <c r="B25" s="16"/>
      <c r="C25" s="23">
        <v>10</v>
      </c>
    </row>
    <row r="26" spans="1:3" x14ac:dyDescent="0.25">
      <c r="A26" s="21" t="s">
        <v>1188</v>
      </c>
      <c r="B26" s="16"/>
      <c r="C26" s="23">
        <v>21</v>
      </c>
    </row>
    <row r="27" spans="1:3" x14ac:dyDescent="0.25">
      <c r="A27" s="196" t="s">
        <v>956</v>
      </c>
      <c r="B27" s="197"/>
      <c r="C27" s="30">
        <v>58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3">
        <v>3</v>
      </c>
    </row>
    <row r="32" spans="1:3" x14ac:dyDescent="0.25">
      <c r="A32" s="21" t="s">
        <v>1029</v>
      </c>
      <c r="B32" s="16"/>
      <c r="C32" s="22"/>
    </row>
    <row r="33" spans="1:3" x14ac:dyDescent="0.25">
      <c r="A33" s="21" t="s">
        <v>1194</v>
      </c>
      <c r="B33" s="16"/>
      <c r="C33" s="23">
        <v>62</v>
      </c>
    </row>
    <row r="34" spans="1:3" x14ac:dyDescent="0.25">
      <c r="A34" s="21" t="s">
        <v>1127</v>
      </c>
      <c r="B34" s="16"/>
      <c r="C34" s="23">
        <v>1</v>
      </c>
    </row>
    <row r="35" spans="1:3" x14ac:dyDescent="0.25">
      <c r="A35" s="21" t="s">
        <v>1195</v>
      </c>
      <c r="B35" s="16"/>
      <c r="C35" s="23">
        <v>14</v>
      </c>
    </row>
    <row r="36" spans="1:3" x14ac:dyDescent="0.25">
      <c r="A36" s="21" t="s">
        <v>1031</v>
      </c>
      <c r="B36" s="16"/>
      <c r="C36" s="22"/>
    </row>
    <row r="37" spans="1:3" x14ac:dyDescent="0.25">
      <c r="A37" s="21" t="s">
        <v>1032</v>
      </c>
      <c r="B37" s="16"/>
      <c r="C37" s="22"/>
    </row>
    <row r="38" spans="1:3" x14ac:dyDescent="0.25">
      <c r="A38" s="21" t="s">
        <v>1090</v>
      </c>
      <c r="B38" s="16"/>
      <c r="C38" s="22"/>
    </row>
    <row r="39" spans="1:3" x14ac:dyDescent="0.25">
      <c r="A39" s="21" t="s">
        <v>1091</v>
      </c>
      <c r="B39" s="16"/>
      <c r="C39" s="22"/>
    </row>
    <row r="40" spans="1:3" x14ac:dyDescent="0.25">
      <c r="A40" s="196" t="s">
        <v>956</v>
      </c>
      <c r="B40" s="197"/>
      <c r="C40" s="30">
        <v>80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2"/>
    </row>
    <row r="45" spans="1:3" x14ac:dyDescent="0.25">
      <c r="A45" s="21" t="s">
        <v>1185</v>
      </c>
      <c r="B45" s="16"/>
      <c r="C45" s="22"/>
    </row>
    <row r="46" spans="1:3" x14ac:dyDescent="0.25">
      <c r="A46" s="21" t="s">
        <v>1186</v>
      </c>
      <c r="B46" s="16"/>
      <c r="C46" s="22"/>
    </row>
    <row r="47" spans="1:3" x14ac:dyDescent="0.25">
      <c r="A47" s="21" t="s">
        <v>1187</v>
      </c>
      <c r="B47" s="16"/>
      <c r="C47" s="23">
        <v>5</v>
      </c>
    </row>
    <row r="48" spans="1:3" x14ac:dyDescent="0.25">
      <c r="A48" s="21" t="s">
        <v>615</v>
      </c>
      <c r="B48" s="16"/>
      <c r="C48" s="23">
        <v>2</v>
      </c>
    </row>
    <row r="49" spans="1:3" x14ac:dyDescent="0.25">
      <c r="A49" s="21" t="s">
        <v>1188</v>
      </c>
      <c r="B49" s="16"/>
      <c r="C49" s="23">
        <v>8</v>
      </c>
    </row>
    <row r="50" spans="1:3" x14ac:dyDescent="0.25">
      <c r="A50" s="196" t="s">
        <v>956</v>
      </c>
      <c r="B50" s="197"/>
      <c r="C50" s="30">
        <v>15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9" t="s">
        <v>1184</v>
      </c>
      <c r="B53" s="13" t="s">
        <v>81</v>
      </c>
      <c r="C53" s="22"/>
    </row>
    <row r="54" spans="1:3" x14ac:dyDescent="0.25">
      <c r="A54" s="181"/>
      <c r="B54" s="13" t="s">
        <v>82</v>
      </c>
      <c r="C54" s="22"/>
    </row>
    <row r="55" spans="1:3" x14ac:dyDescent="0.25">
      <c r="A55" s="179" t="s">
        <v>1185</v>
      </c>
      <c r="B55" s="13" t="s">
        <v>81</v>
      </c>
      <c r="C55" s="22"/>
    </row>
    <row r="56" spans="1:3" x14ac:dyDescent="0.25">
      <c r="A56" s="181"/>
      <c r="B56" s="13" t="s">
        <v>82</v>
      </c>
      <c r="C56" s="22"/>
    </row>
    <row r="57" spans="1:3" x14ac:dyDescent="0.25">
      <c r="A57" s="179" t="s">
        <v>1186</v>
      </c>
      <c r="B57" s="13" t="s">
        <v>81</v>
      </c>
      <c r="C57" s="22"/>
    </row>
    <row r="58" spans="1:3" x14ac:dyDescent="0.25">
      <c r="A58" s="181"/>
      <c r="B58" s="13" t="s">
        <v>82</v>
      </c>
      <c r="C58" s="23">
        <v>1</v>
      </c>
    </row>
    <row r="59" spans="1:3" x14ac:dyDescent="0.25">
      <c r="A59" s="179" t="s">
        <v>1187</v>
      </c>
      <c r="B59" s="13" t="s">
        <v>81</v>
      </c>
      <c r="C59" s="23">
        <v>2</v>
      </c>
    </row>
    <row r="60" spans="1:3" x14ac:dyDescent="0.25">
      <c r="A60" s="181"/>
      <c r="B60" s="13" t="s">
        <v>82</v>
      </c>
      <c r="C60" s="23">
        <v>0</v>
      </c>
    </row>
    <row r="61" spans="1:3" x14ac:dyDescent="0.25">
      <c r="A61" s="179" t="s">
        <v>615</v>
      </c>
      <c r="B61" s="13" t="s">
        <v>81</v>
      </c>
      <c r="C61" s="23">
        <v>0</v>
      </c>
    </row>
    <row r="62" spans="1:3" x14ac:dyDescent="0.25">
      <c r="A62" s="181"/>
      <c r="B62" s="13" t="s">
        <v>82</v>
      </c>
      <c r="C62" s="22"/>
    </row>
    <row r="63" spans="1:3" x14ac:dyDescent="0.25">
      <c r="A63" s="179" t="s">
        <v>1188</v>
      </c>
      <c r="B63" s="13" t="s">
        <v>81</v>
      </c>
      <c r="C63" s="23">
        <v>0</v>
      </c>
    </row>
    <row r="64" spans="1:3" x14ac:dyDescent="0.25">
      <c r="A64" s="181"/>
      <c r="B64" s="13" t="s">
        <v>82</v>
      </c>
      <c r="C64" s="23">
        <v>0</v>
      </c>
    </row>
    <row r="65" spans="1:3" x14ac:dyDescent="0.25">
      <c r="A65" s="196" t="s">
        <v>956</v>
      </c>
      <c r="B65" s="197"/>
      <c r="C65" s="30">
        <v>3</v>
      </c>
    </row>
    <row r="66" spans="1:3" x14ac:dyDescent="0.25">
      <c r="A66" s="6"/>
    </row>
  </sheetData>
  <sheetProtection algorithmName="SHA-512" hashValue="8qTAjcVdi6uSwdNzw+hbKZMtUyYseRcbRSBHEy5SygYv0HDJ1aNLSHIQAnCVe51abnBT59VmXfQhq8k8dsSNJw==" saltValue="/cJzN/+CUfXgRdn1G3yZB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8" t="s">
        <v>1202</v>
      </c>
      <c r="B5" s="36" t="s">
        <v>1203</v>
      </c>
      <c r="C5" s="42">
        <v>2</v>
      </c>
      <c r="D5" s="42">
        <v>2</v>
      </c>
      <c r="E5" s="17"/>
      <c r="F5" s="22"/>
    </row>
    <row r="6" spans="1:6" x14ac:dyDescent="0.25">
      <c r="A6" s="190"/>
      <c r="B6" s="36" t="s">
        <v>1204</v>
      </c>
      <c r="C6" s="42">
        <v>2</v>
      </c>
      <c r="D6" s="17"/>
      <c r="E6" s="17"/>
      <c r="F6" s="22"/>
    </row>
    <row r="7" spans="1:6" x14ac:dyDescent="0.25">
      <c r="A7" s="35" t="s">
        <v>1205</v>
      </c>
      <c r="B7" s="36" t="s">
        <v>1206</v>
      </c>
      <c r="C7" s="42">
        <v>1</v>
      </c>
      <c r="D7" s="42">
        <v>1</v>
      </c>
      <c r="E7" s="17"/>
      <c r="F7" s="22"/>
    </row>
    <row r="8" spans="1:6" ht="22.5" x14ac:dyDescent="0.25">
      <c r="A8" s="188" t="s">
        <v>1207</v>
      </c>
      <c r="B8" s="36" t="s">
        <v>1208</v>
      </c>
      <c r="C8" s="42">
        <v>3</v>
      </c>
      <c r="D8" s="42">
        <v>2</v>
      </c>
      <c r="E8" s="42">
        <v>1</v>
      </c>
      <c r="F8" s="22"/>
    </row>
    <row r="9" spans="1:6" x14ac:dyDescent="0.25">
      <c r="A9" s="189"/>
      <c r="B9" s="36" t="s">
        <v>1209</v>
      </c>
      <c r="C9" s="42">
        <v>1</v>
      </c>
      <c r="D9" s="17"/>
      <c r="E9" s="17"/>
      <c r="F9" s="22"/>
    </row>
    <row r="10" spans="1:6" ht="22.5" x14ac:dyDescent="0.25">
      <c r="A10" s="190"/>
      <c r="B10" s="36" t="s">
        <v>1210</v>
      </c>
      <c r="C10" s="42">
        <v>7</v>
      </c>
      <c r="D10" s="42">
        <v>5</v>
      </c>
      <c r="E10" s="42">
        <v>1</v>
      </c>
      <c r="F10" s="22"/>
    </row>
    <row r="11" spans="1:6" ht="22.5" x14ac:dyDescent="0.25">
      <c r="A11" s="188" t="s">
        <v>1211</v>
      </c>
      <c r="B11" s="36" t="s">
        <v>1212</v>
      </c>
      <c r="C11" s="42">
        <v>1</v>
      </c>
      <c r="D11" s="17"/>
      <c r="E11" s="17"/>
      <c r="F11" s="22"/>
    </row>
    <row r="12" spans="1:6" x14ac:dyDescent="0.25">
      <c r="A12" s="189"/>
      <c r="B12" s="36" t="s">
        <v>1213</v>
      </c>
      <c r="C12" s="42">
        <v>3</v>
      </c>
      <c r="D12" s="42">
        <v>2</v>
      </c>
      <c r="E12" s="17"/>
      <c r="F12" s="22"/>
    </row>
    <row r="13" spans="1:6" ht="22.5" x14ac:dyDescent="0.25">
      <c r="A13" s="190"/>
      <c r="B13" s="36" t="s">
        <v>1214</v>
      </c>
      <c r="C13" s="17"/>
      <c r="D13" s="42">
        <v>1</v>
      </c>
      <c r="E13" s="17"/>
      <c r="F13" s="22"/>
    </row>
    <row r="14" spans="1:6" ht="22.5" x14ac:dyDescent="0.25">
      <c r="A14" s="35" t="s">
        <v>1215</v>
      </c>
      <c r="B14" s="36" t="s">
        <v>1216</v>
      </c>
      <c r="C14" s="42">
        <v>1</v>
      </c>
      <c r="D14" s="17"/>
      <c r="E14" s="17"/>
      <c r="F14" s="37">
        <v>2</v>
      </c>
    </row>
    <row r="15" spans="1:6" x14ac:dyDescent="0.25">
      <c r="A15" s="188" t="s">
        <v>1217</v>
      </c>
      <c r="B15" s="36" t="s">
        <v>1218</v>
      </c>
      <c r="C15" s="42">
        <v>187</v>
      </c>
      <c r="D15" s="42">
        <v>2</v>
      </c>
      <c r="E15" s="42">
        <v>4</v>
      </c>
      <c r="F15" s="22"/>
    </row>
    <row r="16" spans="1:6" x14ac:dyDescent="0.25">
      <c r="A16" s="189"/>
      <c r="B16" s="36" t="s">
        <v>1219</v>
      </c>
      <c r="C16" s="17"/>
      <c r="D16" s="17"/>
      <c r="E16" s="17"/>
      <c r="F16" s="22"/>
    </row>
    <row r="17" spans="1:6" x14ac:dyDescent="0.25">
      <c r="A17" s="189"/>
      <c r="B17" s="36" t="s">
        <v>1220</v>
      </c>
      <c r="C17" s="17"/>
      <c r="D17" s="17"/>
      <c r="E17" s="17"/>
      <c r="F17" s="22"/>
    </row>
    <row r="18" spans="1:6" x14ac:dyDescent="0.25">
      <c r="A18" s="189"/>
      <c r="B18" s="36" t="s">
        <v>1221</v>
      </c>
      <c r="C18" s="42">
        <v>2</v>
      </c>
      <c r="D18" s="42">
        <v>1</v>
      </c>
      <c r="E18" s="17"/>
      <c r="F18" s="22"/>
    </row>
    <row r="19" spans="1:6" ht="22.5" x14ac:dyDescent="0.25">
      <c r="A19" s="190"/>
      <c r="B19" s="36" t="s">
        <v>1222</v>
      </c>
      <c r="C19" s="42">
        <v>1</v>
      </c>
      <c r="D19" s="17"/>
      <c r="E19" s="17"/>
      <c r="F19" s="22"/>
    </row>
    <row r="20" spans="1:6" x14ac:dyDescent="0.25">
      <c r="A20" s="35" t="s">
        <v>1223</v>
      </c>
      <c r="B20" s="36" t="s">
        <v>1224</v>
      </c>
      <c r="C20" s="17"/>
      <c r="D20" s="17"/>
      <c r="E20" s="17"/>
      <c r="F20" s="22"/>
    </row>
    <row r="21" spans="1:6" x14ac:dyDescent="0.25">
      <c r="A21" s="35" t="s">
        <v>1225</v>
      </c>
      <c r="B21" s="36" t="s">
        <v>1226</v>
      </c>
      <c r="C21" s="17"/>
      <c r="D21" s="17"/>
      <c r="E21" s="17"/>
      <c r="F21" s="22"/>
    </row>
    <row r="22" spans="1:6" x14ac:dyDescent="0.25">
      <c r="A22" s="186" t="s">
        <v>956</v>
      </c>
      <c r="B22" s="187"/>
      <c r="C22" s="43">
        <v>211</v>
      </c>
      <c r="D22" s="43">
        <v>16</v>
      </c>
      <c r="E22" s="43">
        <v>6</v>
      </c>
      <c r="F22" s="43">
        <v>2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2</v>
      </c>
    </row>
    <row r="26" spans="1:6" x14ac:dyDescent="0.25">
      <c r="A26" s="40" t="s">
        <v>114</v>
      </c>
      <c r="B26" s="16"/>
      <c r="C26" s="22"/>
    </row>
    <row r="27" spans="1:6" x14ac:dyDescent="0.25">
      <c r="A27" s="40" t="s">
        <v>1060</v>
      </c>
      <c r="B27" s="16"/>
      <c r="C27" s="22"/>
    </row>
    <row r="28" spans="1:6" x14ac:dyDescent="0.25">
      <c r="A28" s="186" t="s">
        <v>956</v>
      </c>
      <c r="B28" s="187"/>
      <c r="C28" s="43">
        <v>2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2</v>
      </c>
    </row>
    <row r="33" spans="1:3" x14ac:dyDescent="0.25">
      <c r="A33" s="40" t="s">
        <v>1229</v>
      </c>
      <c r="B33" s="16"/>
      <c r="C33" s="37">
        <v>2</v>
      </c>
    </row>
    <row r="34" spans="1:3" x14ac:dyDescent="0.25">
      <c r="A34" s="40" t="s">
        <v>82</v>
      </c>
      <c r="B34" s="16"/>
      <c r="C34" s="22"/>
    </row>
    <row r="35" spans="1:3" x14ac:dyDescent="0.25">
      <c r="A35" s="186" t="s">
        <v>956</v>
      </c>
      <c r="B35" s="187"/>
      <c r="C35" s="43">
        <v>4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7">
        <v>17</v>
      </c>
    </row>
    <row r="40" spans="1:3" x14ac:dyDescent="0.25">
      <c r="A40" s="40" t="s">
        <v>1232</v>
      </c>
      <c r="B40" s="16"/>
      <c r="C40" s="37">
        <v>4</v>
      </c>
    </row>
    <row r="41" spans="1:3" x14ac:dyDescent="0.25">
      <c r="A41" s="186" t="s">
        <v>956</v>
      </c>
      <c r="B41" s="187"/>
      <c r="C41" s="43">
        <v>21</v>
      </c>
    </row>
    <row r="42" spans="1:3" x14ac:dyDescent="0.25">
      <c r="A42" s="6"/>
    </row>
  </sheetData>
  <sheetProtection algorithmName="SHA-512" hashValue="g720Wq/TxaRxc1qEhjb25GWsy4pNxT4+Ela36ww3jpfaW89uRzV3EZgjZVw9lpVg3HX33rZyncwx3rP7gPnhbw==" saltValue="XaWmClB+7ZIvD53vofhYh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4257812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7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3" t="s">
        <v>1235</v>
      </c>
      <c r="B5" s="13" t="s">
        <v>1236</v>
      </c>
      <c r="C5" s="14">
        <v>505</v>
      </c>
      <c r="D5" s="14">
        <v>635</v>
      </c>
      <c r="E5" s="15">
        <v>-0.20472440944881901</v>
      </c>
    </row>
    <row r="6" spans="1:5" x14ac:dyDescent="0.25">
      <c r="A6" s="175"/>
      <c r="B6" s="13" t="s">
        <v>1237</v>
      </c>
      <c r="C6" s="14">
        <v>222</v>
      </c>
      <c r="D6" s="14">
        <v>273</v>
      </c>
      <c r="E6" s="15">
        <v>-0.18681318681318701</v>
      </c>
    </row>
    <row r="7" spans="1:5" x14ac:dyDescent="0.25">
      <c r="A7" s="174"/>
      <c r="B7" s="13" t="s">
        <v>1238</v>
      </c>
      <c r="C7" s="14">
        <v>587</v>
      </c>
      <c r="D7" s="14">
        <v>219</v>
      </c>
      <c r="E7" s="15">
        <v>1.68036529680365</v>
      </c>
    </row>
    <row r="8" spans="1:5" x14ac:dyDescent="0.25">
      <c r="A8" s="3"/>
    </row>
    <row r="9" spans="1:5" x14ac:dyDescent="0.25">
      <c r="A9" s="47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3" t="s">
        <v>1240</v>
      </c>
      <c r="B11" s="13" t="s">
        <v>1241</v>
      </c>
      <c r="C11" s="14">
        <v>2</v>
      </c>
      <c r="D11" s="14">
        <v>0</v>
      </c>
      <c r="E11" s="15">
        <v>2</v>
      </c>
    </row>
    <row r="12" spans="1:5" x14ac:dyDescent="0.25">
      <c r="A12" s="175"/>
      <c r="B12" s="13" t="s">
        <v>1242</v>
      </c>
      <c r="C12" s="14">
        <v>3</v>
      </c>
      <c r="D12" s="14">
        <v>8</v>
      </c>
      <c r="E12" s="15">
        <v>-0.625</v>
      </c>
    </row>
    <row r="13" spans="1:5" x14ac:dyDescent="0.25">
      <c r="A13" s="175"/>
      <c r="B13" s="13" t="s">
        <v>1243</v>
      </c>
      <c r="C13" s="14">
        <v>226</v>
      </c>
      <c r="D13" s="14">
        <v>253</v>
      </c>
      <c r="E13" s="15">
        <v>-0.106719367588933</v>
      </c>
    </row>
    <row r="14" spans="1:5" x14ac:dyDescent="0.25">
      <c r="A14" s="175"/>
      <c r="B14" s="13" t="s">
        <v>1244</v>
      </c>
      <c r="C14" s="14">
        <v>77</v>
      </c>
      <c r="D14" s="14">
        <v>50</v>
      </c>
      <c r="E14" s="15">
        <v>0.54</v>
      </c>
    </row>
    <row r="15" spans="1:5" x14ac:dyDescent="0.25">
      <c r="A15" s="175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5"/>
      <c r="B16" s="13" t="s">
        <v>1246</v>
      </c>
      <c r="C16" s="14">
        <v>2</v>
      </c>
      <c r="D16" s="14">
        <v>0</v>
      </c>
      <c r="E16" s="15">
        <v>2</v>
      </c>
    </row>
    <row r="17" spans="1:5" x14ac:dyDescent="0.25">
      <c r="A17" s="175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5"/>
      <c r="B18" s="13" t="s">
        <v>1248</v>
      </c>
      <c r="C18" s="14">
        <v>3</v>
      </c>
      <c r="D18" s="14">
        <v>0</v>
      </c>
      <c r="E18" s="15">
        <v>3</v>
      </c>
    </row>
    <row r="19" spans="1:5" x14ac:dyDescent="0.25">
      <c r="A19" s="174"/>
      <c r="B19" s="13" t="s">
        <v>1249</v>
      </c>
      <c r="C19" s="14">
        <v>14</v>
      </c>
      <c r="D19" s="14">
        <v>0</v>
      </c>
      <c r="E19" s="15">
        <v>14</v>
      </c>
    </row>
    <row r="20" spans="1:5" x14ac:dyDescent="0.25">
      <c r="A20" s="3"/>
    </row>
    <row r="21" spans="1:5" x14ac:dyDescent="0.25">
      <c r="A21" s="47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3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5"/>
      <c r="B24" s="13" t="s">
        <v>1253</v>
      </c>
      <c r="C24" s="14">
        <v>22</v>
      </c>
      <c r="D24" s="14">
        <v>0</v>
      </c>
      <c r="E24" s="15">
        <v>22</v>
      </c>
    </row>
    <row r="25" spans="1:5" x14ac:dyDescent="0.25">
      <c r="A25" s="175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4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7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3" t="s">
        <v>1256</v>
      </c>
      <c r="B30" s="13" t="s">
        <v>1257</v>
      </c>
      <c r="C30" s="17"/>
      <c r="D30" s="14">
        <v>0</v>
      </c>
      <c r="E30" s="15">
        <v>0</v>
      </c>
    </row>
    <row r="31" spans="1:5" x14ac:dyDescent="0.25">
      <c r="A31" s="175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25">
      <c r="A32" s="174"/>
      <c r="B32" s="13" t="s">
        <v>1259</v>
      </c>
      <c r="C32" s="14">
        <v>2</v>
      </c>
      <c r="D32" s="14">
        <v>0</v>
      </c>
      <c r="E32" s="15">
        <v>2</v>
      </c>
    </row>
    <row r="33" spans="1:1" x14ac:dyDescent="0.25">
      <c r="A33" s="6"/>
    </row>
  </sheetData>
  <sheetProtection algorithmName="SHA-512" hashValue="gTiKQ5S8tnbOVxsyMhKvMOMsSwubeJeBD4SIuyJnot15NbQuWvTbRJunGM9TshKDsAtCIEyypT1Yh3ZZ2Al34A==" saltValue="hOOitrmYlXp5whXiXUWUA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7" t="s">
        <v>1261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3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25">
      <c r="A6" s="175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5"/>
      <c r="B7" s="13" t="s">
        <v>1265</v>
      </c>
      <c r="C7" s="14">
        <v>2</v>
      </c>
      <c r="D7" s="14">
        <v>2</v>
      </c>
      <c r="E7" s="15">
        <v>0</v>
      </c>
    </row>
    <row r="8" spans="1:5" x14ac:dyDescent="0.25">
      <c r="A8" s="175"/>
      <c r="B8" s="13" t="s">
        <v>1266</v>
      </c>
      <c r="C8" s="14">
        <v>76</v>
      </c>
      <c r="D8" s="14">
        <v>73</v>
      </c>
      <c r="E8" s="15">
        <v>4.1095890410958902E-2</v>
      </c>
    </row>
    <row r="9" spans="1:5" x14ac:dyDescent="0.25">
      <c r="A9" s="175"/>
      <c r="B9" s="13" t="s">
        <v>1267</v>
      </c>
      <c r="C9" s="14">
        <v>17</v>
      </c>
      <c r="D9" s="14">
        <v>17</v>
      </c>
      <c r="E9" s="15">
        <v>0</v>
      </c>
    </row>
    <row r="10" spans="1:5" x14ac:dyDescent="0.25">
      <c r="A10" s="175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25">
      <c r="A11" s="175"/>
      <c r="B11" s="13" t="s">
        <v>1269</v>
      </c>
      <c r="C11" s="14">
        <v>20</v>
      </c>
      <c r="D11" s="14">
        <v>15</v>
      </c>
      <c r="E11" s="15">
        <v>0.33333333333333298</v>
      </c>
    </row>
    <row r="12" spans="1:5" x14ac:dyDescent="0.25">
      <c r="A12" s="175"/>
      <c r="B12" s="13" t="s">
        <v>1270</v>
      </c>
      <c r="C12" s="14">
        <v>0</v>
      </c>
      <c r="D12" s="14">
        <v>0</v>
      </c>
      <c r="E12" s="15">
        <v>0</v>
      </c>
    </row>
    <row r="13" spans="1:5" x14ac:dyDescent="0.25">
      <c r="A13" s="175"/>
      <c r="B13" s="13" t="s">
        <v>1271</v>
      </c>
      <c r="C13" s="14">
        <v>22</v>
      </c>
      <c r="D13" s="14">
        <v>4</v>
      </c>
      <c r="E13" s="15">
        <v>4.5</v>
      </c>
    </row>
    <row r="14" spans="1:5" x14ac:dyDescent="0.25">
      <c r="A14" s="175"/>
      <c r="B14" s="13" t="s">
        <v>1272</v>
      </c>
      <c r="C14" s="14">
        <v>14</v>
      </c>
      <c r="D14" s="14">
        <v>17</v>
      </c>
      <c r="E14" s="15">
        <v>-0.17647058823529399</v>
      </c>
    </row>
    <row r="15" spans="1:5" x14ac:dyDescent="0.25">
      <c r="A15" s="175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25">
      <c r="A16" s="174"/>
      <c r="B16" s="13" t="s">
        <v>111</v>
      </c>
      <c r="C16" s="14">
        <v>51</v>
      </c>
      <c r="D16" s="14">
        <v>59</v>
      </c>
      <c r="E16" s="15">
        <v>-0.13559322033898299</v>
      </c>
    </row>
    <row r="17" spans="1:1" x14ac:dyDescent="0.25">
      <c r="A17" s="6"/>
    </row>
  </sheetData>
  <sheetProtection algorithmName="SHA-512" hashValue="315YR4r7fKDri7vHLpfA3RjdD592DJeWg0Za4YjbZOIDy1fkQRJiTC2XFrnB+oVi2iR47XIzCEcI3suVhP0bHw==" saltValue="bXiWD5aAYb2Q4+3VcB/ie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2" t="s">
        <v>1275</v>
      </c>
    </row>
    <row r="4" spans="1:5" x14ac:dyDescent="0.25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25">
      <c r="A5" s="35" t="s">
        <v>1276</v>
      </c>
      <c r="B5" s="41" t="s">
        <v>1277</v>
      </c>
      <c r="C5" s="42">
        <v>0</v>
      </c>
      <c r="D5" s="42">
        <v>20</v>
      </c>
      <c r="E5" s="49">
        <v>-1</v>
      </c>
    </row>
    <row r="6" spans="1:5" x14ac:dyDescent="0.25">
      <c r="A6" s="35" t="s">
        <v>1278</v>
      </c>
      <c r="B6" s="41" t="s">
        <v>1279</v>
      </c>
      <c r="C6" s="42">
        <v>75</v>
      </c>
      <c r="D6" s="42">
        <v>50</v>
      </c>
      <c r="E6" s="49">
        <v>0.5</v>
      </c>
    </row>
    <row r="7" spans="1:5" ht="22.5" x14ac:dyDescent="0.25">
      <c r="A7" s="35" t="s">
        <v>1280</v>
      </c>
      <c r="B7" s="41" t="s">
        <v>1281</v>
      </c>
      <c r="C7" s="42">
        <v>50</v>
      </c>
      <c r="D7" s="42">
        <v>16</v>
      </c>
      <c r="E7" s="49">
        <v>2.125</v>
      </c>
    </row>
    <row r="8" spans="1:5" ht="22.5" x14ac:dyDescent="0.25">
      <c r="A8" s="35" t="s">
        <v>1282</v>
      </c>
      <c r="B8" s="41" t="s">
        <v>1283</v>
      </c>
      <c r="C8" s="42">
        <v>31</v>
      </c>
      <c r="D8" s="42">
        <v>94</v>
      </c>
      <c r="E8" s="49">
        <v>-0.67021276595744705</v>
      </c>
    </row>
    <row r="9" spans="1:5" ht="22.5" x14ac:dyDescent="0.25">
      <c r="A9" s="35" t="s">
        <v>1284</v>
      </c>
      <c r="B9" s="41" t="s">
        <v>1285</v>
      </c>
      <c r="C9" s="42">
        <v>1</v>
      </c>
      <c r="D9" s="42">
        <v>2</v>
      </c>
      <c r="E9" s="49">
        <v>-0.5</v>
      </c>
    </row>
    <row r="10" spans="1:5" ht="22.5" x14ac:dyDescent="0.25">
      <c r="A10" s="35" t="s">
        <v>1286</v>
      </c>
      <c r="B10" s="41" t="s">
        <v>1287</v>
      </c>
      <c r="C10" s="42">
        <v>0</v>
      </c>
      <c r="D10" s="42">
        <v>6</v>
      </c>
      <c r="E10" s="49">
        <v>-1</v>
      </c>
    </row>
    <row r="11" spans="1:5" ht="22.5" x14ac:dyDescent="0.25">
      <c r="A11" s="35" t="s">
        <v>1288</v>
      </c>
      <c r="B11" s="16"/>
      <c r="C11" s="42">
        <v>0</v>
      </c>
      <c r="D11" s="42">
        <v>40</v>
      </c>
      <c r="E11" s="49">
        <v>-1</v>
      </c>
    </row>
    <row r="12" spans="1:5" x14ac:dyDescent="0.25">
      <c r="A12" s="35" t="s">
        <v>1289</v>
      </c>
      <c r="B12" s="16"/>
      <c r="C12" s="42">
        <v>160</v>
      </c>
      <c r="D12" s="42">
        <v>121</v>
      </c>
      <c r="E12" s="49">
        <v>0.32231404958677701</v>
      </c>
    </row>
    <row r="13" spans="1:5" x14ac:dyDescent="0.25">
      <c r="A13" s="188" t="s">
        <v>1290</v>
      </c>
      <c r="B13" s="41" t="s">
        <v>1291</v>
      </c>
      <c r="C13" s="42">
        <v>11</v>
      </c>
      <c r="D13" s="42">
        <v>2</v>
      </c>
      <c r="E13" s="49">
        <v>4.5</v>
      </c>
    </row>
    <row r="14" spans="1:5" x14ac:dyDescent="0.25">
      <c r="A14" s="190"/>
      <c r="B14" s="41" t="s">
        <v>1292</v>
      </c>
      <c r="C14" s="42">
        <v>0</v>
      </c>
      <c r="D14" s="42">
        <v>0</v>
      </c>
      <c r="E14" s="49">
        <v>0</v>
      </c>
    </row>
    <row r="15" spans="1:5" x14ac:dyDescent="0.25">
      <c r="A15" s="32" t="s">
        <v>1293</v>
      </c>
    </row>
    <row r="16" spans="1:5" x14ac:dyDescent="0.25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25">
      <c r="A17" s="191" t="s">
        <v>1294</v>
      </c>
      <c r="B17" s="41" t="s">
        <v>1295</v>
      </c>
      <c r="C17" s="42">
        <v>0</v>
      </c>
      <c r="D17" s="42">
        <v>0</v>
      </c>
      <c r="E17" s="37">
        <v>0</v>
      </c>
    </row>
    <row r="18" spans="1:5" x14ac:dyDescent="0.25">
      <c r="A18" s="192"/>
      <c r="B18" s="41" t="s">
        <v>1296</v>
      </c>
      <c r="C18" s="42">
        <v>103</v>
      </c>
      <c r="D18" s="42">
        <v>78</v>
      </c>
      <c r="E18" s="37">
        <v>17</v>
      </c>
    </row>
    <row r="19" spans="1:5" x14ac:dyDescent="0.25">
      <c r="A19" s="192"/>
      <c r="B19" s="41" t="s">
        <v>1297</v>
      </c>
      <c r="C19" s="17"/>
      <c r="D19" s="17"/>
      <c r="E19" s="22"/>
    </row>
    <row r="20" spans="1:5" x14ac:dyDescent="0.25">
      <c r="A20" s="192"/>
      <c r="B20" s="41" t="s">
        <v>1298</v>
      </c>
      <c r="C20" s="17"/>
      <c r="D20" s="17"/>
      <c r="E20" s="22"/>
    </row>
    <row r="21" spans="1:5" x14ac:dyDescent="0.25">
      <c r="A21" s="192"/>
      <c r="B21" s="41" t="s">
        <v>1299</v>
      </c>
      <c r="C21" s="17"/>
      <c r="D21" s="17"/>
      <c r="E21" s="22"/>
    </row>
    <row r="22" spans="1:5" x14ac:dyDescent="0.25">
      <c r="A22" s="192"/>
      <c r="B22" s="41" t="s">
        <v>980</v>
      </c>
      <c r="C22" s="42">
        <v>534</v>
      </c>
      <c r="D22" s="42">
        <v>340</v>
      </c>
      <c r="E22" s="37">
        <v>0</v>
      </c>
    </row>
    <row r="23" spans="1:5" x14ac:dyDescent="0.25">
      <c r="A23" s="192"/>
      <c r="B23" s="41" t="s">
        <v>1300</v>
      </c>
      <c r="C23" s="17"/>
      <c r="D23" s="17"/>
      <c r="E23" s="22"/>
    </row>
    <row r="24" spans="1:5" x14ac:dyDescent="0.25">
      <c r="A24" s="192"/>
      <c r="B24" s="41" t="s">
        <v>1301</v>
      </c>
      <c r="C24" s="17"/>
      <c r="D24" s="17"/>
      <c r="E24" s="22"/>
    </row>
    <row r="25" spans="1:5" x14ac:dyDescent="0.25">
      <c r="A25" s="192"/>
      <c r="B25" s="41" t="s">
        <v>1302</v>
      </c>
      <c r="C25" s="42">
        <v>2</v>
      </c>
      <c r="D25" s="42">
        <v>5</v>
      </c>
      <c r="E25" s="37">
        <v>2</v>
      </c>
    </row>
    <row r="26" spans="1:5" x14ac:dyDescent="0.25">
      <c r="A26" s="192"/>
      <c r="B26" s="41" t="s">
        <v>1303</v>
      </c>
      <c r="C26" s="42">
        <v>4</v>
      </c>
      <c r="D26" s="42">
        <v>35</v>
      </c>
      <c r="E26" s="37">
        <v>0</v>
      </c>
    </row>
    <row r="27" spans="1:5" x14ac:dyDescent="0.25">
      <c r="A27" s="192"/>
      <c r="B27" s="41" t="s">
        <v>1304</v>
      </c>
      <c r="C27" s="42">
        <v>26</v>
      </c>
      <c r="D27" s="42">
        <v>8</v>
      </c>
      <c r="E27" s="37">
        <v>3</v>
      </c>
    </row>
    <row r="28" spans="1:5" x14ac:dyDescent="0.25">
      <c r="A28" s="192"/>
      <c r="B28" s="41" t="s">
        <v>1305</v>
      </c>
      <c r="C28" s="42">
        <v>188</v>
      </c>
      <c r="D28" s="42">
        <v>157</v>
      </c>
      <c r="E28" s="37">
        <v>67</v>
      </c>
    </row>
    <row r="29" spans="1:5" x14ac:dyDescent="0.25">
      <c r="A29" s="192"/>
      <c r="B29" s="41" t="s">
        <v>1306</v>
      </c>
      <c r="C29" s="42">
        <v>162</v>
      </c>
      <c r="D29" s="42">
        <v>114</v>
      </c>
      <c r="E29" s="37">
        <v>37</v>
      </c>
    </row>
    <row r="30" spans="1:5" x14ac:dyDescent="0.25">
      <c r="A30" s="193"/>
      <c r="B30" s="41" t="s">
        <v>1307</v>
      </c>
      <c r="C30" s="17"/>
      <c r="D30" s="17"/>
      <c r="E30" s="22"/>
    </row>
    <row r="31" spans="1:5" x14ac:dyDescent="0.25">
      <c r="A31" s="6"/>
    </row>
  </sheetData>
  <sheetProtection algorithmName="SHA-512" hashValue="w6oblGyAcqt76AeaDpuYkwPthlt3V+v10bQXgMNSIjz4oLSqRb6Z0l7wJpfkR9voRg7XzARJfTF9oBJVQFuq4g==" saltValue="8pQc4Q3ECRQ9h90gP8+7z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427B8-B320-4B5A-BEA0-6183C39C4709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3" width="6.140625" style="100" customWidth="1"/>
    <col min="74" max="74" width="6.7109375" style="100" customWidth="1"/>
    <col min="75" max="75" width="2.710937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7109375" style="100" customWidth="1"/>
    <col min="83" max="83" width="17" style="100" customWidth="1"/>
    <col min="84" max="85" width="21.140625" style="100" customWidth="1"/>
    <col min="86" max="88" width="11.42578125" style="100"/>
    <col min="89" max="89" width="2.7109375" style="100" customWidth="1"/>
    <col min="90" max="90" width="15.140625" style="100" customWidth="1"/>
    <col min="91" max="91" width="8.285156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0" t="s">
        <v>1430</v>
      </c>
      <c r="D1" s="200"/>
      <c r="E1" s="200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198"/>
      <c r="AA2" s="198"/>
      <c r="AB2" s="198"/>
      <c r="AC2" s="198"/>
      <c r="AH2" s="198"/>
      <c r="AI2" s="198"/>
      <c r="AJ2" s="198"/>
      <c r="AK2" s="198"/>
      <c r="AV2" s="199"/>
      <c r="AW2" s="199"/>
      <c r="AX2" s="199"/>
      <c r="AY2" s="199"/>
      <c r="AZ2" s="199"/>
      <c r="BA2" s="199"/>
      <c r="BK2" s="199" t="s">
        <v>1431</v>
      </c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CL2" s="103"/>
    </row>
    <row r="3" spans="1:93" s="102" customFormat="1" ht="11.25" x14ac:dyDescent="0.25">
      <c r="Z3" s="198" t="s">
        <v>1432</v>
      </c>
      <c r="AA3" s="198"/>
      <c r="AB3" s="198"/>
      <c r="AC3" s="198"/>
      <c r="AH3" s="198" t="s">
        <v>1433</v>
      </c>
      <c r="AI3" s="198"/>
      <c r="AJ3" s="198"/>
      <c r="AK3" s="198"/>
      <c r="AV3" s="199" t="s">
        <v>1059</v>
      </c>
      <c r="AW3" s="199"/>
      <c r="AX3" s="199"/>
      <c r="AY3" s="199"/>
      <c r="AZ3" s="199"/>
      <c r="BA3" s="199"/>
      <c r="CL3" s="103"/>
    </row>
    <row r="4" spans="1:93" s="104" customFormat="1" ht="21.75" customHeight="1" x14ac:dyDescent="0.25">
      <c r="C4" s="198" t="s">
        <v>13</v>
      </c>
      <c r="D4" s="198"/>
      <c r="E4" s="198"/>
      <c r="I4" s="198" t="s">
        <v>40</v>
      </c>
      <c r="J4" s="198"/>
      <c r="K4" s="198"/>
      <c r="L4" s="198"/>
      <c r="M4" s="198"/>
      <c r="Q4" s="198" t="s">
        <v>1434</v>
      </c>
      <c r="R4" s="198"/>
      <c r="S4" s="198"/>
      <c r="T4" s="198"/>
      <c r="U4" s="198"/>
      <c r="V4" s="198"/>
      <c r="AP4" s="198" t="s">
        <v>1435</v>
      </c>
      <c r="AQ4" s="198"/>
      <c r="AR4" s="198"/>
      <c r="BE4" s="198" t="s">
        <v>1059</v>
      </c>
      <c r="BF4" s="198"/>
      <c r="BG4" s="198"/>
      <c r="BK4" s="202" t="s">
        <v>1436</v>
      </c>
      <c r="BL4" s="201" t="s">
        <v>1437</v>
      </c>
      <c r="BM4" s="201" t="s">
        <v>1438</v>
      </c>
      <c r="BN4" s="201" t="s">
        <v>174</v>
      </c>
      <c r="BO4" s="201" t="s">
        <v>1439</v>
      </c>
      <c r="BP4" s="201" t="s">
        <v>1440</v>
      </c>
      <c r="BQ4" s="201" t="s">
        <v>1441</v>
      </c>
      <c r="BR4" s="201" t="s">
        <v>209</v>
      </c>
      <c r="BS4" s="203" t="s">
        <v>1442</v>
      </c>
      <c r="BT4" s="203" t="s">
        <v>1443</v>
      </c>
      <c r="BU4" s="203" t="s">
        <v>289</v>
      </c>
      <c r="BV4" s="204"/>
      <c r="BY4" s="205" t="s">
        <v>168</v>
      </c>
      <c r="BZ4" s="205"/>
      <c r="CA4" s="205"/>
      <c r="CF4" s="198" t="s">
        <v>1444</v>
      </c>
      <c r="CG4" s="198"/>
      <c r="CL4" s="198" t="s">
        <v>48</v>
      </c>
      <c r="CM4" s="198"/>
      <c r="CN4" s="198"/>
      <c r="CO4" s="198"/>
    </row>
    <row r="5" spans="1:93" s="104" customFormat="1" ht="14.25" customHeight="1" x14ac:dyDescent="0.25">
      <c r="Z5" s="108" t="s">
        <v>1445</v>
      </c>
      <c r="AA5" s="109" t="s">
        <v>1446</v>
      </c>
      <c r="AB5" s="109" t="s">
        <v>81</v>
      </c>
      <c r="AC5" s="110" t="s">
        <v>81</v>
      </c>
      <c r="AH5" s="108" t="s">
        <v>1445</v>
      </c>
      <c r="AI5" s="109" t="s">
        <v>1446</v>
      </c>
      <c r="AJ5" s="109" t="s">
        <v>81</v>
      </c>
      <c r="AK5" s="110" t="s">
        <v>81</v>
      </c>
      <c r="AV5" s="202" t="s">
        <v>1447</v>
      </c>
      <c r="AW5" s="201" t="s">
        <v>1448</v>
      </c>
      <c r="AX5" s="201" t="s">
        <v>1449</v>
      </c>
      <c r="AY5" s="201" t="s">
        <v>109</v>
      </c>
      <c r="AZ5" s="201" t="s">
        <v>110</v>
      </c>
      <c r="BA5" s="203" t="s">
        <v>111</v>
      </c>
      <c r="BK5" s="202"/>
      <c r="BL5" s="201"/>
      <c r="BM5" s="201"/>
      <c r="BN5" s="201"/>
      <c r="BO5" s="201"/>
      <c r="BP5" s="201"/>
      <c r="BQ5" s="201"/>
      <c r="BR5" s="201"/>
      <c r="BS5" s="203"/>
      <c r="BT5" s="203"/>
      <c r="BU5" s="203"/>
      <c r="BV5" s="204"/>
    </row>
    <row r="6" spans="1:93" s="104" customFormat="1" ht="14.25" customHeight="1" x14ac:dyDescent="0.25">
      <c r="C6" s="111" t="s">
        <v>20</v>
      </c>
      <c r="D6" s="112" t="s">
        <v>1450</v>
      </c>
      <c r="E6" s="111" t="s">
        <v>24</v>
      </c>
      <c r="I6" s="113" t="s">
        <v>49</v>
      </c>
      <c r="J6" s="112" t="s">
        <v>1451</v>
      </c>
      <c r="K6" s="112" t="s">
        <v>63</v>
      </c>
      <c r="L6" s="112" t="s">
        <v>65</v>
      </c>
      <c r="M6" s="114" t="s">
        <v>1452</v>
      </c>
      <c r="N6" s="115" t="s">
        <v>1453</v>
      </c>
      <c r="O6" s="115"/>
      <c r="Q6" s="113" t="s">
        <v>1454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1351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202"/>
      <c r="AW6" s="201"/>
      <c r="AX6" s="201"/>
      <c r="AY6" s="201"/>
      <c r="AZ6" s="201"/>
      <c r="BA6" s="203"/>
      <c r="BE6" s="113" t="s">
        <v>113</v>
      </c>
      <c r="BF6" s="112" t="s">
        <v>114</v>
      </c>
      <c r="BG6" s="114" t="s">
        <v>1463</v>
      </c>
      <c r="BK6" s="202"/>
      <c r="BL6" s="201"/>
      <c r="BM6" s="201"/>
      <c r="BN6" s="201"/>
      <c r="BO6" s="201"/>
      <c r="BP6" s="201"/>
      <c r="BQ6" s="201"/>
      <c r="BR6" s="201"/>
      <c r="BS6" s="203"/>
      <c r="BT6" s="203"/>
      <c r="BU6" s="203"/>
      <c r="BV6" s="204"/>
      <c r="BY6" s="113" t="s">
        <v>1436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21602</v>
      </c>
      <c r="D7" s="121">
        <f>SUM(DatosGenerales!C15:C19)</f>
        <v>3093</v>
      </c>
      <c r="E7" s="120">
        <f>SUM(DatosGenerales!C12:C14)</f>
        <v>15745</v>
      </c>
      <c r="I7" s="122">
        <f>DatosGenerales!C31</f>
        <v>3144</v>
      </c>
      <c r="J7" s="121">
        <f>DatosGenerales!C32</f>
        <v>513</v>
      </c>
      <c r="K7" s="120">
        <f>SUM(DatosGenerales!C33:C34)</f>
        <v>155</v>
      </c>
      <c r="L7" s="121">
        <f>DatosGenerales!C36</f>
        <v>2316</v>
      </c>
      <c r="M7" s="120">
        <f>DatosGenerales!C95</f>
        <v>1465</v>
      </c>
      <c r="N7" s="123">
        <f>L7-M7</f>
        <v>851</v>
      </c>
      <c r="O7" s="123"/>
      <c r="Q7" s="122">
        <f>DatosGenerales!C36</f>
        <v>2316</v>
      </c>
      <c r="R7" s="121">
        <f>DatosGenerales!C49</f>
        <v>1405</v>
      </c>
      <c r="S7" s="121">
        <f>DatosGenerales!C50</f>
        <v>62</v>
      </c>
      <c r="T7" s="121">
        <f>DatosGenerales!C62</f>
        <v>25</v>
      </c>
      <c r="U7" s="121">
        <f>DatosGenerales!C78</f>
        <v>4</v>
      </c>
      <c r="V7" s="124">
        <f>SUM(Q7:U7)</f>
        <v>3812</v>
      </c>
      <c r="Z7" s="122">
        <f>SUM(DatosGenerales!C106,DatosGenerales!C107,DatosGenerales!C109)</f>
        <v>856</v>
      </c>
      <c r="AA7" s="121">
        <f>SUM(DatosGenerales!C108,DatosGenerales!C110)</f>
        <v>384</v>
      </c>
      <c r="AB7" s="121">
        <f>DatosGenerales!C106</f>
        <v>598</v>
      </c>
      <c r="AC7" s="124">
        <f>DatosGenerales!C107</f>
        <v>112</v>
      </c>
      <c r="AH7" s="122">
        <f>SUM(DatosGenerales!C115,DatosGenerales!C116,DatosGenerales!C118)</f>
        <v>50</v>
      </c>
      <c r="AI7" s="121">
        <f>SUM(DatosGenerales!C117,DatosGenerales!C119)</f>
        <v>11</v>
      </c>
      <c r="AJ7" s="121">
        <f>DatosGenerales!C115</f>
        <v>22</v>
      </c>
      <c r="AK7" s="124">
        <f>DatosGenerales!C116</f>
        <v>25</v>
      </c>
      <c r="AP7" s="122">
        <f>SUM(DatosGenerales!C135:C136)</f>
        <v>70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4</v>
      </c>
      <c r="AW7" s="121">
        <f>DatosGenerales!C146</f>
        <v>71</v>
      </c>
      <c r="AX7" s="121">
        <f>DatosGenerales!C147</f>
        <v>8</v>
      </c>
      <c r="AY7" s="121">
        <f>DatosGenerales!C148</f>
        <v>28</v>
      </c>
      <c r="AZ7" s="121">
        <f>DatosGenerales!C149</f>
        <v>43</v>
      </c>
      <c r="BA7" s="124">
        <f>DatosGenerales!C150</f>
        <v>0</v>
      </c>
      <c r="BE7" s="122">
        <f>DatosGenerales!C151</f>
        <v>35</v>
      </c>
      <c r="BF7" s="121">
        <f>DatosGenerales!C152</f>
        <v>113</v>
      </c>
      <c r="BG7" s="124">
        <f>DatosGenerales!C154</f>
        <v>20</v>
      </c>
      <c r="BK7" s="122">
        <f>SUM(DatosGenerales!C297:C311)</f>
        <v>1889</v>
      </c>
      <c r="BL7" s="121">
        <f>SUM(DatosGenerales!C294:C296)</f>
        <v>22</v>
      </c>
      <c r="BM7" s="121">
        <f>SUM(DatosGenerales!C312:C344)</f>
        <v>358</v>
      </c>
      <c r="BN7" s="121">
        <f>SUM(DatosGenerales!C289)</f>
        <v>149</v>
      </c>
      <c r="BO7" s="121">
        <f>SUM(DatosGenerales!C356:C364)</f>
        <v>43</v>
      </c>
      <c r="BP7" s="121">
        <f>SUM(DatosGenerales!C286:C288)</f>
        <v>2</v>
      </c>
      <c r="BQ7" s="121">
        <f>SUM(DatosGenerales!C345:C355)</f>
        <v>1</v>
      </c>
      <c r="BR7" s="121">
        <f>SUM(DatosGenerales!C290:C292)</f>
        <v>89</v>
      </c>
      <c r="BS7" s="124">
        <f>SUM(DatosGenerales!C283:C285)</f>
        <v>962</v>
      </c>
      <c r="BT7" s="124">
        <f>SUM(DatosGenerales!C293)</f>
        <v>0</v>
      </c>
      <c r="BU7" s="124">
        <f>SUM(DatosGenerales!C365:C377)</f>
        <v>246</v>
      </c>
      <c r="BY7" s="122">
        <f>DatosGenerales!C246</f>
        <v>133</v>
      </c>
      <c r="BZ7" s="121">
        <f>DatosGenerales!C247</f>
        <v>29</v>
      </c>
      <c r="CA7" s="124">
        <f>DatosGenerales!C248</f>
        <v>98</v>
      </c>
      <c r="CF7" s="122">
        <f>DatosDiscapacidad!C5</f>
        <v>0</v>
      </c>
      <c r="CG7" s="124">
        <f>DatosDiscapacidad!C11</f>
        <v>0</v>
      </c>
      <c r="CM7" s="122">
        <f>DatosGenerales!C40</f>
        <v>5165</v>
      </c>
      <c r="CN7" s="124">
        <f>DatosGenerales!C41</f>
        <v>1499</v>
      </c>
    </row>
    <row r="8" spans="1:93" x14ac:dyDescent="0.25">
      <c r="B8" s="125"/>
    </row>
    <row r="11" spans="1:93" x14ac:dyDescent="0.25">
      <c r="R11" s="100" t="s">
        <v>1467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4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25">
      <c r="BK51" s="131" t="s">
        <v>1472</v>
      </c>
      <c r="BL51" s="131" t="s">
        <v>1472</v>
      </c>
      <c r="BM51" s="130"/>
    </row>
    <row r="52" spans="63:74" x14ac:dyDescent="0.25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2">
        <f>SUM(DatosGenerales!C310,DatosGenerales!C299,DatosGenerales!C308)</f>
        <v>708</v>
      </c>
      <c r="BL53" s="132">
        <f>SUM(DatosGenerales!C311,DatosGenerales!C300,DatosGenerales!C309)</f>
        <v>682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25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25">
      <c r="BK66" s="132">
        <f>SUM(DatosGenerales!C310:C311)</f>
        <v>15</v>
      </c>
      <c r="BL66" s="132">
        <f>SUM(DatosGenerales!C299:C300)</f>
        <v>795</v>
      </c>
      <c r="BM66" s="132">
        <f>SUM(DatosGenerales!C308:C309)</f>
        <v>580</v>
      </c>
      <c r="BN66" s="132"/>
      <c r="BO66" s="119"/>
      <c r="BP66" s="119"/>
      <c r="BQ66" s="119"/>
      <c r="BR66" s="119"/>
      <c r="BS66" s="119"/>
    </row>
  </sheetData>
  <sheetProtection algorithmName="SHA-512" hashValue="GTaW6xHExbB9JzapqWf5mOEHjCAhJg4UNwWXKHPGeGObt+mDaJWukbEoYzgHpYJD3rtVuf0v9r9l9FLBG5NbjQ==" saltValue="ZoNYpujWMZw6N6q9dscHQ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216-7C95-4DE5-A7DF-5596571566B9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VyW6YbcdD4UH8xAUTT31yIBlZye4+PhNGFosB8dyqmTATN7tcZhHixHhgvxqEPyN+045arf28u1mrbaDYpUm6w==" saltValue="GHa7snPuoBgtOF4rbTj1o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927D-59EF-41C7-A06B-5A1C91EDC1B0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11.42578125" style="100" hidden="1" customWidth="1"/>
    <col min="51" max="16384" width="11.42578125" style="100"/>
  </cols>
  <sheetData>
    <row r="1" spans="1:50" ht="19.7" customHeight="1" x14ac:dyDescent="0.25">
      <c r="A1" s="98"/>
      <c r="B1" s="99"/>
      <c r="C1" s="207" t="s">
        <v>1492</v>
      </c>
      <c r="D1" s="207"/>
      <c r="E1" s="207"/>
      <c r="F1" s="207"/>
      <c r="G1" s="207"/>
      <c r="H1" s="207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98" t="s">
        <v>1003</v>
      </c>
      <c r="D4" s="198"/>
      <c r="E4" s="198"/>
      <c r="F4" s="198"/>
      <c r="G4" s="198"/>
      <c r="H4" s="198"/>
      <c r="I4" s="100"/>
      <c r="L4" s="198" t="s">
        <v>1227</v>
      </c>
      <c r="M4" s="198"/>
      <c r="N4" s="198"/>
      <c r="O4" s="198"/>
      <c r="P4" s="198"/>
      <c r="T4" s="198" t="s">
        <v>978</v>
      </c>
      <c r="U4" s="198"/>
      <c r="V4" s="198"/>
      <c r="W4" s="198"/>
      <c r="X4" s="198"/>
      <c r="Y4" s="198"/>
      <c r="Z4" s="198"/>
      <c r="AA4" s="198"/>
      <c r="AE4" s="198" t="s">
        <v>1493</v>
      </c>
      <c r="AF4" s="198"/>
      <c r="AG4" s="198"/>
      <c r="AH4" s="198"/>
      <c r="AI4" s="198"/>
      <c r="AJ4" s="198"/>
      <c r="AK4" s="198"/>
      <c r="AL4" s="198"/>
      <c r="AP4" s="198" t="s">
        <v>1356</v>
      </c>
      <c r="AQ4" s="198"/>
      <c r="AR4" s="198"/>
      <c r="AS4" s="198"/>
      <c r="AT4" s="198"/>
      <c r="AU4" s="198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208" t="s">
        <v>82</v>
      </c>
      <c r="M6" s="209" t="s">
        <v>1494</v>
      </c>
      <c r="N6" s="209" t="s">
        <v>1495</v>
      </c>
      <c r="O6" s="210" t="s">
        <v>1000</v>
      </c>
      <c r="P6" s="210"/>
      <c r="AC6" s="102"/>
      <c r="AN6" s="102"/>
    </row>
    <row r="7" spans="1:50" s="104" customFormat="1" ht="20.85" customHeight="1" x14ac:dyDescent="0.25">
      <c r="C7" s="206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8"/>
      <c r="M7" s="209"/>
      <c r="N7" s="209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1357</v>
      </c>
      <c r="AQ7" s="106" t="s">
        <v>1358</v>
      </c>
      <c r="AR7" s="106" t="s">
        <v>1359</v>
      </c>
      <c r="AS7" s="106" t="s">
        <v>1360</v>
      </c>
      <c r="AT7" s="106" t="s">
        <v>1021</v>
      </c>
      <c r="AU7" s="139" t="s">
        <v>1361</v>
      </c>
      <c r="AW7" s="140" t="s">
        <v>1357</v>
      </c>
      <c r="AX7" s="141">
        <f>DatosMenores!C69</f>
        <v>77</v>
      </c>
    </row>
    <row r="8" spans="1:50" s="119" customFormat="1" ht="14.85" customHeight="1" x14ac:dyDescent="0.25">
      <c r="C8" s="206"/>
      <c r="D8" s="121">
        <f>DatosMenores!C56</f>
        <v>1166</v>
      </c>
      <c r="E8" s="121">
        <f>DatosMenores!C57</f>
        <v>140</v>
      </c>
      <c r="F8" s="121">
        <f>DatosMenores!C58</f>
        <v>7</v>
      </c>
      <c r="G8" s="121">
        <f>DatosMenores!C59</f>
        <v>822</v>
      </c>
      <c r="H8" s="120">
        <f>DatosMenores!C60</f>
        <v>11</v>
      </c>
      <c r="I8" s="100"/>
      <c r="L8" s="120">
        <f>DatosMenores!C48</f>
        <v>23</v>
      </c>
      <c r="M8" s="121">
        <f>DatosMenores!C49</f>
        <v>24</v>
      </c>
      <c r="N8" s="121">
        <f>DatosMenores!C50</f>
        <v>224</v>
      </c>
      <c r="O8" s="121">
        <f>DatosMenores!C51</f>
        <v>0</v>
      </c>
      <c r="P8" s="120">
        <f>DatosMenores!C52</f>
        <v>0</v>
      </c>
      <c r="S8" s="120">
        <f>DatosMenores!C28</f>
        <v>305</v>
      </c>
      <c r="T8" s="121">
        <f>SUM(DatosMenores!C29:C32)</f>
        <v>52</v>
      </c>
      <c r="U8" s="121">
        <f>DatosMenores!C33</f>
        <v>7</v>
      </c>
      <c r="V8" s="121">
        <f>DatosMenores!C34</f>
        <v>164</v>
      </c>
      <c r="W8" s="121">
        <f>DatosMenores!C35</f>
        <v>96</v>
      </c>
      <c r="X8" s="121">
        <f>DatosMenores!C36</f>
        <v>0</v>
      </c>
      <c r="Y8" s="121">
        <f>DatosMenores!C38</f>
        <v>13</v>
      </c>
      <c r="Z8" s="121">
        <f>DatosMenores!C37</f>
        <v>4</v>
      </c>
      <c r="AA8" s="120">
        <f>DatosMenores!C39</f>
        <v>177</v>
      </c>
      <c r="AC8" s="102"/>
      <c r="AE8" s="122">
        <f>DatosMenores!C5</f>
        <v>0</v>
      </c>
      <c r="AF8" s="121">
        <f>DatosMenores!C6</f>
        <v>51</v>
      </c>
      <c r="AG8" s="121">
        <f>DatosMenores!C7</f>
        <v>11</v>
      </c>
      <c r="AH8" s="121">
        <f>DatosMenores!C8</f>
        <v>1</v>
      </c>
      <c r="AI8" s="121">
        <f>DatosMenores!C9</f>
        <v>24</v>
      </c>
      <c r="AJ8" s="120">
        <f>DatosMenores!C10</f>
        <v>13</v>
      </c>
      <c r="AK8" s="121">
        <f>DatosMenores!C11</f>
        <v>15</v>
      </c>
      <c r="AL8" s="121">
        <f>DatosMenores!C12</f>
        <v>9</v>
      </c>
      <c r="AM8" s="120">
        <f>DatosMenores!C13</f>
        <v>8</v>
      </c>
      <c r="AN8" s="102"/>
      <c r="AP8" s="122">
        <f>DatosMenores!C69</f>
        <v>77</v>
      </c>
      <c r="AQ8" s="122">
        <f>DatosMenores!C70</f>
        <v>3</v>
      </c>
      <c r="AR8" s="121">
        <f>DatosMenores!C71</f>
        <v>226</v>
      </c>
      <c r="AS8" s="121">
        <f>DatosMenores!C74</f>
        <v>0</v>
      </c>
      <c r="AT8" s="121">
        <f>DatosMenores!C75</f>
        <v>29</v>
      </c>
      <c r="AU8" s="120">
        <f>DatosMenores!C76</f>
        <v>0</v>
      </c>
      <c r="AW8" s="140" t="s">
        <v>1358</v>
      </c>
      <c r="AX8" s="141">
        <f>DatosMenores!C70</f>
        <v>3</v>
      </c>
    </row>
    <row r="9" spans="1:50" ht="14.85" customHeight="1" x14ac:dyDescent="0.25">
      <c r="B9" s="125"/>
      <c r="C9" s="206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1359</v>
      </c>
      <c r="AX9" s="141">
        <f>DatosMenores!C71</f>
        <v>226</v>
      </c>
    </row>
    <row r="10" spans="1:50" ht="29.85" customHeight="1" x14ac:dyDescent="0.25">
      <c r="C10" s="206"/>
      <c r="D10" s="120">
        <f>DatosMenores!C61</f>
        <v>374</v>
      </c>
      <c r="E10" s="121">
        <f>DatosMenores!C62</f>
        <v>112</v>
      </c>
      <c r="F10" s="124">
        <f>DatosMenores!C63</f>
        <v>9</v>
      </c>
      <c r="G10" s="124">
        <f>DatosMenores!C64</f>
        <v>231</v>
      </c>
      <c r="H10" s="124">
        <f>DatosMenores!C65</f>
        <v>133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1362</v>
      </c>
      <c r="AR10" s="106" t="s">
        <v>1363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25">
      <c r="AE11" s="122">
        <f>DatosMenores!C14</f>
        <v>1</v>
      </c>
      <c r="AF11" s="121">
        <f>DatosMenores!C15</f>
        <v>4</v>
      </c>
      <c r="AG11" s="121">
        <f>DatosMenores!C16</f>
        <v>35</v>
      </c>
      <c r="AH11" s="121">
        <f>DatosMenores!C17</f>
        <v>19</v>
      </c>
      <c r="AI11" s="121">
        <f>DatosMenores!C18</f>
        <v>7</v>
      </c>
      <c r="AJ11" s="121">
        <f>DatosMenores!C20</f>
        <v>6</v>
      </c>
      <c r="AK11" s="121">
        <f>DatosMenores!C21</f>
        <v>0</v>
      </c>
      <c r="AL11" s="120">
        <f>DatosMenores!C19</f>
        <v>75</v>
      </c>
      <c r="AP11" s="122">
        <f>DatosMenores!C78</f>
        <v>0</v>
      </c>
      <c r="AQ11" s="121">
        <f>DatosMenores!C77</f>
        <v>2</v>
      </c>
      <c r="AR11" s="121">
        <f>DatosMenores!C79</f>
        <v>0</v>
      </c>
      <c r="AS11" s="122">
        <f>DatosMenores!C72</f>
        <v>0</v>
      </c>
      <c r="AT11" s="120">
        <f>DatosMenores!C73</f>
        <v>29</v>
      </c>
      <c r="AW11" s="140" t="s">
        <v>1500</v>
      </c>
      <c r="AX11" s="141">
        <f>DatosMenores!C73</f>
        <v>29</v>
      </c>
    </row>
    <row r="12" spans="1:50" ht="12.75" customHeight="1" x14ac:dyDescent="0.25">
      <c r="AW12" s="140" t="s">
        <v>1360</v>
      </c>
      <c r="AX12" s="141">
        <f>DatosMenores!C74</f>
        <v>0</v>
      </c>
    </row>
    <row r="13" spans="1:50" ht="12.75" customHeight="1" x14ac:dyDescent="0.25">
      <c r="AW13" s="140" t="s">
        <v>1021</v>
      </c>
      <c r="AX13" s="141">
        <f>DatosMenores!C75</f>
        <v>29</v>
      </c>
    </row>
    <row r="14" spans="1:50" ht="12.75" customHeight="1" x14ac:dyDescent="0.25">
      <c r="AW14" s="140" t="s">
        <v>1361</v>
      </c>
      <c r="AX14" s="141">
        <f>DatosMenores!C76</f>
        <v>0</v>
      </c>
    </row>
    <row r="15" spans="1:50" ht="12.75" customHeight="1" x14ac:dyDescent="0.25">
      <c r="AW15" s="140" t="s">
        <v>1362</v>
      </c>
      <c r="AX15" s="141">
        <f>DatosMenores!C77</f>
        <v>2</v>
      </c>
    </row>
    <row r="16" spans="1:50" ht="12.75" customHeight="1" x14ac:dyDescent="0.25">
      <c r="AW16" s="140" t="s">
        <v>265</v>
      </c>
      <c r="AX16" s="141">
        <f>DatosMenores!C78</f>
        <v>0</v>
      </c>
    </row>
    <row r="17" spans="49:50" ht="12.75" customHeight="1" x14ac:dyDescent="0.25">
      <c r="AW17" s="140" t="s">
        <v>1363</v>
      </c>
      <c r="AX17" s="141">
        <f>DatosMenores!C79</f>
        <v>0</v>
      </c>
    </row>
  </sheetData>
  <sheetProtection algorithmName="SHA-512" hashValue="QSKvzanowfX9rr5/oaKeFZYpf/qvcGI4NFNRC7uJg2PTbA9/MEIv6kKI44I6i9V2OvHmYIen/lVBiUGiLxhtiw==" saltValue="4pzjqwp+RNOqtzhfiF+K4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F7836-4D36-462A-BC9B-F8AADDDFD0A6}">
  <dimension ref="A1:AF25"/>
  <sheetViews>
    <sheetView showGridLines="0" showRowColHeaders="0" workbookViewId="0">
      <selection activeCell="AB40" sqref="AB40"/>
    </sheetView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1" t="s">
        <v>1501</v>
      </c>
      <c r="D1" s="211"/>
      <c r="E1" s="211"/>
      <c r="F1" s="211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2" t="s">
        <v>1502</v>
      </c>
      <c r="D3" s="212"/>
      <c r="F3" s="212" t="s">
        <v>1227</v>
      </c>
      <c r="G3" s="212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1507</v>
      </c>
      <c r="D4" s="155">
        <f>DatosViolenciaDoméstica!C5</f>
        <v>0</v>
      </c>
      <c r="F4" s="154" t="s">
        <v>1508</v>
      </c>
      <c r="G4" s="156">
        <f>DatosViolenciaDoméstica!E67</f>
        <v>0</v>
      </c>
      <c r="H4" s="157"/>
    </row>
    <row r="5" spans="1:30" x14ac:dyDescent="0.2">
      <c r="C5" s="154" t="s">
        <v>13</v>
      </c>
      <c r="D5" s="155">
        <f>DatosViolenciaDoméstica!C6</f>
        <v>8</v>
      </c>
      <c r="F5" s="154" t="s">
        <v>1509</v>
      </c>
      <c r="G5" s="158">
        <f>DatosViolenciaDoméstica!F67</f>
        <v>14</v>
      </c>
      <c r="H5" s="157"/>
    </row>
    <row r="6" spans="1:30" x14ac:dyDescent="0.2">
      <c r="C6" s="154" t="s">
        <v>1510</v>
      </c>
      <c r="D6" s="155">
        <f>DatosViolenciaDoméstica!C7</f>
        <v>0</v>
      </c>
    </row>
    <row r="7" spans="1:30" x14ac:dyDescent="0.2">
      <c r="C7" s="154" t="s">
        <v>60</v>
      </c>
      <c r="D7" s="155">
        <f>DatosViolenciaDoméstica!C8</f>
        <v>0</v>
      </c>
    </row>
    <row r="8" spans="1:30" x14ac:dyDescent="0.2">
      <c r="C8" s="154" t="s">
        <v>1511</v>
      </c>
      <c r="D8" s="155">
        <f>DatosViolenciaDoméstica!C9</f>
        <v>0</v>
      </c>
    </row>
    <row r="9" spans="1:30" x14ac:dyDescent="0.2">
      <c r="C9" s="154" t="s">
        <v>1512</v>
      </c>
      <c r="D9" s="159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1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2"/>
      <c r="J25" s="162"/>
      <c r="K25" s="163" t="s">
        <v>1470</v>
      </c>
      <c r="L25" s="164">
        <v>0</v>
      </c>
      <c r="M25" s="162"/>
      <c r="N25" s="162"/>
      <c r="O25" s="162"/>
      <c r="P25" s="163" t="s">
        <v>1470</v>
      </c>
      <c r="Q25" s="164">
        <v>0</v>
      </c>
      <c r="R25" s="162"/>
      <c r="S25" s="162"/>
      <c r="T25" s="162"/>
      <c r="U25" s="163" t="s">
        <v>1470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1470</v>
      </c>
      <c r="AF25" s="164">
        <v>0</v>
      </c>
    </row>
  </sheetData>
  <sheetProtection algorithmName="SHA-512" hashValue="niwtqLd+HKUhS2UFZh/nrya/peuGNS3qhtfmoqkC8t1FBzRe2+iDnLqktvOK25Jnac2joAyVtsSGzg1xmM2Z4w==" saltValue="AUHQ0hoib/ETl8y4tK4Bh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4B49-C6B3-451E-B3F0-D0DB8CB969B6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1" t="s">
        <v>1513</v>
      </c>
      <c r="D1" s="211"/>
      <c r="E1" s="211"/>
      <c r="F1" s="211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2" t="s">
        <v>1502</v>
      </c>
      <c r="D3" s="212"/>
      <c r="F3" s="212" t="s">
        <v>1227</v>
      </c>
      <c r="G3" s="212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13</v>
      </c>
      <c r="D4" s="155">
        <f>DatosViolenciaGénero!C7</f>
        <v>127</v>
      </c>
      <c r="F4" s="154" t="s">
        <v>1508</v>
      </c>
      <c r="G4" s="156">
        <f>DatosViolenciaGénero!E82</f>
        <v>17</v>
      </c>
      <c r="H4" s="157"/>
    </row>
    <row r="5" spans="1:30" x14ac:dyDescent="0.2">
      <c r="C5" s="154" t="s">
        <v>40</v>
      </c>
      <c r="D5" s="155">
        <f>DatosViolenciaGénero!C5</f>
        <v>316</v>
      </c>
      <c r="F5" s="154" t="s">
        <v>1509</v>
      </c>
      <c r="G5" s="156">
        <f>DatosViolenciaGénero!F82</f>
        <v>123</v>
      </c>
      <c r="H5" s="157"/>
    </row>
    <row r="6" spans="1:30" x14ac:dyDescent="0.2">
      <c r="C6" s="154" t="s">
        <v>1510</v>
      </c>
      <c r="D6" s="165">
        <f>DatosViolenciaGénero!C8</f>
        <v>5</v>
      </c>
    </row>
    <row r="7" spans="1:30" x14ac:dyDescent="0.2">
      <c r="C7" s="154" t="s">
        <v>60</v>
      </c>
      <c r="D7" s="165">
        <f>DatosViolenciaGénero!C9</f>
        <v>0</v>
      </c>
    </row>
    <row r="8" spans="1:30" x14ac:dyDescent="0.2">
      <c r="C8" s="154" t="s">
        <v>1514</v>
      </c>
      <c r="D8" s="155">
        <f>DatosViolenciaGénero!C11</f>
        <v>0</v>
      </c>
    </row>
    <row r="9" spans="1:30" x14ac:dyDescent="0.2">
      <c r="C9" s="154" t="s">
        <v>1515</v>
      </c>
      <c r="D9" s="155">
        <f>DatosViolenciaGénero!C12</f>
        <v>0</v>
      </c>
    </row>
    <row r="10" spans="1:30" x14ac:dyDescent="0.2">
      <c r="C10" s="154" t="s">
        <v>1507</v>
      </c>
      <c r="D10" s="165">
        <f>DatosViolenciaGénero!C6</f>
        <v>6</v>
      </c>
    </row>
    <row r="11" spans="1:30" x14ac:dyDescent="0.2">
      <c r="C11" s="154" t="s">
        <v>1511</v>
      </c>
      <c r="D11" s="165">
        <f>DatosViolenciaGénero!C10</f>
        <v>1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1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2"/>
      <c r="J25" s="162"/>
      <c r="K25" s="163" t="s">
        <v>1470</v>
      </c>
      <c r="L25" s="164">
        <v>0</v>
      </c>
      <c r="M25" s="162"/>
      <c r="N25" s="162"/>
      <c r="O25" s="162"/>
      <c r="P25" s="163" t="s">
        <v>1470</v>
      </c>
      <c r="Q25" s="164">
        <v>0</v>
      </c>
      <c r="R25" s="162"/>
      <c r="S25" s="162"/>
      <c r="T25" s="162"/>
      <c r="U25" s="163" t="s">
        <v>1470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1470</v>
      </c>
      <c r="AF25" s="164">
        <v>0</v>
      </c>
    </row>
  </sheetData>
  <sheetProtection algorithmName="SHA-512" hashValue="VOA3LlL97fOA/qveZ2t3BhDsW21ugcEH1w4Y1YtcUIsu0OZawngvXJpnZNEKSk+mEcT09Kb+BHTdbM4pxnymzw==" saltValue="i0WpLMBaoCEerLfU85Tkr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3" t="s">
        <v>18</v>
      </c>
      <c r="B7" s="13" t="s">
        <v>19</v>
      </c>
      <c r="C7" s="14">
        <v>17123</v>
      </c>
      <c r="D7" s="14">
        <v>10456</v>
      </c>
      <c r="E7" s="15">
        <v>0.637624330527926</v>
      </c>
    </row>
    <row r="8" spans="1:5" x14ac:dyDescent="0.25">
      <c r="A8" s="175"/>
      <c r="B8" s="13" t="s">
        <v>20</v>
      </c>
      <c r="C8" s="14">
        <v>21602</v>
      </c>
      <c r="D8" s="14">
        <v>20677</v>
      </c>
      <c r="E8" s="15">
        <v>4.4735696667795102E-2</v>
      </c>
    </row>
    <row r="9" spans="1:5" x14ac:dyDescent="0.25">
      <c r="A9" s="175"/>
      <c r="B9" s="13" t="s">
        <v>21</v>
      </c>
      <c r="C9" s="14">
        <v>15959</v>
      </c>
      <c r="D9" s="14">
        <v>14216</v>
      </c>
      <c r="E9" s="15">
        <v>0.122608328643782</v>
      </c>
    </row>
    <row r="10" spans="1:5" x14ac:dyDescent="0.25">
      <c r="A10" s="175"/>
      <c r="B10" s="13" t="s">
        <v>22</v>
      </c>
      <c r="C10" s="14">
        <v>171</v>
      </c>
      <c r="D10" s="14">
        <v>194</v>
      </c>
      <c r="E10" s="15">
        <v>-0.118556701030928</v>
      </c>
    </row>
    <row r="11" spans="1:5" x14ac:dyDescent="0.25">
      <c r="A11" s="174"/>
      <c r="B11" s="13" t="s">
        <v>23</v>
      </c>
      <c r="C11" s="14">
        <v>22282</v>
      </c>
      <c r="D11" s="14">
        <v>17123</v>
      </c>
      <c r="E11" s="15">
        <v>0.30129066168311602</v>
      </c>
    </row>
    <row r="12" spans="1:5" x14ac:dyDescent="0.25">
      <c r="A12" s="173" t="s">
        <v>24</v>
      </c>
      <c r="B12" s="13" t="s">
        <v>25</v>
      </c>
      <c r="C12" s="14">
        <v>4823</v>
      </c>
      <c r="D12" s="14">
        <v>4001</v>
      </c>
      <c r="E12" s="15">
        <v>0.20544863784053999</v>
      </c>
    </row>
    <row r="13" spans="1:5" x14ac:dyDescent="0.25">
      <c r="A13" s="175"/>
      <c r="B13" s="13" t="s">
        <v>26</v>
      </c>
      <c r="C13" s="14">
        <v>894</v>
      </c>
      <c r="D13" s="14">
        <v>808</v>
      </c>
      <c r="E13" s="15">
        <v>0.106435643564356</v>
      </c>
    </row>
    <row r="14" spans="1:5" x14ac:dyDescent="0.25">
      <c r="A14" s="174"/>
      <c r="B14" s="13" t="s">
        <v>27</v>
      </c>
      <c r="C14" s="14">
        <v>10028</v>
      </c>
      <c r="D14" s="14">
        <v>8595</v>
      </c>
      <c r="E14" s="15">
        <v>0.16672484002326901</v>
      </c>
    </row>
    <row r="15" spans="1:5" x14ac:dyDescent="0.25">
      <c r="A15" s="173" t="s">
        <v>28</v>
      </c>
      <c r="B15" s="13" t="s">
        <v>29</v>
      </c>
      <c r="C15" s="14">
        <v>594</v>
      </c>
      <c r="D15" s="14">
        <v>462</v>
      </c>
      <c r="E15" s="15">
        <v>0.28571428571428598</v>
      </c>
    </row>
    <row r="16" spans="1:5" x14ac:dyDescent="0.25">
      <c r="A16" s="175"/>
      <c r="B16" s="13" t="s">
        <v>30</v>
      </c>
      <c r="C16" s="14">
        <v>2224</v>
      </c>
      <c r="D16" s="14">
        <v>1721</v>
      </c>
      <c r="E16" s="15">
        <v>0.29227193492155701</v>
      </c>
    </row>
    <row r="17" spans="1:5" x14ac:dyDescent="0.25">
      <c r="A17" s="175"/>
      <c r="B17" s="13" t="s">
        <v>31</v>
      </c>
      <c r="C17" s="14">
        <v>22</v>
      </c>
      <c r="D17" s="14">
        <v>31</v>
      </c>
      <c r="E17" s="15">
        <v>-0.29032258064516098</v>
      </c>
    </row>
    <row r="18" spans="1:5" x14ac:dyDescent="0.25">
      <c r="A18" s="175"/>
      <c r="B18" s="13" t="s">
        <v>32</v>
      </c>
      <c r="C18" s="14">
        <v>4</v>
      </c>
      <c r="D18" s="14">
        <v>9</v>
      </c>
      <c r="E18" s="15">
        <v>-0.55555555555555503</v>
      </c>
    </row>
    <row r="19" spans="1:5" x14ac:dyDescent="0.25">
      <c r="A19" s="174"/>
      <c r="B19" s="13" t="s">
        <v>33</v>
      </c>
      <c r="C19" s="14">
        <v>249</v>
      </c>
      <c r="D19" s="14">
        <v>298</v>
      </c>
      <c r="E19" s="15">
        <v>-0.16442953020134199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7"/>
      <c r="D23" s="17"/>
      <c r="E23" s="15">
        <v>0</v>
      </c>
    </row>
    <row r="24" spans="1:5" x14ac:dyDescent="0.25">
      <c r="A24" s="12" t="s">
        <v>36</v>
      </c>
      <c r="B24" s="16"/>
      <c r="C24" s="17"/>
      <c r="D24" s="17"/>
      <c r="E24" s="15">
        <v>0</v>
      </c>
    </row>
    <row r="25" spans="1:5" x14ac:dyDescent="0.25">
      <c r="A25" s="12" t="s">
        <v>37</v>
      </c>
      <c r="B25" s="16"/>
      <c r="C25" s="14">
        <v>774</v>
      </c>
      <c r="D25" s="14">
        <v>496</v>
      </c>
      <c r="E25" s="15">
        <v>0.56048387096774199</v>
      </c>
    </row>
    <row r="26" spans="1:5" x14ac:dyDescent="0.25">
      <c r="A26" s="12" t="s">
        <v>38</v>
      </c>
      <c r="B26" s="16"/>
      <c r="C26" s="14">
        <v>865</v>
      </c>
      <c r="D26" s="14">
        <v>509</v>
      </c>
      <c r="E26" s="15">
        <v>0.69941060903732799</v>
      </c>
    </row>
    <row r="27" spans="1:5" x14ac:dyDescent="0.25">
      <c r="A27" s="12" t="s">
        <v>39</v>
      </c>
      <c r="B27" s="16"/>
      <c r="C27" s="14">
        <v>45</v>
      </c>
      <c r="D27" s="14">
        <v>53</v>
      </c>
      <c r="E27" s="15">
        <v>-0.15094339622641501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3144</v>
      </c>
      <c r="D31" s="14">
        <v>2920</v>
      </c>
      <c r="E31" s="15">
        <v>7.6712328767123306E-2</v>
      </c>
    </row>
    <row r="32" spans="1:5" x14ac:dyDescent="0.25">
      <c r="A32" s="173" t="s">
        <v>42</v>
      </c>
      <c r="B32" s="13" t="s">
        <v>43</v>
      </c>
      <c r="C32" s="14">
        <v>513</v>
      </c>
      <c r="D32" s="14">
        <v>368</v>
      </c>
      <c r="E32" s="15">
        <v>0.39402173913043498</v>
      </c>
    </row>
    <row r="33" spans="1:5" x14ac:dyDescent="0.25">
      <c r="A33" s="175"/>
      <c r="B33" s="13" t="s">
        <v>44</v>
      </c>
      <c r="C33" s="14">
        <v>133</v>
      </c>
      <c r="D33" s="14">
        <v>119</v>
      </c>
      <c r="E33" s="15">
        <v>0.11764705882352899</v>
      </c>
    </row>
    <row r="34" spans="1:5" x14ac:dyDescent="0.25">
      <c r="A34" s="175"/>
      <c r="B34" s="13" t="s">
        <v>45</v>
      </c>
      <c r="C34" s="14">
        <v>22</v>
      </c>
      <c r="D34" s="14">
        <v>14</v>
      </c>
      <c r="E34" s="15">
        <v>0.57142857142857095</v>
      </c>
    </row>
    <row r="35" spans="1:5" x14ac:dyDescent="0.25">
      <c r="A35" s="175"/>
      <c r="B35" s="13" t="s">
        <v>46</v>
      </c>
      <c r="C35" s="14">
        <v>160</v>
      </c>
      <c r="D35" s="14">
        <v>122</v>
      </c>
      <c r="E35" s="15">
        <v>0.31147540983606598</v>
      </c>
    </row>
    <row r="36" spans="1:5" x14ac:dyDescent="0.25">
      <c r="A36" s="174"/>
      <c r="B36" s="13" t="s">
        <v>47</v>
      </c>
      <c r="C36" s="14">
        <v>2316</v>
      </c>
      <c r="D36" s="14">
        <v>2289</v>
      </c>
      <c r="E36" s="15">
        <v>1.17955439056356E-2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5165</v>
      </c>
      <c r="D40" s="14">
        <v>5601</v>
      </c>
      <c r="E40" s="15">
        <v>-7.7843242278164596E-2</v>
      </c>
    </row>
    <row r="41" spans="1:5" x14ac:dyDescent="0.25">
      <c r="A41" s="12" t="s">
        <v>50</v>
      </c>
      <c r="B41" s="16"/>
      <c r="C41" s="14">
        <v>1499</v>
      </c>
      <c r="D41" s="14">
        <v>1593</v>
      </c>
      <c r="E41" s="15">
        <v>-5.9008160703075997E-2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3" t="s">
        <v>52</v>
      </c>
      <c r="B45" s="13" t="s">
        <v>19</v>
      </c>
      <c r="C45" s="14">
        <v>1196</v>
      </c>
      <c r="D45" s="14">
        <v>1314</v>
      </c>
      <c r="E45" s="15">
        <v>-8.9802130898021304E-2</v>
      </c>
    </row>
    <row r="46" spans="1:5" x14ac:dyDescent="0.25">
      <c r="A46" s="175"/>
      <c r="B46" s="13" t="s">
        <v>53</v>
      </c>
      <c r="C46" s="14">
        <v>46</v>
      </c>
      <c r="D46" s="14">
        <v>48</v>
      </c>
      <c r="E46" s="15">
        <v>-4.1666666666666699E-2</v>
      </c>
    </row>
    <row r="47" spans="1:5" x14ac:dyDescent="0.25">
      <c r="A47" s="175"/>
      <c r="B47" s="13" t="s">
        <v>54</v>
      </c>
      <c r="C47" s="14">
        <v>2016</v>
      </c>
      <c r="D47" s="14">
        <v>1721</v>
      </c>
      <c r="E47" s="15">
        <v>0.171411969785009</v>
      </c>
    </row>
    <row r="48" spans="1:5" x14ac:dyDescent="0.25">
      <c r="A48" s="174"/>
      <c r="B48" s="13" t="s">
        <v>23</v>
      </c>
      <c r="C48" s="14">
        <v>1529</v>
      </c>
      <c r="D48" s="14">
        <v>1196</v>
      </c>
      <c r="E48" s="15">
        <v>0.27842809364548499</v>
      </c>
    </row>
    <row r="49" spans="1:5" x14ac:dyDescent="0.25">
      <c r="A49" s="173" t="s">
        <v>55</v>
      </c>
      <c r="B49" s="13" t="s">
        <v>56</v>
      </c>
      <c r="C49" s="14">
        <v>1405</v>
      </c>
      <c r="D49" s="14">
        <v>1448</v>
      </c>
      <c r="E49" s="15">
        <v>-2.9696132596685101E-2</v>
      </c>
    </row>
    <row r="50" spans="1:5" x14ac:dyDescent="0.25">
      <c r="A50" s="175"/>
      <c r="B50" s="13" t="s">
        <v>57</v>
      </c>
      <c r="C50" s="14">
        <v>62</v>
      </c>
      <c r="D50" s="14">
        <v>74</v>
      </c>
      <c r="E50" s="15">
        <v>-0.162162162162162</v>
      </c>
    </row>
    <row r="51" spans="1:5" x14ac:dyDescent="0.25">
      <c r="A51" s="175"/>
      <c r="B51" s="13" t="s">
        <v>58</v>
      </c>
      <c r="C51" s="14">
        <v>271</v>
      </c>
      <c r="D51" s="14">
        <v>229</v>
      </c>
      <c r="E51" s="15">
        <v>0.183406113537118</v>
      </c>
    </row>
    <row r="52" spans="1:5" x14ac:dyDescent="0.25">
      <c r="A52" s="174"/>
      <c r="B52" s="13" t="s">
        <v>59</v>
      </c>
      <c r="C52" s="14">
        <v>45</v>
      </c>
      <c r="D52" s="14">
        <v>55</v>
      </c>
      <c r="E52" s="15">
        <v>-0.18181818181818199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3" t="s">
        <v>61</v>
      </c>
      <c r="B56" s="13" t="s">
        <v>54</v>
      </c>
      <c r="C56" s="14">
        <v>26</v>
      </c>
      <c r="D56" s="14">
        <v>31</v>
      </c>
      <c r="E56" s="15">
        <v>-0.16129032258064499</v>
      </c>
    </row>
    <row r="57" spans="1:5" x14ac:dyDescent="0.25">
      <c r="A57" s="175"/>
      <c r="B57" s="13" t="s">
        <v>53</v>
      </c>
      <c r="C57" s="14">
        <v>0</v>
      </c>
      <c r="D57" s="14">
        <v>0</v>
      </c>
      <c r="E57" s="15">
        <v>0</v>
      </c>
    </row>
    <row r="58" spans="1:5" x14ac:dyDescent="0.25">
      <c r="A58" s="175"/>
      <c r="B58" s="13" t="s">
        <v>19</v>
      </c>
      <c r="C58" s="14">
        <v>16</v>
      </c>
      <c r="D58" s="14">
        <v>21</v>
      </c>
      <c r="E58" s="15">
        <v>-0.238095238095238</v>
      </c>
    </row>
    <row r="59" spans="1:5" x14ac:dyDescent="0.25">
      <c r="A59" s="175"/>
      <c r="B59" s="13" t="s">
        <v>23</v>
      </c>
      <c r="C59" s="14">
        <v>24</v>
      </c>
      <c r="D59" s="14">
        <v>16</v>
      </c>
      <c r="E59" s="15">
        <v>0.5</v>
      </c>
    </row>
    <row r="60" spans="1:5" x14ac:dyDescent="0.25">
      <c r="A60" s="175"/>
      <c r="B60" s="13" t="s">
        <v>62</v>
      </c>
      <c r="C60" s="14">
        <v>18</v>
      </c>
      <c r="D60" s="14">
        <v>18</v>
      </c>
      <c r="E60" s="15">
        <v>0</v>
      </c>
    </row>
    <row r="61" spans="1:5" x14ac:dyDescent="0.25">
      <c r="A61" s="174"/>
      <c r="B61" s="13" t="s">
        <v>63</v>
      </c>
      <c r="C61" s="17"/>
      <c r="D61" s="14">
        <v>0</v>
      </c>
      <c r="E61" s="15">
        <v>0</v>
      </c>
    </row>
    <row r="62" spans="1:5" x14ac:dyDescent="0.25">
      <c r="A62" s="173" t="s">
        <v>64</v>
      </c>
      <c r="B62" s="13" t="s">
        <v>65</v>
      </c>
      <c r="C62" s="14">
        <v>25</v>
      </c>
      <c r="D62" s="14">
        <v>17</v>
      </c>
      <c r="E62" s="15">
        <v>0.47058823529411797</v>
      </c>
    </row>
    <row r="63" spans="1:5" x14ac:dyDescent="0.25">
      <c r="A63" s="175"/>
      <c r="B63" s="13" t="s">
        <v>58</v>
      </c>
      <c r="C63" s="14">
        <v>1</v>
      </c>
      <c r="D63" s="14">
        <v>1</v>
      </c>
      <c r="E63" s="15">
        <v>0</v>
      </c>
    </row>
    <row r="64" spans="1:5" x14ac:dyDescent="0.25">
      <c r="A64" s="174"/>
      <c r="B64" s="13" t="s">
        <v>66</v>
      </c>
      <c r="C64" s="14">
        <v>2</v>
      </c>
      <c r="D64" s="14">
        <v>4</v>
      </c>
      <c r="E64" s="15">
        <v>-0.5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7"/>
      <c r="D68" s="17"/>
      <c r="E68" s="15">
        <v>0</v>
      </c>
    </row>
    <row r="69" spans="1:5" x14ac:dyDescent="0.25">
      <c r="A69" s="12" t="s">
        <v>36</v>
      </c>
      <c r="B69" s="16"/>
      <c r="C69" s="17"/>
      <c r="D69" s="17"/>
      <c r="E69" s="15">
        <v>0</v>
      </c>
    </row>
    <row r="70" spans="1:5" x14ac:dyDescent="0.25">
      <c r="A70" s="12" t="s">
        <v>37</v>
      </c>
      <c r="B70" s="16"/>
      <c r="C70" s="17"/>
      <c r="D70" s="14">
        <v>1</v>
      </c>
      <c r="E70" s="15">
        <v>0</v>
      </c>
    </row>
    <row r="71" spans="1:5" x14ac:dyDescent="0.25">
      <c r="A71" s="12" t="s">
        <v>38</v>
      </c>
      <c r="B71" s="16"/>
      <c r="C71" s="17"/>
      <c r="D71" s="17"/>
      <c r="E71" s="15">
        <v>0</v>
      </c>
    </row>
    <row r="72" spans="1:5" x14ac:dyDescent="0.25">
      <c r="A72" s="12" t="s">
        <v>39</v>
      </c>
      <c r="B72" s="16"/>
      <c r="C72" s="17"/>
      <c r="D72" s="14">
        <v>1</v>
      </c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6"/>
      <c r="B76" s="13" t="s">
        <v>49</v>
      </c>
      <c r="C76" s="14">
        <v>5</v>
      </c>
      <c r="D76" s="14">
        <v>9</v>
      </c>
      <c r="E76" s="15">
        <v>-0.44444444444444398</v>
      </c>
    </row>
    <row r="77" spans="1:5" x14ac:dyDescent="0.25">
      <c r="A77" s="177"/>
      <c r="B77" s="13" t="s">
        <v>58</v>
      </c>
      <c r="C77" s="17"/>
      <c r="D77" s="14">
        <v>1</v>
      </c>
      <c r="E77" s="15">
        <v>0</v>
      </c>
    </row>
    <row r="78" spans="1:5" x14ac:dyDescent="0.25">
      <c r="A78" s="177"/>
      <c r="B78" s="13" t="s">
        <v>65</v>
      </c>
      <c r="C78" s="14">
        <v>4</v>
      </c>
      <c r="D78" s="14">
        <v>5</v>
      </c>
      <c r="E78" s="15">
        <v>-0.2</v>
      </c>
    </row>
    <row r="79" spans="1:5" x14ac:dyDescent="0.25">
      <c r="A79" s="177"/>
      <c r="B79" s="13" t="s">
        <v>69</v>
      </c>
      <c r="C79" s="14">
        <v>6</v>
      </c>
      <c r="D79" s="14">
        <v>6</v>
      </c>
      <c r="E79" s="15">
        <v>0</v>
      </c>
    </row>
    <row r="80" spans="1:5" x14ac:dyDescent="0.25">
      <c r="A80" s="178"/>
      <c r="B80" s="13" t="s">
        <v>70</v>
      </c>
      <c r="C80" s="17"/>
      <c r="D80" s="14">
        <v>1</v>
      </c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3" t="s">
        <v>72</v>
      </c>
      <c r="B84" s="13" t="s">
        <v>73</v>
      </c>
      <c r="C84" s="14">
        <v>1499</v>
      </c>
      <c r="D84" s="14">
        <v>1593</v>
      </c>
      <c r="E84" s="15">
        <v>-5.9008160703075997E-2</v>
      </c>
    </row>
    <row r="85" spans="1:5" x14ac:dyDescent="0.25">
      <c r="A85" s="174"/>
      <c r="B85" s="13" t="s">
        <v>74</v>
      </c>
      <c r="C85" s="14">
        <v>725</v>
      </c>
      <c r="D85" s="14">
        <v>618</v>
      </c>
      <c r="E85" s="15">
        <v>0.173139158576052</v>
      </c>
    </row>
    <row r="86" spans="1:5" x14ac:dyDescent="0.25">
      <c r="A86" s="173" t="s">
        <v>75</v>
      </c>
      <c r="B86" s="13" t="s">
        <v>73</v>
      </c>
      <c r="C86" s="14">
        <v>1236</v>
      </c>
      <c r="D86" s="14">
        <v>1565</v>
      </c>
      <c r="E86" s="15">
        <v>-0.21022364217252401</v>
      </c>
    </row>
    <row r="87" spans="1:5" x14ac:dyDescent="0.25">
      <c r="A87" s="174"/>
      <c r="B87" s="13" t="s">
        <v>74</v>
      </c>
      <c r="C87" s="14">
        <v>1622</v>
      </c>
      <c r="D87" s="14">
        <v>1212</v>
      </c>
      <c r="E87" s="15">
        <v>0.33828382838283799</v>
      </c>
    </row>
    <row r="88" spans="1:5" x14ac:dyDescent="0.25">
      <c r="A88" s="173" t="s">
        <v>76</v>
      </c>
      <c r="B88" s="13" t="s">
        <v>73</v>
      </c>
      <c r="C88" s="14">
        <v>64</v>
      </c>
      <c r="D88" s="14">
        <v>81</v>
      </c>
      <c r="E88" s="15">
        <v>-0.209876543209876</v>
      </c>
    </row>
    <row r="89" spans="1:5" x14ac:dyDescent="0.25">
      <c r="A89" s="174"/>
      <c r="B89" s="13" t="s">
        <v>74</v>
      </c>
      <c r="C89" s="14">
        <v>47</v>
      </c>
      <c r="D89" s="14">
        <v>46</v>
      </c>
      <c r="E89" s="15">
        <v>2.1739130434782601E-2</v>
      </c>
    </row>
    <row r="90" spans="1:5" x14ac:dyDescent="0.25">
      <c r="A90" s="173" t="s">
        <v>77</v>
      </c>
      <c r="B90" s="13" t="s">
        <v>73</v>
      </c>
      <c r="C90" s="17"/>
      <c r="D90" s="17"/>
      <c r="E90" s="15">
        <v>0</v>
      </c>
    </row>
    <row r="91" spans="1:5" x14ac:dyDescent="0.25">
      <c r="A91" s="174"/>
      <c r="B91" s="13" t="s">
        <v>74</v>
      </c>
      <c r="C91" s="17"/>
      <c r="D91" s="17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1465</v>
      </c>
      <c r="D95" s="14">
        <v>1438</v>
      </c>
      <c r="E95" s="15">
        <v>1.8776077885952699E-2</v>
      </c>
    </row>
    <row r="96" spans="1:5" x14ac:dyDescent="0.25">
      <c r="A96" s="12" t="s">
        <v>79</v>
      </c>
      <c r="B96" s="16"/>
      <c r="C96" s="17"/>
      <c r="D96" s="17"/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782</v>
      </c>
      <c r="D100" s="14">
        <v>725</v>
      </c>
      <c r="E100" s="15">
        <v>7.8620689655172396E-2</v>
      </c>
    </row>
    <row r="101" spans="1:5" x14ac:dyDescent="0.25">
      <c r="A101" s="12" t="s">
        <v>82</v>
      </c>
      <c r="B101" s="16"/>
      <c r="C101" s="14">
        <v>717</v>
      </c>
      <c r="D101" s="14">
        <v>812</v>
      </c>
      <c r="E101" s="15">
        <v>-0.116995073891626</v>
      </c>
    </row>
    <row r="102" spans="1:5" x14ac:dyDescent="0.25">
      <c r="A102" s="12" t="s">
        <v>79</v>
      </c>
      <c r="B102" s="16"/>
      <c r="C102" s="14">
        <v>4</v>
      </c>
      <c r="D102" s="14">
        <v>6</v>
      </c>
      <c r="E102" s="15">
        <v>-0.33333333333333298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3" t="s">
        <v>81</v>
      </c>
      <c r="B106" s="13" t="s">
        <v>84</v>
      </c>
      <c r="C106" s="14">
        <v>598</v>
      </c>
      <c r="D106" s="14">
        <v>782</v>
      </c>
      <c r="E106" s="15">
        <v>-0.23529411764705899</v>
      </c>
    </row>
    <row r="107" spans="1:5" x14ac:dyDescent="0.25">
      <c r="A107" s="175"/>
      <c r="B107" s="13" t="s">
        <v>85</v>
      </c>
      <c r="C107" s="14">
        <v>112</v>
      </c>
      <c r="D107" s="14">
        <v>132</v>
      </c>
      <c r="E107" s="15">
        <v>-0.15151515151515199</v>
      </c>
    </row>
    <row r="108" spans="1:5" x14ac:dyDescent="0.25">
      <c r="A108" s="174"/>
      <c r="B108" s="13" t="s">
        <v>86</v>
      </c>
      <c r="C108" s="14">
        <v>175</v>
      </c>
      <c r="D108" s="14">
        <v>191</v>
      </c>
      <c r="E108" s="15">
        <v>-8.3769633507853394E-2</v>
      </c>
    </row>
    <row r="109" spans="1:5" x14ac:dyDescent="0.25">
      <c r="A109" s="173" t="s">
        <v>82</v>
      </c>
      <c r="B109" s="13" t="s">
        <v>87</v>
      </c>
      <c r="C109" s="14">
        <v>146</v>
      </c>
      <c r="D109" s="14">
        <v>203</v>
      </c>
      <c r="E109" s="15">
        <v>-0.28078817733990102</v>
      </c>
    </row>
    <row r="110" spans="1:5" x14ac:dyDescent="0.25">
      <c r="A110" s="174"/>
      <c r="B110" s="13" t="s">
        <v>86</v>
      </c>
      <c r="C110" s="14">
        <v>209</v>
      </c>
      <c r="D110" s="14">
        <v>224</v>
      </c>
      <c r="E110" s="15">
        <v>-6.6964285714285698E-2</v>
      </c>
    </row>
    <row r="111" spans="1:5" x14ac:dyDescent="0.25">
      <c r="A111" s="12" t="s">
        <v>79</v>
      </c>
      <c r="B111" s="16"/>
      <c r="C111" s="14">
        <v>14</v>
      </c>
      <c r="D111" s="14">
        <v>13</v>
      </c>
      <c r="E111" s="15">
        <v>7.69230769230769E-2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3" t="s">
        <v>81</v>
      </c>
      <c r="B115" s="13" t="s">
        <v>84</v>
      </c>
      <c r="C115" s="14">
        <v>22</v>
      </c>
      <c r="D115" s="14">
        <v>19</v>
      </c>
      <c r="E115" s="15">
        <v>0.157894736842105</v>
      </c>
    </row>
    <row r="116" spans="1:5" x14ac:dyDescent="0.25">
      <c r="A116" s="175"/>
      <c r="B116" s="13" t="s">
        <v>85</v>
      </c>
      <c r="C116" s="14">
        <v>25</v>
      </c>
      <c r="D116" s="14">
        <v>21</v>
      </c>
      <c r="E116" s="15">
        <v>0.19047619047618999</v>
      </c>
    </row>
    <row r="117" spans="1:5" x14ac:dyDescent="0.25">
      <c r="A117" s="174"/>
      <c r="B117" s="13" t="s">
        <v>86</v>
      </c>
      <c r="C117" s="14">
        <v>1</v>
      </c>
      <c r="D117" s="14">
        <v>16</v>
      </c>
      <c r="E117" s="15">
        <v>-0.9375</v>
      </c>
    </row>
    <row r="118" spans="1:5" x14ac:dyDescent="0.25">
      <c r="A118" s="173" t="s">
        <v>82</v>
      </c>
      <c r="B118" s="13" t="s">
        <v>87</v>
      </c>
      <c r="C118" s="14">
        <v>3</v>
      </c>
      <c r="D118" s="14">
        <v>7</v>
      </c>
      <c r="E118" s="15">
        <v>-0.57142857142857095</v>
      </c>
    </row>
    <row r="119" spans="1:5" x14ac:dyDescent="0.25">
      <c r="A119" s="174"/>
      <c r="B119" s="13" t="s">
        <v>86</v>
      </c>
      <c r="C119" s="14">
        <v>10</v>
      </c>
      <c r="D119" s="14">
        <v>15</v>
      </c>
      <c r="E119" s="15">
        <v>-0.33333333333333298</v>
      </c>
    </row>
    <row r="120" spans="1:5" x14ac:dyDescent="0.25">
      <c r="A120" s="12" t="s">
        <v>79</v>
      </c>
      <c r="B120" s="16"/>
      <c r="C120" s="14">
        <v>4</v>
      </c>
      <c r="D120" s="14">
        <v>4</v>
      </c>
      <c r="E120" s="15">
        <v>0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3" t="s">
        <v>90</v>
      </c>
      <c r="B124" s="13" t="s">
        <v>91</v>
      </c>
      <c r="C124" s="17"/>
      <c r="D124" s="17"/>
      <c r="E124" s="15">
        <v>0</v>
      </c>
    </row>
    <row r="125" spans="1:5" x14ac:dyDescent="0.25">
      <c r="A125" s="174"/>
      <c r="B125" s="13" t="s">
        <v>92</v>
      </c>
      <c r="C125" s="17"/>
      <c r="D125" s="17"/>
      <c r="E125" s="15">
        <v>0</v>
      </c>
    </row>
    <row r="126" spans="1:5" x14ac:dyDescent="0.25">
      <c r="A126" s="173" t="s">
        <v>93</v>
      </c>
      <c r="B126" s="13" t="s">
        <v>91</v>
      </c>
      <c r="C126" s="14">
        <v>1005</v>
      </c>
      <c r="D126" s="14">
        <v>724</v>
      </c>
      <c r="E126" s="15">
        <v>0.388121546961326</v>
      </c>
    </row>
    <row r="127" spans="1:5" x14ac:dyDescent="0.25">
      <c r="A127" s="174"/>
      <c r="B127" s="13" t="s">
        <v>92</v>
      </c>
      <c r="C127" s="14">
        <v>1385</v>
      </c>
      <c r="D127" s="14">
        <v>1088</v>
      </c>
      <c r="E127" s="15">
        <v>0.27297794117647101</v>
      </c>
    </row>
    <row r="128" spans="1:5" x14ac:dyDescent="0.25">
      <c r="A128" s="173" t="s">
        <v>94</v>
      </c>
      <c r="B128" s="13" t="s">
        <v>91</v>
      </c>
      <c r="C128" s="14">
        <v>5319</v>
      </c>
      <c r="D128" s="14">
        <v>5054</v>
      </c>
      <c r="E128" s="15">
        <v>5.2433715868618898E-2</v>
      </c>
    </row>
    <row r="129" spans="1:5" x14ac:dyDescent="0.25">
      <c r="A129" s="174"/>
      <c r="B129" s="13" t="s">
        <v>92</v>
      </c>
      <c r="C129" s="14">
        <v>12219</v>
      </c>
      <c r="D129" s="14">
        <v>11033</v>
      </c>
      <c r="E129" s="15">
        <v>0.10749569473398</v>
      </c>
    </row>
    <row r="130" spans="1:5" x14ac:dyDescent="0.25">
      <c r="A130" s="173" t="s">
        <v>95</v>
      </c>
      <c r="B130" s="13" t="s">
        <v>91</v>
      </c>
      <c r="C130" s="17"/>
      <c r="D130" s="14">
        <v>0</v>
      </c>
      <c r="E130" s="15">
        <v>0</v>
      </c>
    </row>
    <row r="131" spans="1:5" x14ac:dyDescent="0.25">
      <c r="A131" s="174"/>
      <c r="B131" s="13" t="s">
        <v>92</v>
      </c>
      <c r="C131" s="17"/>
      <c r="D131" s="14">
        <v>0</v>
      </c>
      <c r="E131" s="15">
        <v>0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3" t="s">
        <v>97</v>
      </c>
      <c r="B135" s="13" t="s">
        <v>98</v>
      </c>
      <c r="C135" s="14">
        <v>70</v>
      </c>
      <c r="D135" s="14">
        <v>54</v>
      </c>
      <c r="E135" s="15">
        <v>0.296296296296296</v>
      </c>
    </row>
    <row r="136" spans="1:5" x14ac:dyDescent="0.25">
      <c r="A136" s="174"/>
      <c r="B136" s="13" t="s">
        <v>99</v>
      </c>
      <c r="C136" s="17"/>
      <c r="D136" s="14">
        <v>6</v>
      </c>
      <c r="E136" s="15">
        <v>0</v>
      </c>
    </row>
    <row r="137" spans="1:5" x14ac:dyDescent="0.25">
      <c r="A137" s="173" t="s">
        <v>100</v>
      </c>
      <c r="B137" s="13" t="s">
        <v>98</v>
      </c>
      <c r="C137" s="17"/>
      <c r="D137" s="14">
        <v>0</v>
      </c>
      <c r="E137" s="15">
        <v>0</v>
      </c>
    </row>
    <row r="138" spans="1:5" x14ac:dyDescent="0.25">
      <c r="A138" s="174"/>
      <c r="B138" s="13" t="s">
        <v>99</v>
      </c>
      <c r="C138" s="17"/>
      <c r="D138" s="14">
        <v>0</v>
      </c>
      <c r="E138" s="15">
        <v>0</v>
      </c>
    </row>
    <row r="139" spans="1:5" x14ac:dyDescent="0.25">
      <c r="A139" s="173" t="s">
        <v>101</v>
      </c>
      <c r="B139" s="13" t="s">
        <v>98</v>
      </c>
      <c r="C139" s="17"/>
      <c r="D139" s="14">
        <v>0</v>
      </c>
      <c r="E139" s="15">
        <v>0</v>
      </c>
    </row>
    <row r="140" spans="1:5" x14ac:dyDescent="0.25">
      <c r="A140" s="174"/>
      <c r="B140" s="13" t="s">
        <v>102</v>
      </c>
      <c r="C140" s="17"/>
      <c r="D140" s="14">
        <v>1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154</v>
      </c>
      <c r="D144" s="14">
        <v>131</v>
      </c>
      <c r="E144" s="15">
        <v>0.17557251908396901</v>
      </c>
    </row>
    <row r="145" spans="1:5" x14ac:dyDescent="0.25">
      <c r="A145" s="173" t="s">
        <v>105</v>
      </c>
      <c r="B145" s="13" t="s">
        <v>106</v>
      </c>
      <c r="C145" s="14">
        <v>4</v>
      </c>
      <c r="D145" s="14">
        <v>3</v>
      </c>
      <c r="E145" s="15">
        <v>0.33333333333333298</v>
      </c>
    </row>
    <row r="146" spans="1:5" x14ac:dyDescent="0.25">
      <c r="A146" s="175"/>
      <c r="B146" s="13" t="s">
        <v>107</v>
      </c>
      <c r="C146" s="14">
        <v>71</v>
      </c>
      <c r="D146" s="14">
        <v>51</v>
      </c>
      <c r="E146" s="15">
        <v>0.39215686274509798</v>
      </c>
    </row>
    <row r="147" spans="1:5" x14ac:dyDescent="0.25">
      <c r="A147" s="175"/>
      <c r="B147" s="13" t="s">
        <v>108</v>
      </c>
      <c r="C147" s="14">
        <v>8</v>
      </c>
      <c r="D147" s="14">
        <v>2</v>
      </c>
      <c r="E147" s="15">
        <v>3</v>
      </c>
    </row>
    <row r="148" spans="1:5" x14ac:dyDescent="0.25">
      <c r="A148" s="175"/>
      <c r="B148" s="13" t="s">
        <v>109</v>
      </c>
      <c r="C148" s="14">
        <v>28</v>
      </c>
      <c r="D148" s="14">
        <v>36</v>
      </c>
      <c r="E148" s="15">
        <v>-0.22222222222222199</v>
      </c>
    </row>
    <row r="149" spans="1:5" x14ac:dyDescent="0.25">
      <c r="A149" s="175"/>
      <c r="B149" s="13" t="s">
        <v>110</v>
      </c>
      <c r="C149" s="14">
        <v>43</v>
      </c>
      <c r="D149" s="14">
        <v>35</v>
      </c>
      <c r="E149" s="15">
        <v>0.22857142857142901</v>
      </c>
    </row>
    <row r="150" spans="1:5" x14ac:dyDescent="0.25">
      <c r="A150" s="174"/>
      <c r="B150" s="13" t="s">
        <v>111</v>
      </c>
      <c r="C150" s="17"/>
      <c r="D150" s="14">
        <v>4</v>
      </c>
      <c r="E150" s="15">
        <v>0</v>
      </c>
    </row>
    <row r="151" spans="1:5" x14ac:dyDescent="0.25">
      <c r="A151" s="173" t="s">
        <v>112</v>
      </c>
      <c r="B151" s="13" t="s">
        <v>113</v>
      </c>
      <c r="C151" s="14">
        <v>35</v>
      </c>
      <c r="D151" s="14">
        <v>60</v>
      </c>
      <c r="E151" s="15">
        <v>-0.41666666666666702</v>
      </c>
    </row>
    <row r="152" spans="1:5" x14ac:dyDescent="0.25">
      <c r="A152" s="174"/>
      <c r="B152" s="13" t="s">
        <v>114</v>
      </c>
      <c r="C152" s="14">
        <v>113</v>
      </c>
      <c r="D152" s="14">
        <v>81</v>
      </c>
      <c r="E152" s="15">
        <v>0.39506172839506198</v>
      </c>
    </row>
    <row r="153" spans="1:5" x14ac:dyDescent="0.25">
      <c r="A153" s="173" t="s">
        <v>115</v>
      </c>
      <c r="B153" s="13" t="s">
        <v>19</v>
      </c>
      <c r="C153" s="14">
        <v>16</v>
      </c>
      <c r="D153" s="14">
        <v>12</v>
      </c>
      <c r="E153" s="15">
        <v>0.33333333333333298</v>
      </c>
    </row>
    <row r="154" spans="1:5" x14ac:dyDescent="0.25">
      <c r="A154" s="174"/>
      <c r="B154" s="13" t="s">
        <v>23</v>
      </c>
      <c r="C154" s="14">
        <v>20</v>
      </c>
      <c r="D154" s="14">
        <v>16</v>
      </c>
      <c r="E154" s="15">
        <v>0.25</v>
      </c>
    </row>
    <row r="155" spans="1:5" x14ac:dyDescent="0.25">
      <c r="A155" s="12" t="s">
        <v>116</v>
      </c>
      <c r="B155" s="16"/>
      <c r="C155" s="17"/>
      <c r="D155" s="17"/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3" t="s">
        <v>118</v>
      </c>
      <c r="B159" s="13" t="s">
        <v>119</v>
      </c>
      <c r="C159" s="14">
        <v>778</v>
      </c>
      <c r="D159" s="14">
        <v>796</v>
      </c>
      <c r="E159" s="15">
        <v>-2.2613065326633201E-2</v>
      </c>
    </row>
    <row r="160" spans="1:5" x14ac:dyDescent="0.25">
      <c r="A160" s="175"/>
      <c r="B160" s="13" t="s">
        <v>120</v>
      </c>
      <c r="C160" s="14">
        <v>260</v>
      </c>
      <c r="D160" s="14">
        <v>217</v>
      </c>
      <c r="E160" s="15">
        <v>0.19815668202764999</v>
      </c>
    </row>
    <row r="161" spans="1:5" x14ac:dyDescent="0.25">
      <c r="A161" s="175"/>
      <c r="B161" s="13" t="s">
        <v>121</v>
      </c>
      <c r="C161" s="14">
        <v>134</v>
      </c>
      <c r="D161" s="14">
        <v>134</v>
      </c>
      <c r="E161" s="15">
        <v>0</v>
      </c>
    </row>
    <row r="162" spans="1:5" x14ac:dyDescent="0.25">
      <c r="A162" s="175"/>
      <c r="B162" s="13" t="s">
        <v>122</v>
      </c>
      <c r="C162" s="14">
        <v>16</v>
      </c>
      <c r="D162" s="14">
        <v>25</v>
      </c>
      <c r="E162" s="15">
        <v>-0.36</v>
      </c>
    </row>
    <row r="163" spans="1:5" x14ac:dyDescent="0.25">
      <c r="A163" s="175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5"/>
      <c r="B164" s="13" t="s">
        <v>124</v>
      </c>
      <c r="C164" s="14">
        <v>2</v>
      </c>
      <c r="D164" s="14">
        <v>5</v>
      </c>
      <c r="E164" s="15">
        <v>-0.6</v>
      </c>
    </row>
    <row r="165" spans="1:5" x14ac:dyDescent="0.25">
      <c r="A165" s="175"/>
      <c r="B165" s="13" t="s">
        <v>125</v>
      </c>
      <c r="C165" s="14">
        <v>769</v>
      </c>
      <c r="D165" s="14">
        <v>734</v>
      </c>
      <c r="E165" s="15">
        <v>4.7683923705722102E-2</v>
      </c>
    </row>
    <row r="166" spans="1:5" x14ac:dyDescent="0.25">
      <c r="A166" s="175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25">
      <c r="A167" s="175"/>
      <c r="B167" s="13" t="s">
        <v>127</v>
      </c>
      <c r="C167" s="14">
        <v>87</v>
      </c>
      <c r="D167" s="14">
        <v>89</v>
      </c>
      <c r="E167" s="15">
        <v>-2.2471910112359599E-2</v>
      </c>
    </row>
    <row r="168" spans="1:5" x14ac:dyDescent="0.25">
      <c r="A168" s="175"/>
      <c r="B168" s="13" t="s">
        <v>128</v>
      </c>
      <c r="C168" s="14">
        <v>379</v>
      </c>
      <c r="D168" s="14">
        <v>300</v>
      </c>
      <c r="E168" s="15">
        <v>0.26333333333333298</v>
      </c>
    </row>
    <row r="169" spans="1:5" x14ac:dyDescent="0.25">
      <c r="A169" s="175"/>
      <c r="B169" s="13" t="s">
        <v>129</v>
      </c>
      <c r="C169" s="14">
        <v>4</v>
      </c>
      <c r="D169" s="14">
        <v>4</v>
      </c>
      <c r="E169" s="15">
        <v>0</v>
      </c>
    </row>
    <row r="170" spans="1:5" x14ac:dyDescent="0.25">
      <c r="A170" s="175"/>
      <c r="B170" s="13" t="s">
        <v>130</v>
      </c>
      <c r="C170" s="14">
        <v>114</v>
      </c>
      <c r="D170" s="14">
        <v>106</v>
      </c>
      <c r="E170" s="15">
        <v>7.5471698113207503E-2</v>
      </c>
    </row>
    <row r="171" spans="1:5" x14ac:dyDescent="0.25">
      <c r="A171" s="175"/>
      <c r="B171" s="13" t="s">
        <v>131</v>
      </c>
      <c r="C171" s="14">
        <v>2</v>
      </c>
      <c r="D171" s="14">
        <v>1</v>
      </c>
      <c r="E171" s="15">
        <v>1</v>
      </c>
    </row>
    <row r="172" spans="1:5" x14ac:dyDescent="0.25">
      <c r="A172" s="175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25">
      <c r="A173" s="175"/>
      <c r="B173" s="13" t="s">
        <v>133</v>
      </c>
      <c r="C173" s="14">
        <v>13</v>
      </c>
      <c r="D173" s="14">
        <v>6</v>
      </c>
      <c r="E173" s="15">
        <v>1.1666666666666701</v>
      </c>
    </row>
    <row r="174" spans="1:5" x14ac:dyDescent="0.25">
      <c r="A174" s="175"/>
      <c r="B174" s="13" t="s">
        <v>134</v>
      </c>
      <c r="C174" s="14">
        <v>2</v>
      </c>
      <c r="D174" s="14">
        <v>7</v>
      </c>
      <c r="E174" s="15">
        <v>-0.71428571428571397</v>
      </c>
    </row>
    <row r="175" spans="1:5" x14ac:dyDescent="0.25">
      <c r="A175" s="175"/>
      <c r="B175" s="13" t="s">
        <v>135</v>
      </c>
      <c r="C175" s="14">
        <v>10</v>
      </c>
      <c r="D175" s="14">
        <v>0</v>
      </c>
      <c r="E175" s="15">
        <v>0</v>
      </c>
    </row>
    <row r="176" spans="1:5" x14ac:dyDescent="0.25">
      <c r="A176" s="175"/>
      <c r="B176" s="13" t="s">
        <v>136</v>
      </c>
      <c r="C176" s="14">
        <v>336</v>
      </c>
      <c r="D176" s="14">
        <v>63</v>
      </c>
      <c r="E176" s="15">
        <v>4.3333333333333304</v>
      </c>
    </row>
    <row r="177" spans="1:5" x14ac:dyDescent="0.25">
      <c r="A177" s="175"/>
      <c r="B177" s="13" t="s">
        <v>137</v>
      </c>
      <c r="C177" s="14">
        <v>36</v>
      </c>
      <c r="D177" s="14">
        <v>3</v>
      </c>
      <c r="E177" s="15">
        <v>11</v>
      </c>
    </row>
    <row r="178" spans="1:5" x14ac:dyDescent="0.25">
      <c r="A178" s="175"/>
      <c r="B178" s="13" t="s">
        <v>138</v>
      </c>
      <c r="C178" s="14">
        <v>204</v>
      </c>
      <c r="D178" s="14">
        <v>131</v>
      </c>
      <c r="E178" s="15">
        <v>0.55725190839694605</v>
      </c>
    </row>
    <row r="179" spans="1:5" x14ac:dyDescent="0.25">
      <c r="A179" s="175"/>
      <c r="B179" s="13" t="s">
        <v>139</v>
      </c>
      <c r="C179" s="14">
        <v>521</v>
      </c>
      <c r="D179" s="14">
        <v>544</v>
      </c>
      <c r="E179" s="15">
        <v>-4.2279411764705899E-2</v>
      </c>
    </row>
    <row r="180" spans="1:5" x14ac:dyDescent="0.25">
      <c r="A180" s="175"/>
      <c r="B180" s="13" t="s">
        <v>140</v>
      </c>
      <c r="C180" s="14">
        <v>20</v>
      </c>
      <c r="D180" s="14">
        <v>0</v>
      </c>
      <c r="E180" s="15">
        <v>0</v>
      </c>
    </row>
    <row r="181" spans="1:5" x14ac:dyDescent="0.25">
      <c r="A181" s="175"/>
      <c r="B181" s="13" t="s">
        <v>141</v>
      </c>
      <c r="C181" s="14">
        <v>1</v>
      </c>
      <c r="D181" s="14">
        <v>3</v>
      </c>
      <c r="E181" s="15">
        <v>-0.66666666666666696</v>
      </c>
    </row>
    <row r="182" spans="1:5" x14ac:dyDescent="0.25">
      <c r="A182" s="175"/>
      <c r="B182" s="13" t="s">
        <v>142</v>
      </c>
      <c r="C182" s="14">
        <v>1</v>
      </c>
      <c r="D182" s="14">
        <v>3</v>
      </c>
      <c r="E182" s="15">
        <v>-0.66666666666666696</v>
      </c>
    </row>
    <row r="183" spans="1:5" x14ac:dyDescent="0.25">
      <c r="A183" s="175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25">
      <c r="A184" s="175"/>
      <c r="B184" s="13" t="s">
        <v>144</v>
      </c>
      <c r="C184" s="14">
        <v>1</v>
      </c>
      <c r="D184" s="14">
        <v>3</v>
      </c>
      <c r="E184" s="15">
        <v>-0.66666666666666696</v>
      </c>
    </row>
    <row r="185" spans="1:5" x14ac:dyDescent="0.25">
      <c r="A185" s="175"/>
      <c r="B185" s="13" t="s">
        <v>145</v>
      </c>
      <c r="C185" s="14">
        <v>0</v>
      </c>
      <c r="D185" s="14">
        <v>7</v>
      </c>
      <c r="E185" s="15">
        <v>-1</v>
      </c>
    </row>
    <row r="186" spans="1:5" x14ac:dyDescent="0.25">
      <c r="A186" s="175"/>
      <c r="B186" s="13" t="s">
        <v>146</v>
      </c>
      <c r="C186" s="14">
        <v>4</v>
      </c>
      <c r="D186" s="14">
        <v>1</v>
      </c>
      <c r="E186" s="15">
        <v>3</v>
      </c>
    </row>
    <row r="187" spans="1:5" x14ac:dyDescent="0.25">
      <c r="A187" s="175"/>
      <c r="B187" s="13" t="s">
        <v>147</v>
      </c>
      <c r="C187" s="14">
        <v>6</v>
      </c>
      <c r="D187" s="14">
        <v>0</v>
      </c>
      <c r="E187" s="15">
        <v>0</v>
      </c>
    </row>
    <row r="188" spans="1:5" x14ac:dyDescent="0.25">
      <c r="A188" s="175"/>
      <c r="B188" s="13" t="s">
        <v>148</v>
      </c>
      <c r="C188" s="14">
        <v>0</v>
      </c>
      <c r="D188" s="14">
        <v>0</v>
      </c>
      <c r="E188" s="15">
        <v>0</v>
      </c>
    </row>
    <row r="189" spans="1:5" x14ac:dyDescent="0.25">
      <c r="A189" s="175"/>
      <c r="B189" s="13" t="s">
        <v>149</v>
      </c>
      <c r="C189" s="14">
        <v>0</v>
      </c>
      <c r="D189" s="14">
        <v>25</v>
      </c>
      <c r="E189" s="15">
        <v>-1</v>
      </c>
    </row>
    <row r="190" spans="1:5" x14ac:dyDescent="0.25">
      <c r="A190" s="175"/>
      <c r="B190" s="13" t="s">
        <v>150</v>
      </c>
      <c r="C190" s="14">
        <v>2</v>
      </c>
      <c r="D190" s="14">
        <v>8</v>
      </c>
      <c r="E190" s="15">
        <v>-0.75</v>
      </c>
    </row>
    <row r="191" spans="1:5" x14ac:dyDescent="0.25">
      <c r="A191" s="175"/>
      <c r="B191" s="13" t="s">
        <v>151</v>
      </c>
      <c r="C191" s="14">
        <v>1106</v>
      </c>
      <c r="D191" s="14">
        <v>821</v>
      </c>
      <c r="E191" s="15">
        <v>0.34713763702801498</v>
      </c>
    </row>
    <row r="192" spans="1:5" x14ac:dyDescent="0.25">
      <c r="A192" s="175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25">
      <c r="A193" s="175"/>
      <c r="B193" s="13" t="s">
        <v>153</v>
      </c>
      <c r="C193" s="14">
        <v>599</v>
      </c>
      <c r="D193" s="14">
        <v>832</v>
      </c>
      <c r="E193" s="15">
        <v>-0.28004807692307698</v>
      </c>
    </row>
    <row r="194" spans="1:5" x14ac:dyDescent="0.25">
      <c r="A194" s="175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25">
      <c r="A195" s="175"/>
      <c r="B195" s="13" t="s">
        <v>155</v>
      </c>
      <c r="C195" s="14">
        <v>60</v>
      </c>
      <c r="D195" s="14">
        <v>0</v>
      </c>
      <c r="E195" s="15">
        <v>0</v>
      </c>
    </row>
    <row r="196" spans="1:5" x14ac:dyDescent="0.25">
      <c r="A196" s="175"/>
      <c r="B196" s="13" t="s">
        <v>156</v>
      </c>
      <c r="C196" s="14">
        <v>28</v>
      </c>
      <c r="D196" s="14">
        <v>3</v>
      </c>
      <c r="E196" s="15">
        <v>8.3333333333333304</v>
      </c>
    </row>
    <row r="197" spans="1:5" x14ac:dyDescent="0.25">
      <c r="A197" s="175"/>
      <c r="B197" s="13" t="s">
        <v>157</v>
      </c>
      <c r="C197" s="14">
        <v>81</v>
      </c>
      <c r="D197" s="14">
        <v>58</v>
      </c>
      <c r="E197" s="15">
        <v>0.39655172413793099</v>
      </c>
    </row>
    <row r="198" spans="1:5" x14ac:dyDescent="0.25">
      <c r="A198" s="175"/>
      <c r="B198" s="13" t="s">
        <v>158</v>
      </c>
      <c r="C198" s="14">
        <v>64</v>
      </c>
      <c r="D198" s="14">
        <v>37</v>
      </c>
      <c r="E198" s="15">
        <v>0.72972972972973005</v>
      </c>
    </row>
    <row r="199" spans="1:5" x14ac:dyDescent="0.25">
      <c r="A199" s="175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25">
      <c r="A200" s="174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25">
      <c r="A201" s="173" t="s">
        <v>161</v>
      </c>
      <c r="B201" s="13" t="s">
        <v>162</v>
      </c>
      <c r="C201" s="14">
        <v>795</v>
      </c>
      <c r="D201" s="14">
        <v>1280</v>
      </c>
      <c r="E201" s="15">
        <v>-0.37890625</v>
      </c>
    </row>
    <row r="202" spans="1:5" x14ac:dyDescent="0.25">
      <c r="A202" s="175"/>
      <c r="B202" s="13" t="s">
        <v>120</v>
      </c>
      <c r="C202" s="14">
        <v>208</v>
      </c>
      <c r="D202" s="14">
        <v>295</v>
      </c>
      <c r="E202" s="15">
        <v>-0.29491525423728798</v>
      </c>
    </row>
    <row r="203" spans="1:5" x14ac:dyDescent="0.25">
      <c r="A203" s="175"/>
      <c r="B203" s="13" t="s">
        <v>163</v>
      </c>
      <c r="C203" s="14">
        <v>128</v>
      </c>
      <c r="D203" s="14">
        <v>119</v>
      </c>
      <c r="E203" s="15">
        <v>7.5630252100840303E-2</v>
      </c>
    </row>
    <row r="204" spans="1:5" x14ac:dyDescent="0.25">
      <c r="A204" s="175"/>
      <c r="B204" s="13" t="s">
        <v>122</v>
      </c>
      <c r="C204" s="14">
        <v>22</v>
      </c>
      <c r="D204" s="14">
        <v>1</v>
      </c>
      <c r="E204" s="15">
        <v>21</v>
      </c>
    </row>
    <row r="205" spans="1:5" x14ac:dyDescent="0.25">
      <c r="A205" s="175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175"/>
      <c r="B206" s="13" t="s">
        <v>124</v>
      </c>
      <c r="C206" s="14">
        <v>0</v>
      </c>
      <c r="D206" s="14">
        <v>0</v>
      </c>
      <c r="E206" s="15">
        <v>0</v>
      </c>
    </row>
    <row r="207" spans="1:5" x14ac:dyDescent="0.25">
      <c r="A207" s="175"/>
      <c r="B207" s="13" t="s">
        <v>125</v>
      </c>
      <c r="C207" s="14">
        <v>848</v>
      </c>
      <c r="D207" s="14">
        <v>816</v>
      </c>
      <c r="E207" s="15">
        <v>3.9215686274509803E-2</v>
      </c>
    </row>
    <row r="208" spans="1:5" x14ac:dyDescent="0.25">
      <c r="A208" s="175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25">
      <c r="A209" s="175"/>
      <c r="B209" s="13" t="s">
        <v>127</v>
      </c>
      <c r="C209" s="14">
        <v>86</v>
      </c>
      <c r="D209" s="14">
        <v>92</v>
      </c>
      <c r="E209" s="15">
        <v>-6.5217391304347797E-2</v>
      </c>
    </row>
    <row r="210" spans="1:5" x14ac:dyDescent="0.25">
      <c r="A210" s="175"/>
      <c r="B210" s="13" t="s">
        <v>165</v>
      </c>
      <c r="C210" s="14">
        <v>300</v>
      </c>
      <c r="D210" s="14">
        <v>246</v>
      </c>
      <c r="E210" s="15">
        <v>0.219512195121951</v>
      </c>
    </row>
    <row r="211" spans="1:5" x14ac:dyDescent="0.25">
      <c r="A211" s="175"/>
      <c r="B211" s="13" t="s">
        <v>129</v>
      </c>
      <c r="C211" s="14">
        <v>3</v>
      </c>
      <c r="D211" s="14">
        <v>4</v>
      </c>
      <c r="E211" s="15">
        <v>-0.25</v>
      </c>
    </row>
    <row r="212" spans="1:5" x14ac:dyDescent="0.25">
      <c r="A212" s="175"/>
      <c r="B212" s="13" t="s">
        <v>130</v>
      </c>
      <c r="C212" s="14">
        <v>101</v>
      </c>
      <c r="D212" s="14">
        <v>66</v>
      </c>
      <c r="E212" s="15">
        <v>0.53030303030303005</v>
      </c>
    </row>
    <row r="213" spans="1:5" x14ac:dyDescent="0.25">
      <c r="A213" s="175"/>
      <c r="B213" s="13" t="s">
        <v>131</v>
      </c>
      <c r="C213" s="14">
        <v>2</v>
      </c>
      <c r="D213" s="14">
        <v>2</v>
      </c>
      <c r="E213" s="15">
        <v>0</v>
      </c>
    </row>
    <row r="214" spans="1:5" x14ac:dyDescent="0.25">
      <c r="A214" s="175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25">
      <c r="A215" s="175"/>
      <c r="B215" s="13" t="s">
        <v>133</v>
      </c>
      <c r="C215" s="14">
        <v>7</v>
      </c>
      <c r="D215" s="14">
        <v>6</v>
      </c>
      <c r="E215" s="15">
        <v>0.16666666666666699</v>
      </c>
    </row>
    <row r="216" spans="1:5" x14ac:dyDescent="0.25">
      <c r="A216" s="175"/>
      <c r="B216" s="13" t="s">
        <v>134</v>
      </c>
      <c r="C216" s="14">
        <v>2</v>
      </c>
      <c r="D216" s="14">
        <v>11</v>
      </c>
      <c r="E216" s="15">
        <v>-0.81818181818181801</v>
      </c>
    </row>
    <row r="217" spans="1:5" x14ac:dyDescent="0.25">
      <c r="A217" s="175"/>
      <c r="B217" s="13" t="s">
        <v>135</v>
      </c>
      <c r="C217" s="14">
        <v>12</v>
      </c>
      <c r="D217" s="14">
        <v>0</v>
      </c>
      <c r="E217" s="15">
        <v>0</v>
      </c>
    </row>
    <row r="218" spans="1:5" x14ac:dyDescent="0.25">
      <c r="A218" s="175"/>
      <c r="B218" s="13" t="s">
        <v>136</v>
      </c>
      <c r="C218" s="14">
        <v>336</v>
      </c>
      <c r="D218" s="14">
        <v>63</v>
      </c>
      <c r="E218" s="15">
        <v>4.3333333333333304</v>
      </c>
    </row>
    <row r="219" spans="1:5" x14ac:dyDescent="0.25">
      <c r="A219" s="175"/>
      <c r="B219" s="13" t="s">
        <v>137</v>
      </c>
      <c r="C219" s="14">
        <v>34</v>
      </c>
      <c r="D219" s="14">
        <v>26</v>
      </c>
      <c r="E219" s="15">
        <v>0.30769230769230799</v>
      </c>
    </row>
    <row r="220" spans="1:5" x14ac:dyDescent="0.25">
      <c r="A220" s="175"/>
      <c r="B220" s="13" t="s">
        <v>138</v>
      </c>
      <c r="C220" s="14">
        <v>209</v>
      </c>
      <c r="D220" s="14">
        <v>139</v>
      </c>
      <c r="E220" s="15">
        <v>0.50359712230215803</v>
      </c>
    </row>
    <row r="221" spans="1:5" x14ac:dyDescent="0.25">
      <c r="A221" s="175"/>
      <c r="B221" s="13" t="s">
        <v>139</v>
      </c>
      <c r="C221" s="14">
        <v>521</v>
      </c>
      <c r="D221" s="14">
        <v>486</v>
      </c>
      <c r="E221" s="15">
        <v>7.2016460905349799E-2</v>
      </c>
    </row>
    <row r="222" spans="1:5" x14ac:dyDescent="0.25">
      <c r="A222" s="175"/>
      <c r="B222" s="13" t="s">
        <v>166</v>
      </c>
      <c r="C222" s="14">
        <v>34</v>
      </c>
      <c r="D222" s="14">
        <v>0</v>
      </c>
      <c r="E222" s="15">
        <v>0</v>
      </c>
    </row>
    <row r="223" spans="1:5" x14ac:dyDescent="0.25">
      <c r="A223" s="175"/>
      <c r="B223" s="13" t="s">
        <v>141</v>
      </c>
      <c r="C223" s="14">
        <v>3</v>
      </c>
      <c r="D223" s="14">
        <v>3</v>
      </c>
      <c r="E223" s="15">
        <v>0</v>
      </c>
    </row>
    <row r="224" spans="1:5" x14ac:dyDescent="0.25">
      <c r="A224" s="175"/>
      <c r="B224" s="13" t="s">
        <v>142</v>
      </c>
      <c r="C224" s="14">
        <v>3</v>
      </c>
      <c r="D224" s="14">
        <v>2</v>
      </c>
      <c r="E224" s="15">
        <v>0.5</v>
      </c>
    </row>
    <row r="225" spans="1:5" x14ac:dyDescent="0.25">
      <c r="A225" s="175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25">
      <c r="A226" s="175"/>
      <c r="B226" s="13" t="s">
        <v>144</v>
      </c>
      <c r="C226" s="14">
        <v>1</v>
      </c>
      <c r="D226" s="14">
        <v>2</v>
      </c>
      <c r="E226" s="15">
        <v>-0.5</v>
      </c>
    </row>
    <row r="227" spans="1:5" x14ac:dyDescent="0.25">
      <c r="A227" s="175"/>
      <c r="B227" s="13" t="s">
        <v>167</v>
      </c>
      <c r="C227" s="14">
        <v>0</v>
      </c>
      <c r="D227" s="14">
        <v>10</v>
      </c>
      <c r="E227" s="15">
        <v>-1</v>
      </c>
    </row>
    <row r="228" spans="1:5" x14ac:dyDescent="0.25">
      <c r="A228" s="175"/>
      <c r="B228" s="13" t="s">
        <v>146</v>
      </c>
      <c r="C228" s="14">
        <v>3</v>
      </c>
      <c r="D228" s="14">
        <v>1</v>
      </c>
      <c r="E228" s="15">
        <v>2</v>
      </c>
    </row>
    <row r="229" spans="1:5" x14ac:dyDescent="0.25">
      <c r="A229" s="175"/>
      <c r="B229" s="13" t="s">
        <v>147</v>
      </c>
      <c r="C229" s="14">
        <v>6</v>
      </c>
      <c r="D229" s="14">
        <v>0</v>
      </c>
      <c r="E229" s="15">
        <v>0</v>
      </c>
    </row>
    <row r="230" spans="1:5" x14ac:dyDescent="0.25">
      <c r="A230" s="175"/>
      <c r="B230" s="13" t="s">
        <v>148</v>
      </c>
      <c r="C230" s="14">
        <v>0</v>
      </c>
      <c r="D230" s="14">
        <v>1</v>
      </c>
      <c r="E230" s="15">
        <v>-1</v>
      </c>
    </row>
    <row r="231" spans="1:5" x14ac:dyDescent="0.25">
      <c r="A231" s="175"/>
      <c r="B231" s="13" t="s">
        <v>149</v>
      </c>
      <c r="C231" s="14">
        <v>0</v>
      </c>
      <c r="D231" s="14">
        <v>0</v>
      </c>
      <c r="E231" s="15">
        <v>0</v>
      </c>
    </row>
    <row r="232" spans="1:5" x14ac:dyDescent="0.25">
      <c r="A232" s="175"/>
      <c r="B232" s="13" t="s">
        <v>150</v>
      </c>
      <c r="C232" s="14">
        <v>2</v>
      </c>
      <c r="D232" s="14">
        <v>8</v>
      </c>
      <c r="E232" s="15">
        <v>-0.75</v>
      </c>
    </row>
    <row r="233" spans="1:5" x14ac:dyDescent="0.25">
      <c r="A233" s="175"/>
      <c r="B233" s="13" t="s">
        <v>151</v>
      </c>
      <c r="C233" s="14">
        <v>640</v>
      </c>
      <c r="D233" s="14">
        <v>748</v>
      </c>
      <c r="E233" s="15">
        <v>-0.14438502673796799</v>
      </c>
    </row>
    <row r="234" spans="1:5" x14ac:dyDescent="0.25">
      <c r="A234" s="175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25">
      <c r="A235" s="175"/>
      <c r="B235" s="13" t="s">
        <v>153</v>
      </c>
      <c r="C235" s="14">
        <v>12</v>
      </c>
      <c r="D235" s="14">
        <v>7</v>
      </c>
      <c r="E235" s="15">
        <v>0.71428571428571397</v>
      </c>
    </row>
    <row r="236" spans="1:5" x14ac:dyDescent="0.25">
      <c r="A236" s="175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25">
      <c r="A237" s="175"/>
      <c r="B237" s="13" t="s">
        <v>155</v>
      </c>
      <c r="C237" s="14">
        <v>6</v>
      </c>
      <c r="D237" s="14">
        <v>0</v>
      </c>
      <c r="E237" s="15">
        <v>0</v>
      </c>
    </row>
    <row r="238" spans="1:5" x14ac:dyDescent="0.25">
      <c r="A238" s="175"/>
      <c r="B238" s="13" t="s">
        <v>156</v>
      </c>
      <c r="C238" s="14">
        <v>23</v>
      </c>
      <c r="D238" s="14">
        <v>10</v>
      </c>
      <c r="E238" s="15">
        <v>1.3</v>
      </c>
    </row>
    <row r="239" spans="1:5" x14ac:dyDescent="0.25">
      <c r="A239" s="175"/>
      <c r="B239" s="13" t="s">
        <v>157</v>
      </c>
      <c r="C239" s="14">
        <v>82</v>
      </c>
      <c r="D239" s="14">
        <v>56</v>
      </c>
      <c r="E239" s="15">
        <v>0.46428571428571402</v>
      </c>
    </row>
    <row r="240" spans="1:5" x14ac:dyDescent="0.25">
      <c r="A240" s="175"/>
      <c r="B240" s="13" t="s">
        <v>158</v>
      </c>
      <c r="C240" s="14">
        <v>64</v>
      </c>
      <c r="D240" s="14">
        <v>37</v>
      </c>
      <c r="E240" s="15">
        <v>0.72972972972973005</v>
      </c>
    </row>
    <row r="241" spans="1:5" x14ac:dyDescent="0.25">
      <c r="A241" s="175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25">
      <c r="A242" s="174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133</v>
      </c>
      <c r="D246" s="14">
        <v>255</v>
      </c>
      <c r="E246" s="15">
        <v>-0.47843137254902002</v>
      </c>
    </row>
    <row r="247" spans="1:5" x14ac:dyDescent="0.25">
      <c r="A247" s="12" t="s">
        <v>170</v>
      </c>
      <c r="B247" s="16"/>
      <c r="C247" s="14">
        <v>29</v>
      </c>
      <c r="D247" s="14">
        <v>54</v>
      </c>
      <c r="E247" s="15">
        <v>-0.46296296296296302</v>
      </c>
    </row>
    <row r="248" spans="1:5" x14ac:dyDescent="0.25">
      <c r="A248" s="12" t="s">
        <v>171</v>
      </c>
      <c r="B248" s="16"/>
      <c r="C248" s="14">
        <v>98</v>
      </c>
      <c r="D248" s="14">
        <v>127</v>
      </c>
      <c r="E248" s="15">
        <v>-0.22834645669291301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120</v>
      </c>
      <c r="D252" s="14">
        <v>51</v>
      </c>
      <c r="E252" s="15">
        <v>1.3529411764705901</v>
      </c>
    </row>
    <row r="253" spans="1:5" x14ac:dyDescent="0.25">
      <c r="A253" s="173" t="s">
        <v>174</v>
      </c>
      <c r="B253" s="13" t="s">
        <v>175</v>
      </c>
      <c r="C253" s="14">
        <v>62</v>
      </c>
      <c r="D253" s="14">
        <v>10</v>
      </c>
      <c r="E253" s="15">
        <v>5.2</v>
      </c>
    </row>
    <row r="254" spans="1:5" x14ac:dyDescent="0.25">
      <c r="A254" s="175"/>
      <c r="B254" s="13" t="s">
        <v>176</v>
      </c>
      <c r="C254" s="14">
        <v>187</v>
      </c>
      <c r="D254" s="14">
        <v>183</v>
      </c>
      <c r="E254" s="15">
        <v>2.1857923497267801E-2</v>
      </c>
    </row>
    <row r="255" spans="1:5" x14ac:dyDescent="0.25">
      <c r="A255" s="174"/>
      <c r="B255" s="13" t="s">
        <v>177</v>
      </c>
      <c r="C255" s="14">
        <v>1</v>
      </c>
      <c r="D255" s="14">
        <v>0</v>
      </c>
      <c r="E255" s="15">
        <v>0</v>
      </c>
    </row>
    <row r="256" spans="1:5" x14ac:dyDescent="0.25">
      <c r="A256" s="12" t="s">
        <v>178</v>
      </c>
      <c r="B256" s="16"/>
      <c r="C256" s="14">
        <v>8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7</v>
      </c>
      <c r="D257" s="14">
        <v>6</v>
      </c>
      <c r="E257" s="15">
        <v>0.16666666666666699</v>
      </c>
    </row>
    <row r="258" spans="1:5" x14ac:dyDescent="0.25">
      <c r="A258" s="12" t="s">
        <v>111</v>
      </c>
      <c r="B258" s="16"/>
      <c r="C258" s="14">
        <v>281</v>
      </c>
      <c r="D258" s="14">
        <v>248</v>
      </c>
      <c r="E258" s="15">
        <v>0.133064516129032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135</v>
      </c>
      <c r="D262" s="14">
        <v>102</v>
      </c>
      <c r="E262" s="15">
        <v>0.32352941176470601</v>
      </c>
    </row>
    <row r="263" spans="1:5" x14ac:dyDescent="0.25">
      <c r="A263" s="173" t="s">
        <v>69</v>
      </c>
      <c r="B263" s="13" t="s">
        <v>182</v>
      </c>
      <c r="C263" s="14">
        <v>15</v>
      </c>
      <c r="D263" s="14">
        <v>10</v>
      </c>
      <c r="E263" s="15">
        <v>0.5</v>
      </c>
    </row>
    <row r="264" spans="1:5" x14ac:dyDescent="0.25">
      <c r="A264" s="174"/>
      <c r="B264" s="13" t="s">
        <v>111</v>
      </c>
      <c r="C264" s="14">
        <v>215</v>
      </c>
      <c r="D264" s="14">
        <v>195</v>
      </c>
      <c r="E264" s="15">
        <v>0.10256410256410201</v>
      </c>
    </row>
    <row r="265" spans="1:5" x14ac:dyDescent="0.25">
      <c r="A265" s="12" t="s">
        <v>183</v>
      </c>
      <c r="B265" s="16"/>
      <c r="C265" s="14">
        <v>0</v>
      </c>
      <c r="D265" s="14">
        <v>2</v>
      </c>
      <c r="E265" s="15">
        <v>-1</v>
      </c>
    </row>
    <row r="266" spans="1:5" x14ac:dyDescent="0.25">
      <c r="A266" s="12" t="s">
        <v>184</v>
      </c>
      <c r="B266" s="16"/>
      <c r="C266" s="14">
        <v>3</v>
      </c>
      <c r="D266" s="14">
        <v>0</v>
      </c>
      <c r="E266" s="15">
        <v>0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3" t="s">
        <v>187</v>
      </c>
      <c r="B271" s="13" t="s">
        <v>188</v>
      </c>
      <c r="C271" s="17"/>
      <c r="D271" s="14">
        <v>1</v>
      </c>
      <c r="E271" s="15">
        <v>0</v>
      </c>
    </row>
    <row r="272" spans="1:5" x14ac:dyDescent="0.25">
      <c r="A272" s="174"/>
      <c r="B272" s="13" t="s">
        <v>189</v>
      </c>
      <c r="C272" s="14">
        <v>12</v>
      </c>
      <c r="D272" s="14">
        <v>19</v>
      </c>
      <c r="E272" s="15">
        <v>-0.36842105263157898</v>
      </c>
    </row>
    <row r="273" spans="1:5" x14ac:dyDescent="0.25">
      <c r="A273" s="12" t="s">
        <v>190</v>
      </c>
      <c r="B273" s="16"/>
      <c r="C273" s="17"/>
      <c r="D273" s="14">
        <v>2</v>
      </c>
      <c r="E273" s="15">
        <v>0</v>
      </c>
    </row>
    <row r="274" spans="1:5" x14ac:dyDescent="0.25">
      <c r="A274" s="12" t="s">
        <v>191</v>
      </c>
      <c r="B274" s="16"/>
      <c r="C274" s="17"/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7"/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7"/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7"/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9" t="s">
        <v>198</v>
      </c>
      <c r="B283" s="13" t="s">
        <v>199</v>
      </c>
      <c r="C283" s="17"/>
      <c r="D283" s="17"/>
      <c r="E283" s="22"/>
    </row>
    <row r="284" spans="1:5" x14ac:dyDescent="0.25">
      <c r="A284" s="180"/>
      <c r="B284" s="13" t="s">
        <v>200</v>
      </c>
      <c r="C284" s="14">
        <v>962</v>
      </c>
      <c r="D284" s="14">
        <v>1130</v>
      </c>
      <c r="E284" s="23">
        <v>0</v>
      </c>
    </row>
    <row r="285" spans="1:5" x14ac:dyDescent="0.25">
      <c r="A285" s="181"/>
      <c r="B285" s="13" t="s">
        <v>201</v>
      </c>
      <c r="C285" s="17"/>
      <c r="D285" s="17"/>
      <c r="E285" s="22"/>
    </row>
    <row r="286" spans="1:5" x14ac:dyDescent="0.25">
      <c r="A286" s="179" t="s">
        <v>202</v>
      </c>
      <c r="B286" s="13" t="s">
        <v>203</v>
      </c>
      <c r="C286" s="17"/>
      <c r="D286" s="17"/>
      <c r="E286" s="22"/>
    </row>
    <row r="287" spans="1:5" x14ac:dyDescent="0.25">
      <c r="A287" s="180"/>
      <c r="B287" s="13" t="s">
        <v>204</v>
      </c>
      <c r="C287" s="14">
        <v>2</v>
      </c>
      <c r="D287" s="14">
        <v>2</v>
      </c>
      <c r="E287" s="23">
        <v>0</v>
      </c>
    </row>
    <row r="288" spans="1:5" x14ac:dyDescent="0.25">
      <c r="A288" s="181"/>
      <c r="B288" s="13" t="s">
        <v>205</v>
      </c>
      <c r="C288" s="17"/>
      <c r="D288" s="17"/>
      <c r="E288" s="22"/>
    </row>
    <row r="289" spans="1:5" x14ac:dyDescent="0.25">
      <c r="A289" s="21" t="s">
        <v>206</v>
      </c>
      <c r="B289" s="13" t="s">
        <v>207</v>
      </c>
      <c r="C289" s="14">
        <v>149</v>
      </c>
      <c r="D289" s="14">
        <v>157</v>
      </c>
      <c r="E289" s="23">
        <v>5</v>
      </c>
    </row>
    <row r="290" spans="1:5" x14ac:dyDescent="0.25">
      <c r="A290" s="179" t="s">
        <v>208</v>
      </c>
      <c r="B290" s="13" t="s">
        <v>209</v>
      </c>
      <c r="C290" s="14">
        <v>65</v>
      </c>
      <c r="D290" s="14">
        <v>54</v>
      </c>
      <c r="E290" s="23">
        <v>18</v>
      </c>
    </row>
    <row r="291" spans="1:5" x14ac:dyDescent="0.25">
      <c r="A291" s="180"/>
      <c r="B291" s="13" t="s">
        <v>210</v>
      </c>
      <c r="C291" s="17"/>
      <c r="D291" s="14">
        <v>15</v>
      </c>
      <c r="E291" s="22"/>
    </row>
    <row r="292" spans="1:5" x14ac:dyDescent="0.25">
      <c r="A292" s="181"/>
      <c r="B292" s="13" t="s">
        <v>211</v>
      </c>
      <c r="C292" s="14">
        <v>24</v>
      </c>
      <c r="D292" s="14">
        <v>15</v>
      </c>
      <c r="E292" s="23">
        <v>0</v>
      </c>
    </row>
    <row r="293" spans="1:5" x14ac:dyDescent="0.25">
      <c r="A293" s="21" t="s">
        <v>212</v>
      </c>
      <c r="B293" s="13" t="s">
        <v>213</v>
      </c>
      <c r="C293" s="17"/>
      <c r="D293" s="17"/>
      <c r="E293" s="22"/>
    </row>
    <row r="294" spans="1:5" x14ac:dyDescent="0.25">
      <c r="A294" s="179" t="s">
        <v>214</v>
      </c>
      <c r="B294" s="13" t="s">
        <v>205</v>
      </c>
      <c r="C294" s="14">
        <v>1</v>
      </c>
      <c r="D294" s="14">
        <v>4</v>
      </c>
      <c r="E294" s="23">
        <v>1</v>
      </c>
    </row>
    <row r="295" spans="1:5" x14ac:dyDescent="0.25">
      <c r="A295" s="180"/>
      <c r="B295" s="13" t="s">
        <v>215</v>
      </c>
      <c r="C295" s="14">
        <v>21</v>
      </c>
      <c r="D295" s="14">
        <v>53</v>
      </c>
      <c r="E295" s="23">
        <v>10</v>
      </c>
    </row>
    <row r="296" spans="1:5" x14ac:dyDescent="0.25">
      <c r="A296" s="181"/>
      <c r="B296" s="13" t="s">
        <v>216</v>
      </c>
      <c r="C296" s="14">
        <v>0</v>
      </c>
      <c r="D296" s="14">
        <v>1</v>
      </c>
      <c r="E296" s="23">
        <v>0</v>
      </c>
    </row>
    <row r="297" spans="1:5" x14ac:dyDescent="0.25">
      <c r="A297" s="179" t="s">
        <v>217</v>
      </c>
      <c r="B297" s="13" t="s">
        <v>218</v>
      </c>
      <c r="C297" s="14">
        <v>6</v>
      </c>
      <c r="D297" s="14">
        <v>2</v>
      </c>
      <c r="E297" s="23">
        <v>1</v>
      </c>
    </row>
    <row r="298" spans="1:5" x14ac:dyDescent="0.25">
      <c r="A298" s="180"/>
      <c r="B298" s="13" t="s">
        <v>219</v>
      </c>
      <c r="C298" s="17"/>
      <c r="D298" s="17"/>
      <c r="E298" s="22"/>
    </row>
    <row r="299" spans="1:5" x14ac:dyDescent="0.25">
      <c r="A299" s="180"/>
      <c r="B299" s="13" t="s">
        <v>220</v>
      </c>
      <c r="C299" s="14">
        <v>349</v>
      </c>
      <c r="D299" s="14">
        <v>398</v>
      </c>
      <c r="E299" s="23">
        <v>157</v>
      </c>
    </row>
    <row r="300" spans="1:5" x14ac:dyDescent="0.25">
      <c r="A300" s="180"/>
      <c r="B300" s="13" t="s">
        <v>221</v>
      </c>
      <c r="C300" s="14">
        <v>446</v>
      </c>
      <c r="D300" s="14">
        <v>480</v>
      </c>
      <c r="E300" s="23">
        <v>0</v>
      </c>
    </row>
    <row r="301" spans="1:5" x14ac:dyDescent="0.25">
      <c r="A301" s="180"/>
      <c r="B301" s="13" t="s">
        <v>222</v>
      </c>
      <c r="C301" s="14">
        <v>25</v>
      </c>
      <c r="D301" s="14">
        <v>48</v>
      </c>
      <c r="E301" s="23">
        <v>5</v>
      </c>
    </row>
    <row r="302" spans="1:5" x14ac:dyDescent="0.25">
      <c r="A302" s="180"/>
      <c r="B302" s="13" t="s">
        <v>223</v>
      </c>
      <c r="C302" s="14">
        <v>269</v>
      </c>
      <c r="D302" s="14">
        <v>343</v>
      </c>
      <c r="E302" s="23">
        <v>154</v>
      </c>
    </row>
    <row r="303" spans="1:5" x14ac:dyDescent="0.25">
      <c r="A303" s="180"/>
      <c r="B303" s="13" t="s">
        <v>224</v>
      </c>
      <c r="C303" s="14">
        <v>81</v>
      </c>
      <c r="D303" s="14">
        <v>104</v>
      </c>
      <c r="E303" s="23">
        <v>0</v>
      </c>
    </row>
    <row r="304" spans="1:5" x14ac:dyDescent="0.25">
      <c r="A304" s="180"/>
      <c r="B304" s="13" t="s">
        <v>225</v>
      </c>
      <c r="C304" s="14">
        <v>7</v>
      </c>
      <c r="D304" s="14">
        <v>3</v>
      </c>
      <c r="E304" s="23">
        <v>0</v>
      </c>
    </row>
    <row r="305" spans="1:5" x14ac:dyDescent="0.25">
      <c r="A305" s="180"/>
      <c r="B305" s="13" t="s">
        <v>226</v>
      </c>
      <c r="C305" s="14">
        <v>111</v>
      </c>
      <c r="D305" s="14">
        <v>27</v>
      </c>
      <c r="E305" s="23">
        <v>23</v>
      </c>
    </row>
    <row r="306" spans="1:5" x14ac:dyDescent="0.25">
      <c r="A306" s="180"/>
      <c r="B306" s="13" t="s">
        <v>227</v>
      </c>
      <c r="C306" s="14">
        <v>0</v>
      </c>
      <c r="D306" s="14">
        <v>0</v>
      </c>
      <c r="E306" s="23">
        <v>0</v>
      </c>
    </row>
    <row r="307" spans="1:5" x14ac:dyDescent="0.25">
      <c r="A307" s="180"/>
      <c r="B307" s="13" t="s">
        <v>228</v>
      </c>
      <c r="C307" s="17"/>
      <c r="D307" s="17"/>
      <c r="E307" s="22"/>
    </row>
    <row r="308" spans="1:5" x14ac:dyDescent="0.25">
      <c r="A308" s="180"/>
      <c r="B308" s="13" t="s">
        <v>229</v>
      </c>
      <c r="C308" s="14">
        <v>355</v>
      </c>
      <c r="D308" s="14">
        <v>342</v>
      </c>
      <c r="E308" s="23">
        <v>129</v>
      </c>
    </row>
    <row r="309" spans="1:5" x14ac:dyDescent="0.25">
      <c r="A309" s="180"/>
      <c r="B309" s="13" t="s">
        <v>230</v>
      </c>
      <c r="C309" s="14">
        <v>225</v>
      </c>
      <c r="D309" s="14">
        <v>232</v>
      </c>
      <c r="E309" s="23">
        <v>0</v>
      </c>
    </row>
    <row r="310" spans="1:5" x14ac:dyDescent="0.25">
      <c r="A310" s="180"/>
      <c r="B310" s="13" t="s">
        <v>231</v>
      </c>
      <c r="C310" s="14">
        <v>4</v>
      </c>
      <c r="D310" s="14">
        <v>5</v>
      </c>
      <c r="E310" s="23">
        <v>3</v>
      </c>
    </row>
    <row r="311" spans="1:5" x14ac:dyDescent="0.25">
      <c r="A311" s="181"/>
      <c r="B311" s="13" t="s">
        <v>232</v>
      </c>
      <c r="C311" s="14">
        <v>11</v>
      </c>
      <c r="D311" s="14">
        <v>18</v>
      </c>
      <c r="E311" s="23">
        <v>0</v>
      </c>
    </row>
    <row r="312" spans="1:5" x14ac:dyDescent="0.25">
      <c r="A312" s="179" t="s">
        <v>233</v>
      </c>
      <c r="B312" s="13" t="s">
        <v>234</v>
      </c>
      <c r="C312" s="17"/>
      <c r="D312" s="17"/>
      <c r="E312" s="22"/>
    </row>
    <row r="313" spans="1:5" x14ac:dyDescent="0.25">
      <c r="A313" s="180"/>
      <c r="B313" s="13" t="s">
        <v>235</v>
      </c>
      <c r="C313" s="17"/>
      <c r="D313" s="17"/>
      <c r="E313" s="22"/>
    </row>
    <row r="314" spans="1:5" x14ac:dyDescent="0.25">
      <c r="A314" s="180"/>
      <c r="B314" s="13" t="s">
        <v>236</v>
      </c>
      <c r="C314" s="17"/>
      <c r="D314" s="17"/>
      <c r="E314" s="22"/>
    </row>
    <row r="315" spans="1:5" x14ac:dyDescent="0.25">
      <c r="A315" s="180"/>
      <c r="B315" s="13" t="s">
        <v>237</v>
      </c>
      <c r="C315" s="17"/>
      <c r="D315" s="17"/>
      <c r="E315" s="22"/>
    </row>
    <row r="316" spans="1:5" x14ac:dyDescent="0.25">
      <c r="A316" s="180"/>
      <c r="B316" s="13" t="s">
        <v>238</v>
      </c>
      <c r="C316" s="14">
        <v>26</v>
      </c>
      <c r="D316" s="14">
        <v>21</v>
      </c>
      <c r="E316" s="23">
        <v>0</v>
      </c>
    </row>
    <row r="317" spans="1:5" x14ac:dyDescent="0.25">
      <c r="A317" s="180"/>
      <c r="B317" s="13" t="s">
        <v>239</v>
      </c>
      <c r="C317" s="17"/>
      <c r="D317" s="17"/>
      <c r="E317" s="22"/>
    </row>
    <row r="318" spans="1:5" x14ac:dyDescent="0.25">
      <c r="A318" s="180"/>
      <c r="B318" s="13" t="s">
        <v>240</v>
      </c>
      <c r="C318" s="17"/>
      <c r="D318" s="17"/>
      <c r="E318" s="22"/>
    </row>
    <row r="319" spans="1:5" x14ac:dyDescent="0.25">
      <c r="A319" s="180"/>
      <c r="B319" s="13" t="s">
        <v>241</v>
      </c>
      <c r="C319" s="14">
        <v>25</v>
      </c>
      <c r="D319" s="14">
        <v>38</v>
      </c>
      <c r="E319" s="23">
        <v>12</v>
      </c>
    </row>
    <row r="320" spans="1:5" x14ac:dyDescent="0.25">
      <c r="A320" s="180"/>
      <c r="B320" s="13" t="s">
        <v>242</v>
      </c>
      <c r="C320" s="14">
        <v>37</v>
      </c>
      <c r="D320" s="14">
        <v>35</v>
      </c>
      <c r="E320" s="23">
        <v>1</v>
      </c>
    </row>
    <row r="321" spans="1:5" x14ac:dyDescent="0.25">
      <c r="A321" s="180"/>
      <c r="B321" s="13" t="s">
        <v>243</v>
      </c>
      <c r="C321" s="14">
        <v>17</v>
      </c>
      <c r="D321" s="14">
        <v>25</v>
      </c>
      <c r="E321" s="23">
        <v>1</v>
      </c>
    </row>
    <row r="322" spans="1:5" x14ac:dyDescent="0.25">
      <c r="A322" s="180"/>
      <c r="B322" s="13" t="s">
        <v>244</v>
      </c>
      <c r="C322" s="14">
        <v>22</v>
      </c>
      <c r="D322" s="14">
        <v>29</v>
      </c>
      <c r="E322" s="23">
        <v>7</v>
      </c>
    </row>
    <row r="323" spans="1:5" x14ac:dyDescent="0.25">
      <c r="A323" s="180"/>
      <c r="B323" s="13" t="s">
        <v>245</v>
      </c>
      <c r="C323" s="14">
        <v>1</v>
      </c>
      <c r="D323" s="14">
        <v>2</v>
      </c>
      <c r="E323" s="23">
        <v>0</v>
      </c>
    </row>
    <row r="324" spans="1:5" x14ac:dyDescent="0.25">
      <c r="A324" s="180"/>
      <c r="B324" s="13" t="s">
        <v>246</v>
      </c>
      <c r="C324" s="17"/>
      <c r="D324" s="17"/>
      <c r="E324" s="22"/>
    </row>
    <row r="325" spans="1:5" x14ac:dyDescent="0.25">
      <c r="A325" s="180"/>
      <c r="B325" s="13" t="s">
        <v>247</v>
      </c>
      <c r="C325" s="14">
        <v>5</v>
      </c>
      <c r="D325" s="14">
        <v>4</v>
      </c>
      <c r="E325" s="23">
        <v>1</v>
      </c>
    </row>
    <row r="326" spans="1:5" x14ac:dyDescent="0.25">
      <c r="A326" s="180"/>
      <c r="B326" s="13" t="s">
        <v>248</v>
      </c>
      <c r="C326" s="17"/>
      <c r="D326" s="17"/>
      <c r="E326" s="22"/>
    </row>
    <row r="327" spans="1:5" x14ac:dyDescent="0.25">
      <c r="A327" s="180"/>
      <c r="B327" s="13" t="s">
        <v>249</v>
      </c>
      <c r="C327" s="14">
        <v>1</v>
      </c>
      <c r="D327" s="14">
        <v>0</v>
      </c>
      <c r="E327" s="23">
        <v>0</v>
      </c>
    </row>
    <row r="328" spans="1:5" x14ac:dyDescent="0.25">
      <c r="A328" s="180"/>
      <c r="B328" s="13" t="s">
        <v>250</v>
      </c>
      <c r="C328" s="17"/>
      <c r="D328" s="17"/>
      <c r="E328" s="22"/>
    </row>
    <row r="329" spans="1:5" x14ac:dyDescent="0.25">
      <c r="A329" s="180"/>
      <c r="B329" s="13" t="s">
        <v>251</v>
      </c>
      <c r="C329" s="14">
        <v>62</v>
      </c>
      <c r="D329" s="14">
        <v>98</v>
      </c>
      <c r="E329" s="23">
        <v>25</v>
      </c>
    </row>
    <row r="330" spans="1:5" x14ac:dyDescent="0.25">
      <c r="A330" s="180"/>
      <c r="B330" s="13" t="s">
        <v>252</v>
      </c>
      <c r="C330" s="14">
        <v>14</v>
      </c>
      <c r="D330" s="14">
        <v>18</v>
      </c>
      <c r="E330" s="23">
        <v>5</v>
      </c>
    </row>
    <row r="331" spans="1:5" x14ac:dyDescent="0.25">
      <c r="A331" s="180"/>
      <c r="B331" s="13" t="s">
        <v>253</v>
      </c>
      <c r="C331" s="14">
        <v>2</v>
      </c>
      <c r="D331" s="14">
        <v>0</v>
      </c>
      <c r="E331" s="23">
        <v>0</v>
      </c>
    </row>
    <row r="332" spans="1:5" x14ac:dyDescent="0.25">
      <c r="A332" s="180"/>
      <c r="B332" s="13" t="s">
        <v>254</v>
      </c>
      <c r="C332" s="14">
        <v>1</v>
      </c>
      <c r="D332" s="14">
        <v>2</v>
      </c>
      <c r="E332" s="23">
        <v>1</v>
      </c>
    </row>
    <row r="333" spans="1:5" x14ac:dyDescent="0.25">
      <c r="A333" s="180"/>
      <c r="B333" s="13" t="s">
        <v>255</v>
      </c>
      <c r="C333" s="17"/>
      <c r="D333" s="17"/>
      <c r="E333" s="22"/>
    </row>
    <row r="334" spans="1:5" x14ac:dyDescent="0.25">
      <c r="A334" s="180"/>
      <c r="B334" s="13" t="s">
        <v>256</v>
      </c>
      <c r="C334" s="17"/>
      <c r="D334" s="17"/>
      <c r="E334" s="22"/>
    </row>
    <row r="335" spans="1:5" x14ac:dyDescent="0.25">
      <c r="A335" s="180"/>
      <c r="B335" s="13" t="s">
        <v>257</v>
      </c>
      <c r="C335" s="14">
        <v>19</v>
      </c>
      <c r="D335" s="14">
        <v>22</v>
      </c>
      <c r="E335" s="23">
        <v>7</v>
      </c>
    </row>
    <row r="336" spans="1:5" x14ac:dyDescent="0.25">
      <c r="A336" s="180"/>
      <c r="B336" s="13" t="s">
        <v>258</v>
      </c>
      <c r="C336" s="14">
        <v>114</v>
      </c>
      <c r="D336" s="14">
        <v>62</v>
      </c>
      <c r="E336" s="23">
        <v>49</v>
      </c>
    </row>
    <row r="337" spans="1:5" x14ac:dyDescent="0.25">
      <c r="A337" s="180"/>
      <c r="B337" s="13" t="s">
        <v>259</v>
      </c>
      <c r="C337" s="14">
        <v>0</v>
      </c>
      <c r="D337" s="14">
        <v>6</v>
      </c>
      <c r="E337" s="23">
        <v>0</v>
      </c>
    </row>
    <row r="338" spans="1:5" x14ac:dyDescent="0.25">
      <c r="A338" s="180"/>
      <c r="B338" s="13" t="s">
        <v>260</v>
      </c>
      <c r="C338" s="14">
        <v>3</v>
      </c>
      <c r="D338" s="14">
        <v>7</v>
      </c>
      <c r="E338" s="23">
        <v>3</v>
      </c>
    </row>
    <row r="339" spans="1:5" x14ac:dyDescent="0.25">
      <c r="A339" s="180"/>
      <c r="B339" s="13" t="s">
        <v>261</v>
      </c>
      <c r="C339" s="17"/>
      <c r="D339" s="17"/>
      <c r="E339" s="22"/>
    </row>
    <row r="340" spans="1:5" x14ac:dyDescent="0.25">
      <c r="A340" s="180"/>
      <c r="B340" s="13" t="s">
        <v>262</v>
      </c>
      <c r="C340" s="17"/>
      <c r="D340" s="17"/>
      <c r="E340" s="22"/>
    </row>
    <row r="341" spans="1:5" x14ac:dyDescent="0.25">
      <c r="A341" s="180"/>
      <c r="B341" s="13" t="s">
        <v>263</v>
      </c>
      <c r="C341" s="14">
        <v>1</v>
      </c>
      <c r="D341" s="14">
        <v>1</v>
      </c>
      <c r="E341" s="23">
        <v>0</v>
      </c>
    </row>
    <row r="342" spans="1:5" x14ac:dyDescent="0.25">
      <c r="A342" s="180"/>
      <c r="B342" s="13" t="s">
        <v>264</v>
      </c>
      <c r="C342" s="17"/>
      <c r="D342" s="17"/>
      <c r="E342" s="22"/>
    </row>
    <row r="343" spans="1:5" x14ac:dyDescent="0.25">
      <c r="A343" s="180"/>
      <c r="B343" s="13" t="s">
        <v>265</v>
      </c>
      <c r="C343" s="17"/>
      <c r="D343" s="17"/>
      <c r="E343" s="22"/>
    </row>
    <row r="344" spans="1:5" x14ac:dyDescent="0.25">
      <c r="A344" s="181"/>
      <c r="B344" s="13" t="s">
        <v>266</v>
      </c>
      <c r="C344" s="14">
        <v>8</v>
      </c>
      <c r="D344" s="14">
        <v>9</v>
      </c>
      <c r="E344" s="23">
        <v>1</v>
      </c>
    </row>
    <row r="345" spans="1:5" x14ac:dyDescent="0.25">
      <c r="A345" s="179" t="s">
        <v>267</v>
      </c>
      <c r="B345" s="13" t="s">
        <v>268</v>
      </c>
      <c r="C345" s="17"/>
      <c r="D345" s="17"/>
      <c r="E345" s="22"/>
    </row>
    <row r="346" spans="1:5" x14ac:dyDescent="0.25">
      <c r="A346" s="180"/>
      <c r="B346" s="13" t="s">
        <v>269</v>
      </c>
      <c r="C346" s="14">
        <v>1</v>
      </c>
      <c r="D346" s="14">
        <v>4</v>
      </c>
      <c r="E346" s="23">
        <v>0</v>
      </c>
    </row>
    <row r="347" spans="1:5" x14ac:dyDescent="0.25">
      <c r="A347" s="180"/>
      <c r="B347" s="13" t="s">
        <v>270</v>
      </c>
      <c r="C347" s="17"/>
      <c r="D347" s="17"/>
      <c r="E347" s="22"/>
    </row>
    <row r="348" spans="1:5" x14ac:dyDescent="0.25">
      <c r="A348" s="180"/>
      <c r="B348" s="13" t="s">
        <v>271</v>
      </c>
      <c r="C348" s="17"/>
      <c r="D348" s="17"/>
      <c r="E348" s="22"/>
    </row>
    <row r="349" spans="1:5" x14ac:dyDescent="0.25">
      <c r="A349" s="180"/>
      <c r="B349" s="13" t="s">
        <v>272</v>
      </c>
      <c r="C349" s="17"/>
      <c r="D349" s="17"/>
      <c r="E349" s="22"/>
    </row>
    <row r="350" spans="1:5" x14ac:dyDescent="0.25">
      <c r="A350" s="180"/>
      <c r="B350" s="13" t="s">
        <v>273</v>
      </c>
      <c r="C350" s="14">
        <v>0</v>
      </c>
      <c r="D350" s="14">
        <v>3</v>
      </c>
      <c r="E350" s="23">
        <v>0</v>
      </c>
    </row>
    <row r="351" spans="1:5" x14ac:dyDescent="0.25">
      <c r="A351" s="180"/>
      <c r="B351" s="13" t="s">
        <v>274</v>
      </c>
      <c r="C351" s="17"/>
      <c r="D351" s="17"/>
      <c r="E351" s="22"/>
    </row>
    <row r="352" spans="1:5" x14ac:dyDescent="0.25">
      <c r="A352" s="180"/>
      <c r="B352" s="13" t="s">
        <v>275</v>
      </c>
      <c r="C352" s="17"/>
      <c r="D352" s="17"/>
      <c r="E352" s="22"/>
    </row>
    <row r="353" spans="1:5" x14ac:dyDescent="0.25">
      <c r="A353" s="180"/>
      <c r="B353" s="13" t="s">
        <v>276</v>
      </c>
      <c r="C353" s="17"/>
      <c r="D353" s="17"/>
      <c r="E353" s="22"/>
    </row>
    <row r="354" spans="1:5" x14ac:dyDescent="0.25">
      <c r="A354" s="180"/>
      <c r="B354" s="13" t="s">
        <v>277</v>
      </c>
      <c r="C354" s="17"/>
      <c r="D354" s="17"/>
      <c r="E354" s="22"/>
    </row>
    <row r="355" spans="1:5" x14ac:dyDescent="0.25">
      <c r="A355" s="181"/>
      <c r="B355" s="13" t="s">
        <v>278</v>
      </c>
      <c r="C355" s="17"/>
      <c r="D355" s="17"/>
      <c r="E355" s="22"/>
    </row>
    <row r="356" spans="1:5" x14ac:dyDescent="0.25">
      <c r="A356" s="179" t="s">
        <v>279</v>
      </c>
      <c r="B356" s="13" t="s">
        <v>280</v>
      </c>
      <c r="C356" s="14">
        <v>34</v>
      </c>
      <c r="D356" s="14">
        <v>30</v>
      </c>
      <c r="E356" s="23">
        <v>3</v>
      </c>
    </row>
    <row r="357" spans="1:5" x14ac:dyDescent="0.25">
      <c r="A357" s="180"/>
      <c r="B357" s="13" t="s">
        <v>281</v>
      </c>
      <c r="C357" s="17"/>
      <c r="D357" s="17"/>
      <c r="E357" s="22"/>
    </row>
    <row r="358" spans="1:5" x14ac:dyDescent="0.25">
      <c r="A358" s="180"/>
      <c r="B358" s="13" t="s">
        <v>282</v>
      </c>
      <c r="C358" s="17"/>
      <c r="D358" s="17"/>
      <c r="E358" s="22"/>
    </row>
    <row r="359" spans="1:5" x14ac:dyDescent="0.25">
      <c r="A359" s="180"/>
      <c r="B359" s="13" t="s">
        <v>283</v>
      </c>
      <c r="C359" s="14">
        <v>9</v>
      </c>
      <c r="D359" s="14">
        <v>3</v>
      </c>
      <c r="E359" s="23">
        <v>2</v>
      </c>
    </row>
    <row r="360" spans="1:5" x14ac:dyDescent="0.25">
      <c r="A360" s="180"/>
      <c r="B360" s="13" t="s">
        <v>284</v>
      </c>
      <c r="C360" s="14">
        <v>0</v>
      </c>
      <c r="D360" s="14">
        <v>1</v>
      </c>
      <c r="E360" s="23">
        <v>0</v>
      </c>
    </row>
    <row r="361" spans="1:5" x14ac:dyDescent="0.25">
      <c r="A361" s="180"/>
      <c r="B361" s="13" t="s">
        <v>285</v>
      </c>
      <c r="C361" s="17"/>
      <c r="D361" s="17"/>
      <c r="E361" s="22"/>
    </row>
    <row r="362" spans="1:5" x14ac:dyDescent="0.25">
      <c r="A362" s="180"/>
      <c r="B362" s="13" t="s">
        <v>286</v>
      </c>
      <c r="C362" s="17"/>
      <c r="D362" s="17"/>
      <c r="E362" s="22"/>
    </row>
    <row r="363" spans="1:5" x14ac:dyDescent="0.25">
      <c r="A363" s="180"/>
      <c r="B363" s="13" t="s">
        <v>287</v>
      </c>
      <c r="C363" s="17"/>
      <c r="D363" s="17"/>
      <c r="E363" s="22"/>
    </row>
    <row r="364" spans="1:5" x14ac:dyDescent="0.25">
      <c r="A364" s="181"/>
      <c r="B364" s="13" t="s">
        <v>288</v>
      </c>
      <c r="C364" s="17"/>
      <c r="D364" s="17"/>
      <c r="E364" s="22"/>
    </row>
    <row r="365" spans="1:5" x14ac:dyDescent="0.25">
      <c r="A365" s="179" t="s">
        <v>289</v>
      </c>
      <c r="B365" s="13" t="s">
        <v>290</v>
      </c>
      <c r="C365" s="17"/>
      <c r="D365" s="17"/>
      <c r="E365" s="22"/>
    </row>
    <row r="366" spans="1:5" x14ac:dyDescent="0.25">
      <c r="A366" s="180"/>
      <c r="B366" s="13" t="s">
        <v>291</v>
      </c>
      <c r="C366" s="14">
        <v>14</v>
      </c>
      <c r="D366" s="14">
        <v>5</v>
      </c>
      <c r="E366" s="23">
        <v>0</v>
      </c>
    </row>
    <row r="367" spans="1:5" x14ac:dyDescent="0.25">
      <c r="A367" s="180"/>
      <c r="B367" s="13" t="s">
        <v>292</v>
      </c>
      <c r="C367" s="14">
        <v>17</v>
      </c>
      <c r="D367" s="14">
        <v>20</v>
      </c>
      <c r="E367" s="23">
        <v>0</v>
      </c>
    </row>
    <row r="368" spans="1:5" x14ac:dyDescent="0.25">
      <c r="A368" s="180"/>
      <c r="B368" s="13" t="s">
        <v>293</v>
      </c>
      <c r="C368" s="14">
        <v>1</v>
      </c>
      <c r="D368" s="14">
        <v>0</v>
      </c>
      <c r="E368" s="23">
        <v>0</v>
      </c>
    </row>
    <row r="369" spans="1:5" x14ac:dyDescent="0.25">
      <c r="A369" s="180"/>
      <c r="B369" s="13" t="s">
        <v>209</v>
      </c>
      <c r="C369" s="17"/>
      <c r="D369" s="14">
        <v>22</v>
      </c>
      <c r="E369" s="22"/>
    </row>
    <row r="370" spans="1:5" x14ac:dyDescent="0.25">
      <c r="A370" s="180"/>
      <c r="B370" s="13" t="s">
        <v>294</v>
      </c>
      <c r="C370" s="14">
        <v>51</v>
      </c>
      <c r="D370" s="14">
        <v>6</v>
      </c>
      <c r="E370" s="22"/>
    </row>
    <row r="371" spans="1:5" x14ac:dyDescent="0.25">
      <c r="A371" s="180"/>
      <c r="B371" s="13" t="s">
        <v>295</v>
      </c>
      <c r="C371" s="17"/>
      <c r="D371" s="17"/>
      <c r="E371" s="22"/>
    </row>
    <row r="372" spans="1:5" x14ac:dyDescent="0.25">
      <c r="A372" s="180"/>
      <c r="B372" s="13" t="s">
        <v>296</v>
      </c>
      <c r="C372" s="14">
        <v>9</v>
      </c>
      <c r="D372" s="14">
        <v>11</v>
      </c>
      <c r="E372" s="23">
        <v>0</v>
      </c>
    </row>
    <row r="373" spans="1:5" x14ac:dyDescent="0.25">
      <c r="A373" s="180"/>
      <c r="B373" s="13" t="s">
        <v>297</v>
      </c>
      <c r="C373" s="14">
        <v>59</v>
      </c>
      <c r="D373" s="14">
        <v>45</v>
      </c>
      <c r="E373" s="23">
        <v>36</v>
      </c>
    </row>
    <row r="374" spans="1:5" x14ac:dyDescent="0.25">
      <c r="A374" s="180"/>
      <c r="B374" s="13" t="s">
        <v>298</v>
      </c>
      <c r="C374" s="17"/>
      <c r="D374" s="17"/>
      <c r="E374" s="22"/>
    </row>
    <row r="375" spans="1:5" x14ac:dyDescent="0.25">
      <c r="A375" s="180"/>
      <c r="B375" s="13" t="s">
        <v>299</v>
      </c>
      <c r="C375" s="17"/>
      <c r="D375" s="17"/>
      <c r="E375" s="22"/>
    </row>
    <row r="376" spans="1:5" x14ac:dyDescent="0.25">
      <c r="A376" s="180"/>
      <c r="B376" s="13" t="s">
        <v>300</v>
      </c>
      <c r="C376" s="17"/>
      <c r="D376" s="17"/>
      <c r="E376" s="22"/>
    </row>
    <row r="377" spans="1:5" x14ac:dyDescent="0.25">
      <c r="A377" s="181"/>
      <c r="B377" s="13" t="s">
        <v>301</v>
      </c>
      <c r="C377" s="14">
        <v>95</v>
      </c>
      <c r="D377" s="14">
        <v>28</v>
      </c>
      <c r="E377" s="22"/>
    </row>
  </sheetData>
  <sheetProtection algorithmName="SHA-512" hashValue="zmAtgAkBqymyRjBOBzB/W+Zw+EK4i6I8gmtq96iqVcmrs6wCS0vuApBi9lBW8AEt3mc/4ADs2sLuGOTDbppCSA==" saltValue="ZbZvSNS/f0kop1vkVnpUrQ==" spinCount="100000" sheet="1" objects="1" scenarios="1"/>
  <mergeCells count="41"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263:A264"/>
    <mergeCell ref="A271:A272"/>
    <mergeCell ref="A151:A152"/>
    <mergeCell ref="A153:A154"/>
    <mergeCell ref="A159:A200"/>
    <mergeCell ref="A201:A242"/>
    <mergeCell ref="A253:A25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1C1B2-FC0D-42BE-8ABB-DC85F91A5E0F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0"/>
  </cols>
  <sheetData>
    <row r="1" spans="1:26" x14ac:dyDescent="0.2">
      <c r="A1" s="135"/>
      <c r="C1" s="207" t="s">
        <v>1516</v>
      </c>
      <c r="D1" s="207"/>
      <c r="E1" s="207"/>
      <c r="F1" s="135"/>
      <c r="H1" s="166"/>
      <c r="I1" s="166"/>
      <c r="J1" s="166"/>
      <c r="K1" s="135"/>
      <c r="P1" s="135"/>
      <c r="U1" s="135"/>
      <c r="Z1" s="135"/>
    </row>
    <row r="2" spans="1:26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KuMHm4QR1VjZADCQmZWWz+06x1DsrCVB1iPvzH1jz32i/YuKdHF6KEUo+LpAiUb47hn27ea0fxiuALzEEBYiAg==" saltValue="iOOcYt99VAhyPEiyZqaNQ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CCB4-6B80-449E-B444-9CFB49877925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0"/>
  </cols>
  <sheetData>
    <row r="1" spans="1:61" x14ac:dyDescent="0.2">
      <c r="A1" s="135"/>
      <c r="C1" s="207" t="s">
        <v>1521</v>
      </c>
      <c r="D1" s="207"/>
      <c r="E1" s="207"/>
      <c r="F1" s="135"/>
      <c r="H1" s="166"/>
      <c r="I1" s="166"/>
      <c r="J1" s="166"/>
      <c r="K1" s="135"/>
      <c r="M1" s="166"/>
      <c r="N1" s="166"/>
      <c r="O1" s="166"/>
      <c r="P1" s="135"/>
      <c r="R1" s="166"/>
      <c r="S1" s="166"/>
      <c r="T1" s="166"/>
      <c r="U1" s="135"/>
      <c r="W1" s="166"/>
      <c r="X1" s="166"/>
      <c r="Y1" s="166"/>
      <c r="Z1" s="135"/>
      <c r="AB1" s="166"/>
      <c r="AC1" s="166"/>
      <c r="AD1" s="166"/>
      <c r="AE1" s="135"/>
      <c r="AG1" s="166"/>
      <c r="AH1" s="166"/>
      <c r="AI1" s="166"/>
      <c r="AJ1" s="135"/>
      <c r="AL1" s="166"/>
      <c r="AM1" s="166"/>
      <c r="AN1" s="166"/>
      <c r="AO1" s="135"/>
      <c r="AQ1" s="166"/>
      <c r="AR1" s="166"/>
      <c r="AS1" s="166"/>
      <c r="AT1" s="135"/>
      <c r="AV1" s="166"/>
      <c r="AW1" s="166"/>
      <c r="AX1" s="166"/>
      <c r="AY1" s="135"/>
      <c r="BA1" s="166"/>
      <c r="BB1" s="166"/>
      <c r="BC1" s="166"/>
      <c r="BD1" s="135"/>
      <c r="BF1" s="166"/>
      <c r="BG1" s="166"/>
      <c r="BH1" s="166"/>
      <c r="BI1" s="135"/>
    </row>
    <row r="2" spans="1:61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1309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1313</v>
      </c>
      <c r="AC3" s="127"/>
      <c r="AD3" s="127"/>
      <c r="AE3" s="127"/>
      <c r="AF3" s="127"/>
      <c r="AG3" s="127" t="s">
        <v>1314</v>
      </c>
      <c r="AH3" s="127"/>
      <c r="AI3" s="127"/>
      <c r="AJ3" s="127"/>
      <c r="AK3" s="127"/>
      <c r="AL3" s="127" t="s">
        <v>1315</v>
      </c>
      <c r="AM3" s="127"/>
      <c r="AN3" s="127"/>
      <c r="AO3" s="127"/>
      <c r="AP3" s="127"/>
      <c r="AQ3" s="127" t="s">
        <v>1316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1317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kIJuPcKJ/zh7xDsz3L1T1AlLm6HAZYb58xmVutp4d/FftbAkzHZJNb2WeLjI+BjL1E6xBeNPfnnRjaOQgJWi9Q==" saltValue="7uqICx1sJggG1bcs90rt/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B581-B98E-4878-A7A9-E81DE0440C05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4"/>
    <col min="19" max="19" width="2.7109375" style="136" customWidth="1"/>
    <col min="20" max="20" width="7.85546875" style="136" customWidth="1"/>
    <col min="21" max="25" width="11.42578125" style="136"/>
    <col min="26" max="16384" width="11.42578125" style="84"/>
  </cols>
  <sheetData>
    <row r="1" spans="1:26" x14ac:dyDescent="0.2">
      <c r="A1" s="135"/>
      <c r="C1" s="207" t="s">
        <v>1525</v>
      </c>
      <c r="D1" s="207"/>
      <c r="E1" s="207"/>
      <c r="F1" s="135"/>
      <c r="H1" s="166"/>
      <c r="I1" s="166"/>
      <c r="J1" s="166"/>
      <c r="K1" s="135"/>
      <c r="M1" s="166"/>
      <c r="N1" s="166"/>
      <c r="O1" s="166"/>
      <c r="P1" s="166"/>
      <c r="Q1" s="166"/>
      <c r="S1" s="135"/>
      <c r="U1" s="166"/>
      <c r="V1" s="166"/>
      <c r="W1" s="166"/>
      <c r="X1" s="166"/>
      <c r="Y1" s="166"/>
    </row>
    <row r="3" spans="1:26" x14ac:dyDescent="0.2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">
      <c r="M5" s="167" t="s">
        <v>1184</v>
      </c>
      <c r="N5" s="167" t="s">
        <v>1185</v>
      </c>
      <c r="O5" s="167" t="s">
        <v>1186</v>
      </c>
      <c r="P5" s="167" t="s">
        <v>1187</v>
      </c>
      <c r="Q5" s="167" t="s">
        <v>615</v>
      </c>
      <c r="R5" s="167" t="s">
        <v>1188</v>
      </c>
      <c r="S5" s="168"/>
      <c r="U5" s="169" t="s">
        <v>1184</v>
      </c>
      <c r="V5" s="169" t="s">
        <v>1185</v>
      </c>
      <c r="W5" s="169" t="s">
        <v>1186</v>
      </c>
      <c r="X5" s="169" t="s">
        <v>1187</v>
      </c>
      <c r="Y5" s="169" t="s">
        <v>615</v>
      </c>
      <c r="Z5" s="169" t="s">
        <v>1188</v>
      </c>
    </row>
    <row r="6" spans="1:26" x14ac:dyDescent="0.2">
      <c r="M6" s="170">
        <f>DatosMedioAmbiente!C53</f>
        <v>0</v>
      </c>
      <c r="N6" s="170">
        <f>DatosMedioAmbiente!C55</f>
        <v>0</v>
      </c>
      <c r="O6" s="170">
        <f>DatosMedioAmbiente!C57</f>
        <v>0</v>
      </c>
      <c r="P6" s="170">
        <f>DatosMedioAmbiente!C59</f>
        <v>2</v>
      </c>
      <c r="Q6" s="170">
        <f>DatosMedioAmbiente!C61</f>
        <v>0</v>
      </c>
      <c r="R6" s="170">
        <f>DatosMedioAmbiente!C63</f>
        <v>0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1</v>
      </c>
      <c r="X6" s="171">
        <f>DatosMedioAmbiente!C60</f>
        <v>0</v>
      </c>
      <c r="Y6" s="171">
        <f>DatosMedioAmbiente!C62</f>
        <v>0</v>
      </c>
      <c r="Z6" s="171">
        <f>DatosMedioAmbiente!C64</f>
        <v>0</v>
      </c>
    </row>
    <row r="25" spans="1:20" s="84" customFormat="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qrZNCOnaasnbDmIVY6eUE/0Q3k01TNtn6j5c/B9PT25XjrzbC2BBfpZGFk8o6GVKBP8DeOuOAfOC1eTG0DLKow==" saltValue="JoE7VolbcN1Xi5aKB8OO8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281E-3F31-4B0D-893B-1AB17FCB53CC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1376</v>
      </c>
      <c r="B1" s="97" t="s">
        <v>1377</v>
      </c>
      <c r="C1" s="97" t="s">
        <v>1378</v>
      </c>
      <c r="D1" s="97" t="s">
        <v>1379</v>
      </c>
      <c r="E1" s="97" t="s">
        <v>1380</v>
      </c>
      <c r="F1" s="97" t="s">
        <v>1381</v>
      </c>
      <c r="G1" s="97" t="s">
        <v>1382</v>
      </c>
      <c r="H1" s="97" t="s">
        <v>1383</v>
      </c>
      <c r="I1" s="97" t="s">
        <v>1384</v>
      </c>
      <c r="J1" s="97" t="s">
        <v>1385</v>
      </c>
      <c r="K1" s="97" t="s">
        <v>1386</v>
      </c>
      <c r="L1" s="97" t="s">
        <v>1387</v>
      </c>
      <c r="M1" s="97" t="s">
        <v>1388</v>
      </c>
      <c r="N1" s="97" t="s">
        <v>1389</v>
      </c>
      <c r="O1" s="97" t="s">
        <v>1390</v>
      </c>
      <c r="P1" s="97" t="s">
        <v>1391</v>
      </c>
      <c r="Q1" s="97" t="s">
        <v>1392</v>
      </c>
      <c r="R1" s="97" t="s">
        <v>1393</v>
      </c>
      <c r="S1" s="97" t="s">
        <v>1394</v>
      </c>
      <c r="T1" s="97" t="s">
        <v>1395</v>
      </c>
      <c r="U1" s="97" t="s">
        <v>1396</v>
      </c>
      <c r="V1" s="97" t="s">
        <v>1397</v>
      </c>
      <c r="W1" s="97" t="s">
        <v>1398</v>
      </c>
      <c r="AA1" s="97" t="s">
        <v>1399</v>
      </c>
      <c r="AB1" s="97" t="s">
        <v>1400</v>
      </c>
      <c r="AC1" s="97" t="s">
        <v>1401</v>
      </c>
      <c r="AD1" s="97" t="s">
        <v>1402</v>
      </c>
      <c r="AE1" s="97" t="s">
        <v>1403</v>
      </c>
      <c r="AF1" s="97" t="s">
        <v>1404</v>
      </c>
      <c r="AI1" s="97" t="s">
        <v>1405</v>
      </c>
      <c r="AL1" s="97" t="s">
        <v>1406</v>
      </c>
      <c r="AM1" s="97" t="s">
        <v>1407</v>
      </c>
      <c r="AN1" s="97" t="s">
        <v>1408</v>
      </c>
      <c r="AO1" s="97" t="s">
        <v>1409</v>
      </c>
      <c r="AP1" s="97" t="s">
        <v>1410</v>
      </c>
      <c r="AQ1" s="97" t="s">
        <v>1411</v>
      </c>
      <c r="AR1" s="97" t="s">
        <v>1412</v>
      </c>
      <c r="AS1" s="97" t="s">
        <v>1413</v>
      </c>
      <c r="AT1" s="97" t="s">
        <v>1414</v>
      </c>
      <c r="AU1" s="97" t="s">
        <v>1415</v>
      </c>
      <c r="AV1" s="97" t="s">
        <v>1416</v>
      </c>
      <c r="AW1" s="97" t="s">
        <v>1417</v>
      </c>
      <c r="AX1" s="97" t="s">
        <v>1418</v>
      </c>
      <c r="AY1" s="97" t="s">
        <v>1419</v>
      </c>
      <c r="AZ1" s="97" t="s">
        <v>1420</v>
      </c>
      <c r="BA1" s="97" t="s">
        <v>1421</v>
      </c>
      <c r="BB1" s="97" t="s">
        <v>1422</v>
      </c>
      <c r="BC1" s="97" t="s">
        <v>1423</v>
      </c>
      <c r="BD1" s="97" t="s">
        <v>1424</v>
      </c>
      <c r="BE1" s="97" t="s">
        <v>1425</v>
      </c>
      <c r="BF1" s="97" t="s">
        <v>1426</v>
      </c>
      <c r="BG1" s="97" t="s">
        <v>1427</v>
      </c>
      <c r="BH1" s="97" t="s">
        <v>1428</v>
      </c>
      <c r="BI1" s="97" t="s">
        <v>1429</v>
      </c>
    </row>
    <row r="2" spans="1:61" x14ac:dyDescent="0.2">
      <c r="A2" s="84" t="s">
        <v>1454</v>
      </c>
      <c r="B2" s="84" t="s">
        <v>1447</v>
      </c>
      <c r="C2" s="84" t="s">
        <v>1436</v>
      </c>
      <c r="D2" s="84" t="s">
        <v>1319</v>
      </c>
      <c r="E2" s="84" t="s">
        <v>1319</v>
      </c>
      <c r="F2" s="84" t="s">
        <v>1327</v>
      </c>
      <c r="G2" s="84" t="s">
        <v>1320</v>
      </c>
      <c r="H2" s="84" t="s">
        <v>1348</v>
      </c>
      <c r="I2" s="84" t="s">
        <v>1319</v>
      </c>
      <c r="J2" s="84" t="s">
        <v>1319</v>
      </c>
      <c r="K2" s="84" t="s">
        <v>1319</v>
      </c>
      <c r="L2" s="84" t="s">
        <v>1319</v>
      </c>
      <c r="M2" s="84" t="s">
        <v>1319</v>
      </c>
      <c r="N2" s="84" t="s">
        <v>1319</v>
      </c>
      <c r="O2" s="84" t="s">
        <v>1319</v>
      </c>
      <c r="P2" s="84" t="s">
        <v>1366</v>
      </c>
      <c r="Q2" s="84" t="s">
        <v>1366</v>
      </c>
      <c r="R2" s="84" t="s">
        <v>1040</v>
      </c>
      <c r="S2" s="84" t="s">
        <v>1366</v>
      </c>
      <c r="T2" s="84" t="s">
        <v>1366</v>
      </c>
      <c r="V2" s="84" t="s">
        <v>29</v>
      </c>
      <c r="W2" s="84" t="s">
        <v>113</v>
      </c>
      <c r="AA2" s="84" t="s">
        <v>1131</v>
      </c>
      <c r="AB2" s="84" t="s">
        <v>1131</v>
      </c>
      <c r="AC2" s="84" t="s">
        <v>1138</v>
      </c>
      <c r="AD2" s="84" t="s">
        <v>647</v>
      </c>
      <c r="AE2" s="84" t="s">
        <v>1184</v>
      </c>
      <c r="AF2" s="84" t="s">
        <v>1087</v>
      </c>
      <c r="AI2" s="84" t="s">
        <v>229</v>
      </c>
      <c r="AL2" s="84" t="s">
        <v>647</v>
      </c>
      <c r="AM2" s="84" t="s">
        <v>647</v>
      </c>
      <c r="AN2" s="84" t="s">
        <v>647</v>
      </c>
      <c r="AO2" s="84" t="s">
        <v>647</v>
      </c>
      <c r="AU2" s="84" t="s">
        <v>657</v>
      </c>
      <c r="AV2" s="84" t="s">
        <v>647</v>
      </c>
      <c r="AW2" s="84" t="s">
        <v>1187</v>
      </c>
      <c r="AX2" s="84" t="s">
        <v>1186</v>
      </c>
      <c r="AY2" s="84" t="s">
        <v>20</v>
      </c>
      <c r="AZ2" s="84" t="s">
        <v>1009</v>
      </c>
      <c r="BA2" s="84" t="s">
        <v>82</v>
      </c>
      <c r="BC2" s="84" t="s">
        <v>979</v>
      </c>
      <c r="BD2" s="84" t="s">
        <v>334</v>
      </c>
      <c r="BE2" s="84" t="s">
        <v>1357</v>
      </c>
      <c r="BF2" s="84" t="s">
        <v>104</v>
      </c>
      <c r="BG2" s="84" t="s">
        <v>104</v>
      </c>
      <c r="BH2" s="84" t="s">
        <v>1143</v>
      </c>
      <c r="BI2" s="84" t="s">
        <v>1148</v>
      </c>
    </row>
    <row r="3" spans="1:61" x14ac:dyDescent="0.2">
      <c r="A3" s="84" t="s">
        <v>1455</v>
      </c>
      <c r="B3" s="84" t="s">
        <v>1448</v>
      </c>
      <c r="C3" s="84" t="s">
        <v>1437</v>
      </c>
      <c r="D3" s="84" t="s">
        <v>1320</v>
      </c>
      <c r="E3" s="84" t="s">
        <v>1320</v>
      </c>
      <c r="F3" s="84" t="s">
        <v>1329</v>
      </c>
      <c r="G3" s="84" t="s">
        <v>1321</v>
      </c>
      <c r="H3" s="84" t="s">
        <v>1320</v>
      </c>
      <c r="I3" s="84" t="s">
        <v>1320</v>
      </c>
      <c r="J3" s="84" t="s">
        <v>1321</v>
      </c>
      <c r="K3" s="84" t="s">
        <v>1320</v>
      </c>
      <c r="L3" s="84" t="s">
        <v>1320</v>
      </c>
      <c r="M3" s="84" t="s">
        <v>1325</v>
      </c>
      <c r="N3" s="84" t="s">
        <v>1323</v>
      </c>
      <c r="O3" s="84" t="s">
        <v>1320</v>
      </c>
      <c r="P3" s="84" t="s">
        <v>1371</v>
      </c>
      <c r="Q3" s="84" t="s">
        <v>1321</v>
      </c>
      <c r="R3" s="84" t="s">
        <v>1041</v>
      </c>
      <c r="S3" s="84" t="s">
        <v>1321</v>
      </c>
      <c r="T3" s="84" t="s">
        <v>1321</v>
      </c>
      <c r="V3" s="84" t="s">
        <v>30</v>
      </c>
      <c r="W3" s="84" t="s">
        <v>114</v>
      </c>
      <c r="AA3" s="84" t="s">
        <v>1132</v>
      </c>
      <c r="AB3" s="84" t="s">
        <v>1132</v>
      </c>
      <c r="AC3" s="84" t="s">
        <v>1139</v>
      </c>
      <c r="AD3" s="84" t="s">
        <v>649</v>
      </c>
      <c r="AE3" s="84" t="s">
        <v>1185</v>
      </c>
      <c r="AF3" s="84" t="s">
        <v>1194</v>
      </c>
      <c r="AI3" s="84" t="s">
        <v>230</v>
      </c>
      <c r="AL3" s="84" t="s">
        <v>649</v>
      </c>
      <c r="AM3" s="84" t="s">
        <v>649</v>
      </c>
      <c r="AN3" s="84" t="s">
        <v>649</v>
      </c>
      <c r="AO3" s="84" t="s">
        <v>649</v>
      </c>
      <c r="AV3" s="84" t="s">
        <v>649</v>
      </c>
      <c r="AY3" s="84" t="s">
        <v>1004</v>
      </c>
      <c r="AZ3" s="84" t="s">
        <v>1010</v>
      </c>
      <c r="BA3" s="84" t="s">
        <v>1494</v>
      </c>
      <c r="BC3" s="84" t="s">
        <v>980</v>
      </c>
      <c r="BD3" s="84" t="s">
        <v>961</v>
      </c>
      <c r="BE3" s="84" t="s">
        <v>1358</v>
      </c>
      <c r="BF3" s="84" t="s">
        <v>114</v>
      </c>
      <c r="BG3" s="84" t="s">
        <v>114</v>
      </c>
      <c r="BH3" s="84" t="s">
        <v>1144</v>
      </c>
      <c r="BI3" s="84" t="s">
        <v>1149</v>
      </c>
    </row>
    <row r="4" spans="1:61" x14ac:dyDescent="0.2">
      <c r="A4" s="84" t="s">
        <v>1456</v>
      </c>
      <c r="B4" s="84" t="s">
        <v>1449</v>
      </c>
      <c r="C4" s="84" t="s">
        <v>1438</v>
      </c>
      <c r="D4" s="84" t="s">
        <v>1321</v>
      </c>
      <c r="E4" s="84" t="s">
        <v>1321</v>
      </c>
      <c r="F4" s="84" t="s">
        <v>1184</v>
      </c>
      <c r="G4" s="84" t="s">
        <v>975</v>
      </c>
      <c r="H4" s="84" t="s">
        <v>1321</v>
      </c>
      <c r="I4" s="84" t="s">
        <v>1321</v>
      </c>
      <c r="J4" s="84" t="s">
        <v>1327</v>
      </c>
      <c r="K4" s="84" t="s">
        <v>1321</v>
      </c>
      <c r="L4" s="84" t="s">
        <v>1321</v>
      </c>
      <c r="N4" s="84" t="s">
        <v>1325</v>
      </c>
      <c r="O4" s="84" t="s">
        <v>1321</v>
      </c>
      <c r="Q4" s="84" t="s">
        <v>1371</v>
      </c>
      <c r="R4" s="84" t="s">
        <v>1042</v>
      </c>
      <c r="S4" s="84" t="s">
        <v>1367</v>
      </c>
      <c r="T4" s="84" t="s">
        <v>1368</v>
      </c>
      <c r="V4" s="84" t="s">
        <v>31</v>
      </c>
      <c r="W4" s="84" t="s">
        <v>1463</v>
      </c>
      <c r="AC4" s="84" t="s">
        <v>1140</v>
      </c>
      <c r="AD4" s="84" t="s">
        <v>651</v>
      </c>
      <c r="AE4" s="84" t="s">
        <v>1187</v>
      </c>
      <c r="AF4" s="84" t="s">
        <v>1127</v>
      </c>
      <c r="AI4" s="84" t="s">
        <v>238</v>
      </c>
      <c r="AL4" s="84" t="s">
        <v>651</v>
      </c>
      <c r="AM4" s="84" t="s">
        <v>651</v>
      </c>
      <c r="AN4" s="84" t="s">
        <v>651</v>
      </c>
      <c r="AO4" s="84" t="s">
        <v>651</v>
      </c>
      <c r="AV4" s="84" t="s">
        <v>651</v>
      </c>
      <c r="AY4" s="84" t="s">
        <v>1005</v>
      </c>
      <c r="AZ4" s="84" t="s">
        <v>1011</v>
      </c>
      <c r="BA4" s="84" t="s">
        <v>1495</v>
      </c>
      <c r="BC4" s="84" t="s">
        <v>1496</v>
      </c>
      <c r="BD4" s="84" t="s">
        <v>962</v>
      </c>
      <c r="BE4" s="84" t="s">
        <v>1359</v>
      </c>
    </row>
    <row r="5" spans="1:61" x14ac:dyDescent="0.2">
      <c r="A5" s="84" t="s">
        <v>1031</v>
      </c>
      <c r="B5" s="84" t="s">
        <v>109</v>
      </c>
      <c r="C5" s="84" t="s">
        <v>174</v>
      </c>
      <c r="D5" s="84" t="s">
        <v>1323</v>
      </c>
      <c r="E5" s="84" t="s">
        <v>1323</v>
      </c>
      <c r="F5" s="84" t="s">
        <v>1343</v>
      </c>
      <c r="G5" s="84" t="s">
        <v>1334</v>
      </c>
      <c r="H5" s="84" t="s">
        <v>975</v>
      </c>
      <c r="I5" s="84" t="s">
        <v>1323</v>
      </c>
      <c r="J5" s="84" t="s">
        <v>975</v>
      </c>
      <c r="K5" s="84" t="s">
        <v>1323</v>
      </c>
      <c r="L5" s="84" t="s">
        <v>1323</v>
      </c>
      <c r="N5" s="84" t="s">
        <v>1337</v>
      </c>
      <c r="O5" s="84" t="s">
        <v>1327</v>
      </c>
      <c r="R5" s="84" t="s">
        <v>1044</v>
      </c>
      <c r="S5" s="84" t="s">
        <v>1371</v>
      </c>
      <c r="T5" s="84" t="s">
        <v>1371</v>
      </c>
      <c r="V5" s="84" t="s">
        <v>32</v>
      </c>
      <c r="AC5" s="84" t="s">
        <v>1141</v>
      </c>
      <c r="AD5" s="84" t="s">
        <v>653</v>
      </c>
      <c r="AE5" s="84" t="s">
        <v>615</v>
      </c>
      <c r="AF5" s="84" t="s">
        <v>1195</v>
      </c>
      <c r="AI5" s="84" t="s">
        <v>241</v>
      </c>
      <c r="AL5" s="84" t="s">
        <v>653</v>
      </c>
      <c r="AM5" s="84" t="s">
        <v>653</v>
      </c>
      <c r="AN5" s="84" t="s">
        <v>653</v>
      </c>
      <c r="AO5" s="84" t="s">
        <v>655</v>
      </c>
      <c r="AV5" s="84" t="s">
        <v>655</v>
      </c>
      <c r="AY5" s="84" t="s">
        <v>1006</v>
      </c>
      <c r="AZ5" s="84" t="s">
        <v>1012</v>
      </c>
      <c r="BC5" s="84" t="s">
        <v>986</v>
      </c>
      <c r="BD5" s="84" t="s">
        <v>963</v>
      </c>
      <c r="BE5" s="84" t="s">
        <v>1500</v>
      </c>
    </row>
    <row r="6" spans="1:61" x14ac:dyDescent="0.2">
      <c r="A6" s="84" t="s">
        <v>1457</v>
      </c>
      <c r="B6" s="84" t="s">
        <v>110</v>
      </c>
      <c r="C6" s="84" t="s">
        <v>1439</v>
      </c>
      <c r="D6" s="84" t="s">
        <v>1327</v>
      </c>
      <c r="E6" s="84" t="s">
        <v>975</v>
      </c>
      <c r="F6" s="84" t="s">
        <v>111</v>
      </c>
      <c r="G6" s="84" t="s">
        <v>1337</v>
      </c>
      <c r="H6" s="84" t="s">
        <v>1332</v>
      </c>
      <c r="I6" s="84" t="s">
        <v>1327</v>
      </c>
      <c r="J6" s="84" t="s">
        <v>1333</v>
      </c>
      <c r="K6" s="84" t="s">
        <v>1343</v>
      </c>
      <c r="L6" s="84" t="s">
        <v>1339</v>
      </c>
      <c r="O6" s="84" t="s">
        <v>975</v>
      </c>
      <c r="R6" s="84" t="s">
        <v>1045</v>
      </c>
      <c r="V6" s="84" t="s">
        <v>33</v>
      </c>
      <c r="AD6" s="84" t="s">
        <v>655</v>
      </c>
      <c r="AE6" s="84" t="s">
        <v>1188</v>
      </c>
      <c r="AI6" s="84" t="s">
        <v>242</v>
      </c>
      <c r="AL6" s="84" t="s">
        <v>655</v>
      </c>
      <c r="AM6" s="84" t="s">
        <v>655</v>
      </c>
      <c r="AN6" s="84" t="s">
        <v>655</v>
      </c>
      <c r="AO6" s="84" t="s">
        <v>657</v>
      </c>
      <c r="AV6" s="84" t="s">
        <v>657</v>
      </c>
      <c r="AY6" s="84" t="s">
        <v>1007</v>
      </c>
      <c r="AZ6" s="84" t="s">
        <v>1007</v>
      </c>
      <c r="BC6" s="84" t="s">
        <v>987</v>
      </c>
      <c r="BD6" s="84" t="s">
        <v>964</v>
      </c>
      <c r="BE6" s="84" t="s">
        <v>1021</v>
      </c>
    </row>
    <row r="7" spans="1:61" x14ac:dyDescent="0.2">
      <c r="C7" s="84" t="s">
        <v>1440</v>
      </c>
      <c r="D7" s="84" t="s">
        <v>975</v>
      </c>
      <c r="E7" s="84" t="s">
        <v>1332</v>
      </c>
      <c r="G7" s="84" t="s">
        <v>1339</v>
      </c>
      <c r="H7" s="84" t="s">
        <v>1333</v>
      </c>
      <c r="I7" s="84" t="s">
        <v>975</v>
      </c>
      <c r="J7" s="84" t="s">
        <v>1334</v>
      </c>
      <c r="O7" s="84" t="s">
        <v>1333</v>
      </c>
      <c r="R7" s="84" t="s">
        <v>1049</v>
      </c>
      <c r="AD7" s="84" t="s">
        <v>657</v>
      </c>
      <c r="AI7" s="84" t="s">
        <v>243</v>
      </c>
      <c r="AL7" s="84" t="s">
        <v>657</v>
      </c>
      <c r="AM7" s="84" t="s">
        <v>657</v>
      </c>
      <c r="AN7" s="84" t="s">
        <v>657</v>
      </c>
      <c r="BC7" s="84" t="s">
        <v>1497</v>
      </c>
      <c r="BD7" s="84" t="s">
        <v>965</v>
      </c>
      <c r="BE7" s="84" t="s">
        <v>1362</v>
      </c>
    </row>
    <row r="8" spans="1:61" x14ac:dyDescent="0.2">
      <c r="C8" s="84" t="s">
        <v>1441</v>
      </c>
      <c r="D8" s="84" t="s">
        <v>1332</v>
      </c>
      <c r="E8" s="84" t="s">
        <v>1333</v>
      </c>
      <c r="G8" s="84" t="s">
        <v>1343</v>
      </c>
      <c r="H8" s="84" t="s">
        <v>1334</v>
      </c>
      <c r="I8" s="84" t="s">
        <v>1332</v>
      </c>
      <c r="J8" s="84" t="s">
        <v>1337</v>
      </c>
      <c r="O8" s="84" t="s">
        <v>1334</v>
      </c>
      <c r="AD8" s="84" t="s">
        <v>659</v>
      </c>
      <c r="AI8" s="84" t="s">
        <v>111</v>
      </c>
      <c r="AL8" s="84" t="s">
        <v>659</v>
      </c>
      <c r="AN8" s="84" t="s">
        <v>659</v>
      </c>
      <c r="BC8" s="84" t="s">
        <v>989</v>
      </c>
      <c r="BD8" s="84" t="s">
        <v>518</v>
      </c>
    </row>
    <row r="9" spans="1:61" x14ac:dyDescent="0.2">
      <c r="C9" s="84" t="s">
        <v>209</v>
      </c>
      <c r="D9" s="84" t="s">
        <v>1333</v>
      </c>
      <c r="E9" s="84" t="s">
        <v>1334</v>
      </c>
      <c r="G9" s="84" t="s">
        <v>111</v>
      </c>
      <c r="H9" s="84" t="s">
        <v>1336</v>
      </c>
      <c r="I9" s="84" t="s">
        <v>1333</v>
      </c>
      <c r="J9" s="84" t="s">
        <v>1339</v>
      </c>
      <c r="O9" s="84" t="s">
        <v>1337</v>
      </c>
      <c r="BC9" s="84" t="s">
        <v>977</v>
      </c>
      <c r="BD9" s="84" t="s">
        <v>966</v>
      </c>
    </row>
    <row r="10" spans="1:61" x14ac:dyDescent="0.2">
      <c r="C10" s="84" t="s">
        <v>1442</v>
      </c>
      <c r="D10" s="84" t="s">
        <v>1334</v>
      </c>
      <c r="E10" s="84" t="s">
        <v>1337</v>
      </c>
      <c r="H10" s="84" t="s">
        <v>1337</v>
      </c>
      <c r="I10" s="84" t="s">
        <v>1334</v>
      </c>
      <c r="J10" s="84" t="s">
        <v>111</v>
      </c>
      <c r="O10" s="84" t="s">
        <v>1339</v>
      </c>
      <c r="BD10" s="84" t="s">
        <v>967</v>
      </c>
    </row>
    <row r="11" spans="1:61" x14ac:dyDescent="0.2">
      <c r="C11" s="84" t="s">
        <v>289</v>
      </c>
      <c r="D11" s="84" t="s">
        <v>1335</v>
      </c>
      <c r="E11" s="84" t="s">
        <v>1339</v>
      </c>
      <c r="H11" s="84" t="s">
        <v>1339</v>
      </c>
      <c r="I11" s="84" t="s">
        <v>1335</v>
      </c>
      <c r="O11" s="84" t="s">
        <v>111</v>
      </c>
      <c r="BD11" s="84" t="s">
        <v>651</v>
      </c>
    </row>
    <row r="12" spans="1:61" x14ac:dyDescent="0.2">
      <c r="D12" s="84" t="s">
        <v>1337</v>
      </c>
      <c r="E12" s="84" t="s">
        <v>1343</v>
      </c>
      <c r="H12" s="84" t="s">
        <v>111</v>
      </c>
      <c r="I12" s="84" t="s">
        <v>1337</v>
      </c>
      <c r="BD12" s="84" t="s">
        <v>968</v>
      </c>
    </row>
    <row r="13" spans="1:61" x14ac:dyDescent="0.2">
      <c r="D13" s="84" t="s">
        <v>1339</v>
      </c>
      <c r="I13" s="84" t="s">
        <v>1339</v>
      </c>
      <c r="BD13" s="84" t="s">
        <v>969</v>
      </c>
    </row>
    <row r="14" spans="1:61" x14ac:dyDescent="0.2">
      <c r="D14" s="84" t="s">
        <v>1343</v>
      </c>
      <c r="I14" s="84" t="s">
        <v>1343</v>
      </c>
      <c r="BD14" s="84" t="s">
        <v>970</v>
      </c>
    </row>
    <row r="15" spans="1:61" x14ac:dyDescent="0.2">
      <c r="D15" s="84" t="s">
        <v>111</v>
      </c>
      <c r="I15" s="84" t="s">
        <v>111</v>
      </c>
      <c r="BD15" s="84" t="s">
        <v>111</v>
      </c>
    </row>
    <row r="16" spans="1:61" x14ac:dyDescent="0.2">
      <c r="BD16" s="84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B543D-5427-47AC-93DC-465A8A723754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1366</v>
      </c>
      <c r="C4" s="92">
        <f>SUM(DatosViolenciaGénero!C63:C69)</f>
        <v>338</v>
      </c>
      <c r="D4" s="92">
        <f>SUM(DatosViolenciaGénero!D63:D69)</f>
        <v>329</v>
      </c>
    </row>
    <row r="5" spans="2:4" x14ac:dyDescent="0.2">
      <c r="B5" s="91" t="s">
        <v>1321</v>
      </c>
      <c r="C5" s="92">
        <f>SUM(DatosViolenciaGénero!C70:C73)</f>
        <v>2</v>
      </c>
      <c r="D5" s="92">
        <f>SUM(DatosViolenciaGénero!D70:D73)</f>
        <v>53</v>
      </c>
    </row>
    <row r="6" spans="2:4" ht="12.75" customHeight="1" x14ac:dyDescent="0.2">
      <c r="B6" s="91" t="s">
        <v>1367</v>
      </c>
      <c r="C6" s="92">
        <f>DatosViolenciaGénero!C74</f>
        <v>5</v>
      </c>
      <c r="D6" s="92">
        <f>DatosViolenciaGénero!D74</f>
        <v>0</v>
      </c>
    </row>
    <row r="7" spans="2:4" ht="12.75" customHeight="1" x14ac:dyDescent="0.2">
      <c r="B7" s="91" t="s">
        <v>1368</v>
      </c>
      <c r="C7" s="92">
        <f>SUM(DatosViolenciaGénero!C75:C77)</f>
        <v>0</v>
      </c>
      <c r="D7" s="92">
        <f>SUM(DatosViolenciaGénero!D75:D77)</f>
        <v>1</v>
      </c>
    </row>
    <row r="8" spans="2:4" ht="12.75" customHeight="1" x14ac:dyDescent="0.2">
      <c r="B8" s="91" t="s">
        <v>1369</v>
      </c>
      <c r="C8" s="92">
        <f>DatosViolenciaGénero!C81</f>
        <v>0</v>
      </c>
      <c r="D8" s="92">
        <f>DatosViolenciaGénero!D81</f>
        <v>0</v>
      </c>
    </row>
    <row r="9" spans="2:4" ht="12.75" customHeight="1" x14ac:dyDescent="0.2">
      <c r="B9" s="91" t="s">
        <v>1370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1" t="s">
        <v>1371</v>
      </c>
      <c r="C10" s="92">
        <f>SUM(DatosViolenciaGénero!C79:C80)</f>
        <v>49</v>
      </c>
      <c r="D10" s="92">
        <f>SUM(DatosViolenciaGénero!D79:D80)</f>
        <v>136</v>
      </c>
    </row>
    <row r="14" spans="2:4" ht="12.95" customHeight="1" thickTop="1" thickBot="1" x14ac:dyDescent="0.25">
      <c r="B14" s="213" t="s">
        <v>1375</v>
      </c>
      <c r="C14" s="213"/>
    </row>
    <row r="15" spans="2:4" ht="13.5" thickTop="1" x14ac:dyDescent="0.2">
      <c r="B15" s="93" t="s">
        <v>1373</v>
      </c>
      <c r="C15" s="94">
        <f>DatosViolenciaGénero!C38</f>
        <v>18</v>
      </c>
    </row>
    <row r="16" spans="2:4" ht="13.5" thickBot="1" x14ac:dyDescent="0.25">
      <c r="B16" s="95" t="s">
        <v>1374</v>
      </c>
      <c r="C16" s="96">
        <f>DatosViolenciaGénero!C39</f>
        <v>100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AB02-DAC7-467A-9B45-FDDB7D5BD421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1366</v>
      </c>
      <c r="C4" s="92">
        <f>SUM(DatosViolenciaDoméstica!C48:C54)</f>
        <v>15</v>
      </c>
      <c r="D4" s="92">
        <f>SUM(DatosViolenciaDoméstica!D48:D54)</f>
        <v>56</v>
      </c>
    </row>
    <row r="5" spans="2:4" x14ac:dyDescent="0.2">
      <c r="B5" s="91" t="s">
        <v>1321</v>
      </c>
      <c r="C5" s="92">
        <f>SUM(DatosViolenciaDoméstica!C55:C58)</f>
        <v>0</v>
      </c>
      <c r="D5" s="92">
        <f>SUM(DatosViolenciaDoméstica!D55:D58)</f>
        <v>5</v>
      </c>
    </row>
    <row r="6" spans="2:4" ht="12.75" customHeight="1" x14ac:dyDescent="0.2">
      <c r="B6" s="91" t="s">
        <v>1367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1368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1" t="s">
        <v>1369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1370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1371</v>
      </c>
      <c r="C10" s="92">
        <f>SUM(DatosViolenciaDoméstica!C64:C65)</f>
        <v>2</v>
      </c>
      <c r="D10" s="92">
        <f>SUM(DatosViolenciaDoméstica!D64:D65)</f>
        <v>11</v>
      </c>
    </row>
    <row r="14" spans="2:4" ht="12.95" customHeight="1" thickTop="1" thickBot="1" x14ac:dyDescent="0.25">
      <c r="B14" s="213" t="s">
        <v>1372</v>
      </c>
      <c r="C14" s="213"/>
    </row>
    <row r="15" spans="2:4" ht="13.5" thickTop="1" x14ac:dyDescent="0.2">
      <c r="B15" s="93" t="s">
        <v>1373</v>
      </c>
      <c r="C15" s="94">
        <f>DatosViolenciaDoméstica!C33</f>
        <v>1</v>
      </c>
    </row>
    <row r="16" spans="2:4" ht="13.5" thickBot="1" x14ac:dyDescent="0.25">
      <c r="B16" s="95" t="s">
        <v>1374</v>
      </c>
      <c r="C16" s="96">
        <f>DatosViolenciaDoméstica!C34</f>
        <v>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F3D3-5779-49B9-BB52-3E1968803C3A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14" t="s">
        <v>1356</v>
      </c>
      <c r="C3" s="214"/>
    </row>
    <row r="4" spans="2:3" x14ac:dyDescent="0.2">
      <c r="B4" s="85" t="s">
        <v>1357</v>
      </c>
      <c r="C4" s="86">
        <f>DatosMenores!C69</f>
        <v>77</v>
      </c>
    </row>
    <row r="5" spans="2:3" x14ac:dyDescent="0.2">
      <c r="B5" s="85" t="s">
        <v>1358</v>
      </c>
      <c r="C5" s="87">
        <f>DatosMenores!C70</f>
        <v>3</v>
      </c>
    </row>
    <row r="6" spans="2:3" x14ac:dyDescent="0.2">
      <c r="B6" s="85" t="s">
        <v>1359</v>
      </c>
      <c r="C6" s="87">
        <f>DatosMenores!C71</f>
        <v>226</v>
      </c>
    </row>
    <row r="7" spans="2:3" ht="25.5" x14ac:dyDescent="0.2">
      <c r="B7" s="85" t="s">
        <v>1360</v>
      </c>
      <c r="C7" s="87">
        <f>DatosMenores!C74</f>
        <v>0</v>
      </c>
    </row>
    <row r="8" spans="2:3" ht="25.5" x14ac:dyDescent="0.2">
      <c r="B8" s="85" t="s">
        <v>1021</v>
      </c>
      <c r="C8" s="87">
        <f>DatosMenores!C75</f>
        <v>29</v>
      </c>
    </row>
    <row r="9" spans="2:3" ht="25.5" x14ac:dyDescent="0.2">
      <c r="B9" s="85" t="s">
        <v>1361</v>
      </c>
      <c r="C9" s="87">
        <f>DatosMenores!C76</f>
        <v>0</v>
      </c>
    </row>
    <row r="10" spans="2:3" ht="25.5" x14ac:dyDescent="0.2">
      <c r="B10" s="85" t="s">
        <v>265</v>
      </c>
      <c r="C10" s="87">
        <f>DatosMenores!C78</f>
        <v>0</v>
      </c>
    </row>
    <row r="11" spans="2:3" x14ac:dyDescent="0.2">
      <c r="B11" s="85" t="s">
        <v>1362</v>
      </c>
      <c r="C11" s="87">
        <f>DatosMenores!C77</f>
        <v>2</v>
      </c>
    </row>
    <row r="12" spans="2:3" x14ac:dyDescent="0.2">
      <c r="B12" s="85" t="s">
        <v>1363</v>
      </c>
      <c r="C12" s="87">
        <f>DatosMenores!C79</f>
        <v>0</v>
      </c>
    </row>
    <row r="13" spans="2:3" ht="25.5" x14ac:dyDescent="0.2">
      <c r="B13" s="85" t="s">
        <v>1364</v>
      </c>
      <c r="C13" s="87">
        <f>DatosMenores!C72</f>
        <v>0</v>
      </c>
    </row>
    <row r="14" spans="2:3" ht="25.5" x14ac:dyDescent="0.2">
      <c r="B14" s="85" t="s">
        <v>1365</v>
      </c>
      <c r="C14" s="87">
        <f>DatosMenores!C73</f>
        <v>29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247C-9B6F-4774-A7A4-8435788949A4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1308</v>
      </c>
    </row>
    <row r="4" spans="2:13" ht="39" thickBot="1" x14ac:dyDescent="0.25">
      <c r="B4" s="53" t="s">
        <v>304</v>
      </c>
      <c r="C4" s="54" t="s">
        <v>1309</v>
      </c>
      <c r="D4" s="54" t="s">
        <v>1310</v>
      </c>
      <c r="E4" s="54" t="s">
        <v>1311</v>
      </c>
      <c r="F4" s="54" t="s">
        <v>1312</v>
      </c>
      <c r="G4" s="54" t="s">
        <v>1313</v>
      </c>
      <c r="H4" s="54" t="s">
        <v>1314</v>
      </c>
      <c r="I4" s="54" t="s">
        <v>1315</v>
      </c>
      <c r="J4" s="54" t="s">
        <v>1316</v>
      </c>
      <c r="K4" s="54" t="s">
        <v>315</v>
      </c>
      <c r="L4" s="54" t="s">
        <v>1317</v>
      </c>
      <c r="M4" s="55" t="s">
        <v>317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1318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304</v>
      </c>
      <c r="E10" s="66" t="s">
        <v>1311</v>
      </c>
      <c r="F10" s="66" t="s">
        <v>1312</v>
      </c>
      <c r="G10" s="66" t="s">
        <v>1313</v>
      </c>
      <c r="H10" s="66" t="s">
        <v>1314</v>
      </c>
      <c r="I10" s="66" t="s">
        <v>1315</v>
      </c>
      <c r="J10" s="66" t="s">
        <v>1316</v>
      </c>
      <c r="K10" s="66" t="s">
        <v>1317</v>
      </c>
      <c r="L10" s="67" t="s">
        <v>317</v>
      </c>
      <c r="M10" s="68"/>
    </row>
    <row r="11" spans="2:13" ht="13.15" customHeight="1" x14ac:dyDescent="0.2">
      <c r="B11" s="215" t="s">
        <v>1319</v>
      </c>
      <c r="C11" s="215"/>
      <c r="D11" s="69">
        <f>DatosDelitos!C5+DatosDelitos!C13-DatosDelitos!C17</f>
        <v>4310</v>
      </c>
      <c r="E11" s="70">
        <f>DatosDelitos!H5+DatosDelitos!H13-DatosDelitos!H17</f>
        <v>208</v>
      </c>
      <c r="F11" s="70">
        <f>DatosDelitos!I5+DatosDelitos!I13-DatosDelitos!I17</f>
        <v>112</v>
      </c>
      <c r="G11" s="70">
        <f>DatosDelitos!J5+DatosDelitos!J13-DatosDelitos!J17</f>
        <v>6</v>
      </c>
      <c r="H11" s="71">
        <f>DatosDelitos!K5+DatosDelitos!K13-DatosDelitos!K17</f>
        <v>6</v>
      </c>
      <c r="I11" s="71">
        <f>DatosDelitos!L5+DatosDelitos!L13-DatosDelitos!L17</f>
        <v>4</v>
      </c>
      <c r="J11" s="71">
        <f>DatosDelitos!M5+DatosDelitos!M13-DatosDelitos!M17</f>
        <v>5</v>
      </c>
      <c r="K11" s="71">
        <f>DatosDelitos!O5+DatosDelitos!O13-DatosDelitos!O17</f>
        <v>7</v>
      </c>
      <c r="L11" s="72">
        <f>DatosDelitos!P5+DatosDelitos!P13-DatosDelitos!P17</f>
        <v>165</v>
      </c>
    </row>
    <row r="12" spans="2:13" ht="13.15" customHeight="1" x14ac:dyDescent="0.2">
      <c r="B12" s="216" t="s">
        <v>329</v>
      </c>
      <c r="C12" s="216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15" customHeight="1" x14ac:dyDescent="0.2">
      <c r="B13" s="216" t="s">
        <v>347</v>
      </c>
      <c r="C13" s="216"/>
      <c r="D13" s="73">
        <f>DatosDelitos!C20</f>
        <v>1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15" customHeight="1" x14ac:dyDescent="0.2">
      <c r="B14" s="216" t="s">
        <v>352</v>
      </c>
      <c r="C14" s="216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15" customHeight="1" x14ac:dyDescent="0.2">
      <c r="B15" s="216" t="s">
        <v>1320</v>
      </c>
      <c r="C15" s="216"/>
      <c r="D15" s="73">
        <f>DatosDelitos!C17+DatosDelitos!C44</f>
        <v>1611</v>
      </c>
      <c r="E15" s="74">
        <f>DatosDelitos!H17+DatosDelitos!H44</f>
        <v>329</v>
      </c>
      <c r="F15" s="74">
        <f>DatosDelitos!I16+DatosDelitos!I44</f>
        <v>32</v>
      </c>
      <c r="G15" s="74">
        <f>DatosDelitos!J17+DatosDelitos!J44</f>
        <v>3</v>
      </c>
      <c r="H15" s="74">
        <f>DatosDelitos!K17+DatosDelitos!K44</f>
        <v>2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7</v>
      </c>
      <c r="L15" s="75">
        <f>DatosDelitos!P17+DatosDelitos!P44</f>
        <v>347</v>
      </c>
    </row>
    <row r="16" spans="2:13" ht="13.15" customHeight="1" x14ac:dyDescent="0.2">
      <c r="B16" s="216" t="s">
        <v>1321</v>
      </c>
      <c r="C16" s="216"/>
      <c r="D16" s="73">
        <f>DatosDelitos!C30</f>
        <v>583</v>
      </c>
      <c r="E16" s="74">
        <f>DatosDelitos!H30</f>
        <v>79</v>
      </c>
      <c r="F16" s="74">
        <f>DatosDelitos!I30</f>
        <v>94</v>
      </c>
      <c r="G16" s="74">
        <f>DatosDelitos!J30</f>
        <v>1</v>
      </c>
      <c r="H16" s="74">
        <f>DatosDelitos!K30</f>
        <v>1</v>
      </c>
      <c r="I16" s="74">
        <f>DatosDelitos!L30</f>
        <v>0</v>
      </c>
      <c r="J16" s="74">
        <f>DatosDelitos!M30</f>
        <v>0</v>
      </c>
      <c r="K16" s="74">
        <f>DatosDelitos!O30</f>
        <v>1</v>
      </c>
      <c r="L16" s="75">
        <f>DatosDelitos!P30</f>
        <v>177</v>
      </c>
    </row>
    <row r="17" spans="2:12" ht="13.15" customHeight="1" x14ac:dyDescent="0.2">
      <c r="B17" s="217" t="s">
        <v>1322</v>
      </c>
      <c r="C17" s="217"/>
      <c r="D17" s="73">
        <f>DatosDelitos!C42-DatosDelitos!C44</f>
        <v>33</v>
      </c>
      <c r="E17" s="74">
        <f>DatosDelitos!H42-DatosDelitos!H44</f>
        <v>4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2</v>
      </c>
    </row>
    <row r="18" spans="2:12" ht="13.15" customHeight="1" x14ac:dyDescent="0.2">
      <c r="B18" s="216" t="s">
        <v>1323</v>
      </c>
      <c r="C18" s="216"/>
      <c r="D18" s="73">
        <f>DatosDelitos!C50</f>
        <v>319</v>
      </c>
      <c r="E18" s="74">
        <f>DatosDelitos!H50</f>
        <v>66</v>
      </c>
      <c r="F18" s="74">
        <f>DatosDelitos!I50</f>
        <v>18</v>
      </c>
      <c r="G18" s="74">
        <f>DatosDelitos!J50</f>
        <v>15</v>
      </c>
      <c r="H18" s="74">
        <f>DatosDelitos!K50</f>
        <v>9</v>
      </c>
      <c r="I18" s="74">
        <f>DatosDelitos!L50</f>
        <v>0</v>
      </c>
      <c r="J18" s="74">
        <f>DatosDelitos!M50</f>
        <v>1</v>
      </c>
      <c r="K18" s="74">
        <f>DatosDelitos!O50</f>
        <v>2</v>
      </c>
      <c r="L18" s="75">
        <f>DatosDelitos!P50</f>
        <v>21</v>
      </c>
    </row>
    <row r="19" spans="2:12" ht="13.15" customHeight="1" x14ac:dyDescent="0.2">
      <c r="B19" s="216" t="s">
        <v>1324</v>
      </c>
      <c r="C19" s="216"/>
      <c r="D19" s="73">
        <f>DatosDelitos!C72</f>
        <v>3</v>
      </c>
      <c r="E19" s="74">
        <f>DatosDelitos!H72</f>
        <v>1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">
      <c r="B20" s="216" t="s">
        <v>1325</v>
      </c>
      <c r="C20" s="216"/>
      <c r="D20" s="73">
        <f>DatosDelitos!C74</f>
        <v>50</v>
      </c>
      <c r="E20" s="74">
        <f>DatosDelitos!H74</f>
        <v>3</v>
      </c>
      <c r="F20" s="74">
        <f>DatosDelitos!I74</f>
        <v>2</v>
      </c>
      <c r="G20" s="74">
        <f>DatosDelitos!J74</f>
        <v>0</v>
      </c>
      <c r="H20" s="74">
        <f>DatosDelitos!K74</f>
        <v>0</v>
      </c>
      <c r="I20" s="74">
        <f>DatosDelitos!L74</f>
        <v>1</v>
      </c>
      <c r="J20" s="74">
        <f>DatosDelitos!M74</f>
        <v>1</v>
      </c>
      <c r="K20" s="74">
        <f>DatosDelitos!O74</f>
        <v>0</v>
      </c>
      <c r="L20" s="75">
        <f>DatosDelitos!P74</f>
        <v>2</v>
      </c>
    </row>
    <row r="21" spans="2:12" ht="13.15" customHeight="1" x14ac:dyDescent="0.2">
      <c r="B21" s="217" t="s">
        <v>1326</v>
      </c>
      <c r="C21" s="217"/>
      <c r="D21" s="73">
        <f>DatosDelitos!C82</f>
        <v>70</v>
      </c>
      <c r="E21" s="74">
        <f>DatosDelitos!H82</f>
        <v>3</v>
      </c>
      <c r="F21" s="74">
        <f>DatosDelitos!I82</f>
        <v>4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12</v>
      </c>
    </row>
    <row r="22" spans="2:12" ht="13.15" customHeight="1" x14ac:dyDescent="0.2">
      <c r="B22" s="216" t="s">
        <v>1327</v>
      </c>
      <c r="C22" s="216"/>
      <c r="D22" s="73">
        <f>DatosDelitos!C85</f>
        <v>376</v>
      </c>
      <c r="E22" s="74">
        <f>DatosDelitos!H85</f>
        <v>128</v>
      </c>
      <c r="F22" s="74">
        <f>DatosDelitos!I85</f>
        <v>74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60</v>
      </c>
    </row>
    <row r="23" spans="2:12" ht="13.15" customHeight="1" x14ac:dyDescent="0.2">
      <c r="B23" s="216" t="s">
        <v>975</v>
      </c>
      <c r="C23" s="216"/>
      <c r="D23" s="73">
        <f>DatosDelitos!C97</f>
        <v>3936</v>
      </c>
      <c r="E23" s="74">
        <f>DatosDelitos!H97</f>
        <v>721</v>
      </c>
      <c r="F23" s="74">
        <f>DatosDelitos!I97</f>
        <v>328</v>
      </c>
      <c r="G23" s="74">
        <f>DatosDelitos!J97</f>
        <v>0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24</v>
      </c>
      <c r="L23" s="75">
        <f>DatosDelitos!P97</f>
        <v>300</v>
      </c>
    </row>
    <row r="24" spans="2:12" ht="27" customHeight="1" x14ac:dyDescent="0.2">
      <c r="B24" s="216" t="s">
        <v>1328</v>
      </c>
      <c r="C24" s="216"/>
      <c r="D24" s="73">
        <f>DatosDelitos!C131</f>
        <v>4</v>
      </c>
      <c r="E24" s="74">
        <f>DatosDelitos!H131</f>
        <v>7</v>
      </c>
      <c r="F24" s="74">
        <f>DatosDelitos!I131</f>
        <v>1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1</v>
      </c>
    </row>
    <row r="25" spans="2:12" ht="13.15" customHeight="1" x14ac:dyDescent="0.2">
      <c r="B25" s="216" t="s">
        <v>1329</v>
      </c>
      <c r="C25" s="216"/>
      <c r="D25" s="73">
        <f>DatosDelitos!C137</f>
        <v>26</v>
      </c>
      <c r="E25" s="74">
        <f>DatosDelitos!H137</f>
        <v>5</v>
      </c>
      <c r="F25" s="74">
        <f>DatosDelitos!I137</f>
        <v>6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8</v>
      </c>
    </row>
    <row r="26" spans="2:12" ht="13.15" customHeight="1" x14ac:dyDescent="0.2">
      <c r="B26" s="217" t="s">
        <v>1330</v>
      </c>
      <c r="C26" s="217"/>
      <c r="D26" s="73">
        <f>DatosDelitos!C144</f>
        <v>5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">
      <c r="B27" s="216" t="s">
        <v>1331</v>
      </c>
      <c r="C27" s="216"/>
      <c r="D27" s="73">
        <f>DatosDelitos!C147</f>
        <v>46</v>
      </c>
      <c r="E27" s="74">
        <f>DatosDelitos!H147</f>
        <v>19</v>
      </c>
      <c r="F27" s="74">
        <f>DatosDelitos!I147</f>
        <v>3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5</v>
      </c>
    </row>
    <row r="28" spans="2:12" ht="13.15" customHeight="1" x14ac:dyDescent="0.2">
      <c r="B28" s="216" t="s">
        <v>1332</v>
      </c>
      <c r="C28" s="216"/>
      <c r="D28" s="73">
        <f>DatosDelitos!C156+SUM(DatosDelitos!C167:C172)</f>
        <v>235</v>
      </c>
      <c r="E28" s="74">
        <f>DatosDelitos!H156+SUM(DatosDelitos!H167:H172)</f>
        <v>80</v>
      </c>
      <c r="F28" s="74">
        <f>DatosDelitos!I156+SUM(DatosDelitos!I167:I172)</f>
        <v>8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9</v>
      </c>
      <c r="L28" s="74">
        <f>DatosDelitos!P156+SUM(DatosDelitos!P167:Q172)</f>
        <v>7</v>
      </c>
    </row>
    <row r="29" spans="2:12" ht="13.15" customHeight="1" x14ac:dyDescent="0.2">
      <c r="B29" s="216" t="s">
        <v>1333</v>
      </c>
      <c r="C29" s="216"/>
      <c r="D29" s="73">
        <f>SUM(DatosDelitos!C173:C177)</f>
        <v>150</v>
      </c>
      <c r="E29" s="74">
        <f>SUM(DatosDelitos!H173:H177)</f>
        <v>60</v>
      </c>
      <c r="F29" s="74">
        <f>SUM(DatosDelitos!I173:I177)</f>
        <v>53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6</v>
      </c>
      <c r="L29" s="74">
        <f>SUM(DatosDelitos!P173:P177)</f>
        <v>56</v>
      </c>
    </row>
    <row r="30" spans="2:12" ht="13.15" customHeight="1" x14ac:dyDescent="0.2">
      <c r="B30" s="216" t="s">
        <v>1334</v>
      </c>
      <c r="C30" s="216"/>
      <c r="D30" s="73">
        <f>DatosDelitos!C178</f>
        <v>626</v>
      </c>
      <c r="E30" s="74">
        <f>DatosDelitos!H178</f>
        <v>279</v>
      </c>
      <c r="F30" s="74">
        <f>DatosDelitos!I178</f>
        <v>176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1</v>
      </c>
      <c r="L30" s="74">
        <f>DatosDelitos!P178</f>
        <v>1095</v>
      </c>
    </row>
    <row r="31" spans="2:12" ht="13.15" customHeight="1" x14ac:dyDescent="0.2">
      <c r="B31" s="216" t="s">
        <v>1335</v>
      </c>
      <c r="C31" s="216"/>
      <c r="D31" s="73">
        <f>DatosDelitos!C186</f>
        <v>273</v>
      </c>
      <c r="E31" s="74">
        <f>DatosDelitos!H186</f>
        <v>64</v>
      </c>
      <c r="F31" s="74">
        <f>DatosDelitos!I186</f>
        <v>23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44</v>
      </c>
    </row>
    <row r="32" spans="2:12" ht="13.15" customHeight="1" x14ac:dyDescent="0.2">
      <c r="B32" s="216" t="s">
        <v>1336</v>
      </c>
      <c r="C32" s="216"/>
      <c r="D32" s="73">
        <f>DatosDelitos!C201</f>
        <v>60</v>
      </c>
      <c r="E32" s="74">
        <f>DatosDelitos!H201</f>
        <v>26</v>
      </c>
      <c r="F32" s="74">
        <f>DatosDelitos!I201</f>
        <v>12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0</v>
      </c>
      <c r="K32" s="74">
        <f>DatosDelitos!O201</f>
        <v>0</v>
      </c>
      <c r="L32" s="74">
        <f>DatosDelitos!P201</f>
        <v>22</v>
      </c>
    </row>
    <row r="33" spans="2:13" ht="13.15" customHeight="1" x14ac:dyDescent="0.2">
      <c r="B33" s="216" t="s">
        <v>1337</v>
      </c>
      <c r="C33" s="216"/>
      <c r="D33" s="73">
        <f>DatosDelitos!C223</f>
        <v>658</v>
      </c>
      <c r="E33" s="74">
        <f>DatosDelitos!H223</f>
        <v>162</v>
      </c>
      <c r="F33" s="74">
        <f>DatosDelitos!I223</f>
        <v>89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1</v>
      </c>
      <c r="K33" s="74">
        <f>DatosDelitos!O223</f>
        <v>5</v>
      </c>
      <c r="L33" s="74">
        <f>DatosDelitos!P223</f>
        <v>219</v>
      </c>
    </row>
    <row r="34" spans="2:13" ht="13.15" customHeight="1" x14ac:dyDescent="0.2">
      <c r="B34" s="216" t="s">
        <v>1338</v>
      </c>
      <c r="C34" s="216"/>
      <c r="D34" s="73">
        <f>DatosDelitos!C244</f>
        <v>2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15" customHeight="1" x14ac:dyDescent="0.2">
      <c r="B35" s="216" t="s">
        <v>1339</v>
      </c>
      <c r="C35" s="216"/>
      <c r="D35" s="73">
        <f>DatosDelitos!C271</f>
        <v>162</v>
      </c>
      <c r="E35" s="74">
        <f>DatosDelitos!H271</f>
        <v>98</v>
      </c>
      <c r="F35" s="74">
        <f>DatosDelitos!I271</f>
        <v>61</v>
      </c>
      <c r="G35" s="74">
        <f>DatosDelitos!J271</f>
        <v>0</v>
      </c>
      <c r="H35" s="74">
        <f>DatosDelitos!K271</f>
        <v>1</v>
      </c>
      <c r="I35" s="74">
        <f>DatosDelitos!L271</f>
        <v>0</v>
      </c>
      <c r="J35" s="74">
        <f>DatosDelitos!M271</f>
        <v>0</v>
      </c>
      <c r="K35" s="74">
        <f>DatosDelitos!O271</f>
        <v>5</v>
      </c>
      <c r="L35" s="74">
        <f>DatosDelitos!P271</f>
        <v>103</v>
      </c>
    </row>
    <row r="36" spans="2:13" ht="38.25" customHeight="1" x14ac:dyDescent="0.2">
      <c r="B36" s="216" t="s">
        <v>1340</v>
      </c>
      <c r="C36" s="216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15" customHeight="1" x14ac:dyDescent="0.2">
      <c r="B37" s="216" t="s">
        <v>1341</v>
      </c>
      <c r="C37" s="216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15" customHeight="1" x14ac:dyDescent="0.2">
      <c r="B38" s="216" t="s">
        <v>1342</v>
      </c>
      <c r="C38" s="216"/>
      <c r="D38" s="73">
        <f>DatosDelitos!C312+DatosDelitos!C318+DatosDelitos!C320</f>
        <v>2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1</v>
      </c>
    </row>
    <row r="39" spans="2:13" ht="13.15" customHeight="1" x14ac:dyDescent="0.2">
      <c r="B39" s="216" t="s">
        <v>1343</v>
      </c>
      <c r="C39" s="216"/>
      <c r="D39" s="73">
        <f>DatosDelitos!C323</f>
        <v>5818</v>
      </c>
      <c r="E39" s="74">
        <f>DatosDelitos!H323</f>
        <v>166</v>
      </c>
      <c r="F39" s="74">
        <f>DatosDelitos!I323</f>
        <v>0</v>
      </c>
      <c r="G39" s="74">
        <f>DatosDelitos!J323</f>
        <v>1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3</v>
      </c>
      <c r="L39" s="74">
        <f>DatosDelitos!P323</f>
        <v>3</v>
      </c>
    </row>
    <row r="40" spans="2:13" ht="13.15" customHeight="1" x14ac:dyDescent="0.2">
      <c r="B40" s="216" t="s">
        <v>1344</v>
      </c>
      <c r="C40" s="216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15" customHeight="1" x14ac:dyDescent="0.2">
      <c r="B41" s="216" t="s">
        <v>952</v>
      </c>
      <c r="C41" s="216"/>
      <c r="D41" s="73">
        <f>DatosDelitos!C337</f>
        <v>1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15" customHeight="1" x14ac:dyDescent="0.2">
      <c r="B42" s="216" t="s">
        <v>1345</v>
      </c>
      <c r="C42" s="216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" customHeight="1" thickBot="1" x14ac:dyDescent="0.25">
      <c r="B43" s="219" t="s">
        <v>956</v>
      </c>
      <c r="C43" s="219"/>
      <c r="D43" s="76">
        <f>SUM(D11:D42)</f>
        <v>19360</v>
      </c>
      <c r="E43" s="76">
        <f t="shared" ref="E43:L43" si="0">SUM(E11:E42)</f>
        <v>2508</v>
      </c>
      <c r="F43" s="76">
        <f t="shared" si="0"/>
        <v>1096</v>
      </c>
      <c r="G43" s="76">
        <f t="shared" si="0"/>
        <v>26</v>
      </c>
      <c r="H43" s="76">
        <f t="shared" si="0"/>
        <v>19</v>
      </c>
      <c r="I43" s="76">
        <f t="shared" si="0"/>
        <v>5</v>
      </c>
      <c r="J43" s="76">
        <f t="shared" si="0"/>
        <v>8</v>
      </c>
      <c r="K43" s="76">
        <f t="shared" si="0"/>
        <v>70</v>
      </c>
      <c r="L43" s="76">
        <f t="shared" si="0"/>
        <v>2650</v>
      </c>
    </row>
    <row r="46" spans="2:13" ht="15.75" x14ac:dyDescent="0.25">
      <c r="B46" s="77" t="s">
        <v>1346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39" thickBot="1" x14ac:dyDescent="0.25">
      <c r="D48" s="53" t="s">
        <v>1309</v>
      </c>
      <c r="E48" s="55" t="s">
        <v>1310</v>
      </c>
    </row>
    <row r="49" spans="2:5" ht="13.15" customHeight="1" x14ac:dyDescent="0.25">
      <c r="B49" s="218" t="s">
        <v>1347</v>
      </c>
      <c r="C49" s="218"/>
      <c r="D49" s="79">
        <f>DatosDelitos!F5</f>
        <v>0</v>
      </c>
      <c r="E49" s="79">
        <f>DatosDelitos!G5</f>
        <v>0</v>
      </c>
    </row>
    <row r="50" spans="2:5" ht="13.15" customHeight="1" x14ac:dyDescent="0.25">
      <c r="B50" s="218" t="s">
        <v>1348</v>
      </c>
      <c r="C50" s="218"/>
      <c r="D50" s="79">
        <f>DatosDelitos!F13-DatosDelitos!F17</f>
        <v>38</v>
      </c>
      <c r="E50" s="79">
        <f>DatosDelitos!G13-DatosDelitos!G17</f>
        <v>28</v>
      </c>
    </row>
    <row r="51" spans="2:5" ht="13.15" customHeight="1" x14ac:dyDescent="0.25">
      <c r="B51" s="218" t="s">
        <v>329</v>
      </c>
      <c r="C51" s="218"/>
      <c r="D51" s="79">
        <f>DatosDelitos!F10</f>
        <v>0</v>
      </c>
      <c r="E51" s="79">
        <f>DatosDelitos!G10</f>
        <v>0</v>
      </c>
    </row>
    <row r="52" spans="2:5" ht="13.15" customHeight="1" x14ac:dyDescent="0.25">
      <c r="B52" s="218" t="s">
        <v>347</v>
      </c>
      <c r="C52" s="218"/>
      <c r="D52" s="79">
        <f>DatosDelitos!F20</f>
        <v>0</v>
      </c>
      <c r="E52" s="79">
        <f>DatosDelitos!G20</f>
        <v>0</v>
      </c>
    </row>
    <row r="53" spans="2:5" ht="13.15" customHeight="1" x14ac:dyDescent="0.25">
      <c r="B53" s="218" t="s">
        <v>352</v>
      </c>
      <c r="C53" s="218"/>
      <c r="D53" s="79">
        <f>DatosDelitos!F23</f>
        <v>0</v>
      </c>
      <c r="E53" s="79">
        <f>DatosDelitos!G23</f>
        <v>0</v>
      </c>
    </row>
    <row r="54" spans="2:5" ht="13.15" customHeight="1" x14ac:dyDescent="0.25">
      <c r="B54" s="218" t="s">
        <v>1320</v>
      </c>
      <c r="C54" s="218"/>
      <c r="D54" s="79">
        <f>DatosDelitos!F17+DatosDelitos!F44</f>
        <v>1295</v>
      </c>
      <c r="E54" s="79">
        <f>DatosDelitos!G17+DatosDelitos!G44</f>
        <v>286</v>
      </c>
    </row>
    <row r="55" spans="2:5" ht="13.15" customHeight="1" x14ac:dyDescent="0.25">
      <c r="B55" s="218" t="s">
        <v>1321</v>
      </c>
      <c r="C55" s="218"/>
      <c r="D55" s="79">
        <f>DatosDelitos!F30</f>
        <v>74</v>
      </c>
      <c r="E55" s="79">
        <f>DatosDelitos!G30</f>
        <v>151</v>
      </c>
    </row>
    <row r="56" spans="2:5" ht="13.15" customHeight="1" x14ac:dyDescent="0.25">
      <c r="B56" s="218" t="s">
        <v>1322</v>
      </c>
      <c r="C56" s="218"/>
      <c r="D56" s="79">
        <f>DatosDelitos!F42-DatosDelitos!F44</f>
        <v>20</v>
      </c>
      <c r="E56" s="79">
        <f>DatosDelitos!G42-DatosDelitos!G44</f>
        <v>0</v>
      </c>
    </row>
    <row r="57" spans="2:5" ht="13.15" customHeight="1" x14ac:dyDescent="0.25">
      <c r="B57" s="218" t="s">
        <v>1323</v>
      </c>
      <c r="C57" s="218"/>
      <c r="D57" s="79">
        <f>DatosDelitos!F50</f>
        <v>9</v>
      </c>
      <c r="E57" s="79">
        <f>DatosDelitos!G50</f>
        <v>4</v>
      </c>
    </row>
    <row r="58" spans="2:5" ht="13.15" customHeight="1" x14ac:dyDescent="0.25">
      <c r="B58" s="218" t="s">
        <v>1324</v>
      </c>
      <c r="C58" s="218"/>
      <c r="D58" s="79">
        <f>DatosDelitos!F72</f>
        <v>0</v>
      </c>
      <c r="E58" s="79">
        <f>DatosDelitos!G72</f>
        <v>0</v>
      </c>
    </row>
    <row r="59" spans="2:5" ht="27" customHeight="1" x14ac:dyDescent="0.25">
      <c r="B59" s="218" t="s">
        <v>1349</v>
      </c>
      <c r="C59" s="218"/>
      <c r="D59" s="79">
        <f>DatosDelitos!F74</f>
        <v>1</v>
      </c>
      <c r="E59" s="79">
        <f>DatosDelitos!G74</f>
        <v>0</v>
      </c>
    </row>
    <row r="60" spans="2:5" ht="13.15" customHeight="1" x14ac:dyDescent="0.25">
      <c r="B60" s="218" t="s">
        <v>1326</v>
      </c>
      <c r="C60" s="218"/>
      <c r="D60" s="79">
        <f>DatosDelitos!F82</f>
        <v>1</v>
      </c>
      <c r="E60" s="79">
        <f>DatosDelitos!G82</f>
        <v>4</v>
      </c>
    </row>
    <row r="61" spans="2:5" ht="13.15" customHeight="1" x14ac:dyDescent="0.25">
      <c r="B61" s="218" t="s">
        <v>1327</v>
      </c>
      <c r="C61" s="218"/>
      <c r="D61" s="79">
        <f>DatosDelitos!F85</f>
        <v>9</v>
      </c>
      <c r="E61" s="79">
        <f>DatosDelitos!G85</f>
        <v>4</v>
      </c>
    </row>
    <row r="62" spans="2:5" ht="13.15" customHeight="1" x14ac:dyDescent="0.25">
      <c r="B62" s="218" t="s">
        <v>975</v>
      </c>
      <c r="C62" s="218"/>
      <c r="D62" s="79">
        <f>DatosDelitos!F97</f>
        <v>71</v>
      </c>
      <c r="E62" s="79">
        <f>DatosDelitos!G97</f>
        <v>35</v>
      </c>
    </row>
    <row r="63" spans="2:5" ht="27" customHeight="1" x14ac:dyDescent="0.25">
      <c r="B63" s="218" t="s">
        <v>1350</v>
      </c>
      <c r="C63" s="218"/>
      <c r="D63" s="79">
        <f>DatosDelitos!F131</f>
        <v>0</v>
      </c>
      <c r="E63" s="79">
        <f>DatosDelitos!G131</f>
        <v>0</v>
      </c>
    </row>
    <row r="64" spans="2:5" ht="13.15" customHeight="1" x14ac:dyDescent="0.25">
      <c r="B64" s="218" t="s">
        <v>1329</v>
      </c>
      <c r="C64" s="218"/>
      <c r="D64" s="79">
        <f>DatosDelitos!F137</f>
        <v>0</v>
      </c>
      <c r="E64" s="79">
        <f>DatosDelitos!G137</f>
        <v>0</v>
      </c>
    </row>
    <row r="65" spans="2:5" ht="13.15" customHeight="1" x14ac:dyDescent="0.25">
      <c r="B65" s="218" t="s">
        <v>1330</v>
      </c>
      <c r="C65" s="218"/>
      <c r="D65" s="79">
        <f>DatosDelitos!F144</f>
        <v>0</v>
      </c>
      <c r="E65" s="79">
        <f>DatosDelitos!G144</f>
        <v>0</v>
      </c>
    </row>
    <row r="66" spans="2:5" ht="40.5" customHeight="1" x14ac:dyDescent="0.25">
      <c r="B66" s="218" t="s">
        <v>1331</v>
      </c>
      <c r="C66" s="218"/>
      <c r="D66" s="79">
        <f>DatosDelitos!F147</f>
        <v>3</v>
      </c>
      <c r="E66" s="79">
        <f>DatosDelitos!G147</f>
        <v>1</v>
      </c>
    </row>
    <row r="67" spans="2:5" ht="13.15" customHeight="1" x14ac:dyDescent="0.25">
      <c r="B67" s="218" t="s">
        <v>1332</v>
      </c>
      <c r="C67" s="218"/>
      <c r="D67" s="79">
        <f>DatosDelitos!F156+SUM(DatosDelitos!F167:G172)</f>
        <v>5</v>
      </c>
      <c r="E67" s="79">
        <f>DatosDelitos!G156+SUM(DatosDelitos!G167:H172)</f>
        <v>77</v>
      </c>
    </row>
    <row r="68" spans="2:5" ht="13.15" customHeight="1" x14ac:dyDescent="0.25">
      <c r="B68" s="218" t="s">
        <v>1333</v>
      </c>
      <c r="C68" s="218"/>
      <c r="D68" s="79">
        <f>SUM(DatosDelitos!F173:G177)</f>
        <v>7</v>
      </c>
      <c r="E68" s="79">
        <f>SUM(DatosDelitos!G173:H177)</f>
        <v>63</v>
      </c>
    </row>
    <row r="69" spans="2:5" ht="13.15" customHeight="1" x14ac:dyDescent="0.25">
      <c r="B69" s="218" t="s">
        <v>1334</v>
      </c>
      <c r="C69" s="218"/>
      <c r="D69" s="79">
        <f>DatosDelitos!F178</f>
        <v>1169</v>
      </c>
      <c r="E69" s="79">
        <f>DatosDelitos!G178</f>
        <v>864</v>
      </c>
    </row>
    <row r="70" spans="2:5" ht="13.15" customHeight="1" x14ac:dyDescent="0.25">
      <c r="B70" s="218" t="s">
        <v>1335</v>
      </c>
      <c r="C70" s="218"/>
      <c r="D70" s="79">
        <f>DatosDelitos!F186</f>
        <v>13</v>
      </c>
      <c r="E70" s="79">
        <f>DatosDelitos!G186</f>
        <v>9</v>
      </c>
    </row>
    <row r="71" spans="2:5" ht="13.15" customHeight="1" x14ac:dyDescent="0.25">
      <c r="B71" s="218" t="s">
        <v>1336</v>
      </c>
      <c r="C71" s="218"/>
      <c r="D71" s="79">
        <f>DatosDelitos!F201</f>
        <v>9</v>
      </c>
      <c r="E71" s="79">
        <f>DatosDelitos!G201</f>
        <v>11</v>
      </c>
    </row>
    <row r="72" spans="2:5" ht="13.15" customHeight="1" x14ac:dyDescent="0.25">
      <c r="B72" s="218" t="s">
        <v>1337</v>
      </c>
      <c r="C72" s="218"/>
      <c r="D72" s="79">
        <f>DatosDelitos!F223</f>
        <v>248</v>
      </c>
      <c r="E72" s="79">
        <f>DatosDelitos!G223</f>
        <v>151</v>
      </c>
    </row>
    <row r="73" spans="2:5" ht="13.15" customHeight="1" x14ac:dyDescent="0.25">
      <c r="B73" s="218" t="s">
        <v>1338</v>
      </c>
      <c r="C73" s="218"/>
      <c r="D73" s="79">
        <f>DatosDelitos!F244</f>
        <v>0</v>
      </c>
      <c r="E73" s="79">
        <f>DatosDelitos!G244</f>
        <v>0</v>
      </c>
    </row>
    <row r="74" spans="2:5" ht="13.15" customHeight="1" x14ac:dyDescent="0.25">
      <c r="B74" s="218" t="s">
        <v>1339</v>
      </c>
      <c r="C74" s="218"/>
      <c r="D74" s="79">
        <f>DatosDelitos!F271</f>
        <v>51</v>
      </c>
      <c r="E74" s="79">
        <f>DatosDelitos!G271</f>
        <v>37</v>
      </c>
    </row>
    <row r="75" spans="2:5" ht="38.25" customHeight="1" x14ac:dyDescent="0.25">
      <c r="B75" s="218" t="s">
        <v>1340</v>
      </c>
      <c r="C75" s="218"/>
      <c r="D75" s="79">
        <f>DatosDelitos!F301</f>
        <v>0</v>
      </c>
      <c r="E75" s="79">
        <f>DatosDelitos!G301</f>
        <v>0</v>
      </c>
    </row>
    <row r="76" spans="2:5" ht="13.15" customHeight="1" x14ac:dyDescent="0.25">
      <c r="B76" s="218" t="s">
        <v>1341</v>
      </c>
      <c r="C76" s="218"/>
      <c r="D76" s="79">
        <f>DatosDelitos!F305</f>
        <v>0</v>
      </c>
      <c r="E76" s="79">
        <f>DatosDelitos!G305</f>
        <v>0</v>
      </c>
    </row>
    <row r="77" spans="2:5" ht="13.15" customHeight="1" x14ac:dyDescent="0.25">
      <c r="B77" s="218" t="s">
        <v>1342</v>
      </c>
      <c r="C77" s="218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" customHeight="1" x14ac:dyDescent="0.25">
      <c r="B78" s="218" t="s">
        <v>1343</v>
      </c>
      <c r="C78" s="218"/>
      <c r="D78" s="79">
        <f>DatosDelitos!F323</f>
        <v>56</v>
      </c>
      <c r="E78" s="79">
        <f>DatosDelitos!G323</f>
        <v>0</v>
      </c>
    </row>
    <row r="79" spans="2:5" ht="15" customHeight="1" x14ac:dyDescent="0.25">
      <c r="B79" s="220" t="s">
        <v>1344</v>
      </c>
      <c r="C79" s="220"/>
      <c r="D79" s="79">
        <f>DatosDelitos!F325</f>
        <v>0</v>
      </c>
      <c r="E79" s="79">
        <f>DatosDelitos!G325</f>
        <v>0</v>
      </c>
    </row>
    <row r="80" spans="2:5" ht="15" customHeight="1" x14ac:dyDescent="0.25">
      <c r="B80" s="220" t="s">
        <v>952</v>
      </c>
      <c r="C80" s="220"/>
      <c r="D80" s="79">
        <f>DatosDelitos!F337</f>
        <v>0</v>
      </c>
      <c r="E80" s="79">
        <f>DatosDelitos!G337</f>
        <v>0</v>
      </c>
    </row>
    <row r="81" spans="2:13" ht="15" customHeight="1" x14ac:dyDescent="0.25">
      <c r="B81" s="220" t="s">
        <v>1345</v>
      </c>
      <c r="C81" s="220"/>
      <c r="D81" s="79">
        <f>DatosDelitos!F339</f>
        <v>0</v>
      </c>
      <c r="E81" s="79">
        <f>DatosDelitos!G339</f>
        <v>0</v>
      </c>
    </row>
    <row r="82" spans="2:13" ht="15" customHeight="1" x14ac:dyDescent="0.25">
      <c r="B82" s="220" t="s">
        <v>1351</v>
      </c>
      <c r="C82" s="220"/>
      <c r="D82" s="79">
        <f>SUM(D49:D81)</f>
        <v>3079</v>
      </c>
      <c r="E82" s="79">
        <f>SUM(E49:E81)</f>
        <v>1725</v>
      </c>
    </row>
    <row r="84" spans="2:13" s="82" customFormat="1" ht="15.75" x14ac:dyDescent="0.25">
      <c r="B84" s="80" t="s">
        <v>1352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5.5" x14ac:dyDescent="0.2">
      <c r="D86" s="83" t="s">
        <v>315</v>
      </c>
    </row>
    <row r="87" spans="2:13" ht="13.15" customHeight="1" x14ac:dyDescent="0.25">
      <c r="B87" s="218" t="s">
        <v>1319</v>
      </c>
      <c r="C87" s="218"/>
      <c r="D87" s="79">
        <f>DatosDelitos!N5+DatosDelitos!N13-DatosDelitos!N17</f>
        <v>3</v>
      </c>
    </row>
    <row r="88" spans="2:13" ht="13.15" customHeight="1" x14ac:dyDescent="0.25">
      <c r="B88" s="218" t="s">
        <v>329</v>
      </c>
      <c r="C88" s="218"/>
      <c r="D88" s="79">
        <f>DatosDelitos!N10</f>
        <v>0</v>
      </c>
    </row>
    <row r="89" spans="2:13" ht="13.15" customHeight="1" x14ac:dyDescent="0.25">
      <c r="B89" s="218" t="s">
        <v>347</v>
      </c>
      <c r="C89" s="218"/>
      <c r="D89" s="79">
        <f>DatosDelitos!N20</f>
        <v>0</v>
      </c>
    </row>
    <row r="90" spans="2:13" ht="13.15" customHeight="1" x14ac:dyDescent="0.25">
      <c r="B90" s="218" t="s">
        <v>352</v>
      </c>
      <c r="C90" s="218"/>
      <c r="D90" s="79">
        <f>DatosDelitos!N23</f>
        <v>0</v>
      </c>
    </row>
    <row r="91" spans="2:13" ht="13.15" customHeight="1" x14ac:dyDescent="0.25">
      <c r="B91" s="218" t="s">
        <v>1353</v>
      </c>
      <c r="C91" s="218"/>
      <c r="D91" s="79">
        <f>SUM(DatosDelitos!N17,DatosDelitos!N44)</f>
        <v>4</v>
      </c>
    </row>
    <row r="92" spans="2:13" ht="13.15" customHeight="1" x14ac:dyDescent="0.25">
      <c r="B92" s="218" t="s">
        <v>1321</v>
      </c>
      <c r="C92" s="218"/>
      <c r="D92" s="79">
        <f>DatosDelitos!N30</f>
        <v>2</v>
      </c>
    </row>
    <row r="93" spans="2:13" ht="13.15" customHeight="1" x14ac:dyDescent="0.25">
      <c r="B93" s="218" t="s">
        <v>1322</v>
      </c>
      <c r="C93" s="218"/>
      <c r="D93" s="79">
        <f>DatosDelitos!N42-DatosDelitos!N44</f>
        <v>0</v>
      </c>
    </row>
    <row r="94" spans="2:13" ht="13.15" customHeight="1" x14ac:dyDescent="0.25">
      <c r="B94" s="218" t="s">
        <v>1323</v>
      </c>
      <c r="C94" s="218"/>
      <c r="D94" s="79">
        <f>DatosDelitos!N50</f>
        <v>5</v>
      </c>
    </row>
    <row r="95" spans="2:13" ht="13.15" customHeight="1" x14ac:dyDescent="0.25">
      <c r="B95" s="218" t="s">
        <v>1324</v>
      </c>
      <c r="C95" s="218"/>
      <c r="D95" s="79">
        <f>DatosDelitos!N72</f>
        <v>0</v>
      </c>
    </row>
    <row r="96" spans="2:13" ht="27" customHeight="1" x14ac:dyDescent="0.25">
      <c r="B96" s="218" t="s">
        <v>1349</v>
      </c>
      <c r="C96" s="218"/>
      <c r="D96" s="79">
        <f>DatosDelitos!N74</f>
        <v>2</v>
      </c>
    </row>
    <row r="97" spans="2:4" ht="13.15" customHeight="1" x14ac:dyDescent="0.25">
      <c r="B97" s="218" t="s">
        <v>1326</v>
      </c>
      <c r="C97" s="218"/>
      <c r="D97" s="79">
        <f>DatosDelitos!N82</f>
        <v>1</v>
      </c>
    </row>
    <row r="98" spans="2:4" ht="13.15" customHeight="1" x14ac:dyDescent="0.25">
      <c r="B98" s="218" t="s">
        <v>1327</v>
      </c>
      <c r="C98" s="218"/>
      <c r="D98" s="79">
        <f>DatosDelitos!N85</f>
        <v>14</v>
      </c>
    </row>
    <row r="99" spans="2:4" ht="13.15" customHeight="1" x14ac:dyDescent="0.25">
      <c r="B99" s="218" t="s">
        <v>975</v>
      </c>
      <c r="C99" s="218"/>
      <c r="D99" s="79">
        <f>DatosDelitos!N97</f>
        <v>10</v>
      </c>
    </row>
    <row r="100" spans="2:4" ht="27" customHeight="1" x14ac:dyDescent="0.25">
      <c r="B100" s="218" t="s">
        <v>1350</v>
      </c>
      <c r="C100" s="218"/>
      <c r="D100" s="79">
        <f>DatosDelitos!N131</f>
        <v>2</v>
      </c>
    </row>
    <row r="101" spans="2:4" ht="13.15" customHeight="1" x14ac:dyDescent="0.25">
      <c r="B101" s="218" t="s">
        <v>1329</v>
      </c>
      <c r="C101" s="218"/>
      <c r="D101" s="79">
        <f>DatosDelitos!N137</f>
        <v>35</v>
      </c>
    </row>
    <row r="102" spans="2:4" ht="13.15" customHeight="1" x14ac:dyDescent="0.25">
      <c r="B102" s="218" t="s">
        <v>1330</v>
      </c>
      <c r="C102" s="218"/>
      <c r="D102" s="79">
        <f>DatosDelitos!N144</f>
        <v>0</v>
      </c>
    </row>
    <row r="103" spans="2:4" ht="13.15" customHeight="1" x14ac:dyDescent="0.25">
      <c r="B103" s="218" t="s">
        <v>1354</v>
      </c>
      <c r="C103" s="218"/>
      <c r="D103" s="79">
        <f>DatosDelitos!N148</f>
        <v>0</v>
      </c>
    </row>
    <row r="104" spans="2:4" ht="13.15" customHeight="1" x14ac:dyDescent="0.25">
      <c r="B104" s="218" t="s">
        <v>1186</v>
      </c>
      <c r="C104" s="218"/>
      <c r="D104" s="79">
        <f>SUM(DatosDelitos!N149,DatosDelitos!N150)</f>
        <v>0</v>
      </c>
    </row>
    <row r="105" spans="2:4" ht="13.15" customHeight="1" x14ac:dyDescent="0.25">
      <c r="B105" s="218" t="s">
        <v>1184</v>
      </c>
      <c r="C105" s="218"/>
      <c r="D105" s="79">
        <f>SUM(DatosDelitos!N151:N155)</f>
        <v>18</v>
      </c>
    </row>
    <row r="106" spans="2:4" ht="13.15" customHeight="1" x14ac:dyDescent="0.25">
      <c r="B106" s="218" t="s">
        <v>1332</v>
      </c>
      <c r="C106" s="218"/>
      <c r="D106" s="79">
        <f>SUM(SUM(DatosDelitos!N157:N160),SUM(DatosDelitos!N167:N172))</f>
        <v>0</v>
      </c>
    </row>
    <row r="107" spans="2:4" ht="13.15" customHeight="1" x14ac:dyDescent="0.25">
      <c r="B107" s="218" t="s">
        <v>1355</v>
      </c>
      <c r="C107" s="218"/>
      <c r="D107" s="79">
        <f>SUM(DatosDelitos!N161:N165)</f>
        <v>1</v>
      </c>
    </row>
    <row r="108" spans="2:4" ht="13.15" customHeight="1" x14ac:dyDescent="0.25">
      <c r="B108" s="218" t="s">
        <v>1333</v>
      </c>
      <c r="C108" s="218"/>
      <c r="D108" s="79">
        <f>SUM(DatosDelitos!N173:N177)</f>
        <v>0</v>
      </c>
    </row>
    <row r="109" spans="2:4" ht="13.15" customHeight="1" x14ac:dyDescent="0.25">
      <c r="B109" s="218" t="s">
        <v>1334</v>
      </c>
      <c r="C109" s="218"/>
      <c r="D109" s="79">
        <f>DatosDelitos!N178</f>
        <v>0</v>
      </c>
    </row>
    <row r="110" spans="2:4" ht="13.15" customHeight="1" x14ac:dyDescent="0.25">
      <c r="B110" s="218" t="s">
        <v>1335</v>
      </c>
      <c r="C110" s="218"/>
      <c r="D110" s="79">
        <f>DatosDelitos!N186</f>
        <v>5</v>
      </c>
    </row>
    <row r="111" spans="2:4" ht="13.15" customHeight="1" x14ac:dyDescent="0.25">
      <c r="B111" s="218" t="s">
        <v>1336</v>
      </c>
      <c r="C111" s="218"/>
      <c r="D111" s="79">
        <f>DatosDelitos!N201</f>
        <v>5</v>
      </c>
    </row>
    <row r="112" spans="2:4" ht="13.15" customHeight="1" x14ac:dyDescent="0.25">
      <c r="B112" s="218" t="s">
        <v>1337</v>
      </c>
      <c r="C112" s="218"/>
      <c r="D112" s="79">
        <f>DatosDelitos!N223</f>
        <v>1</v>
      </c>
    </row>
    <row r="113" spans="2:4" ht="13.15" customHeight="1" x14ac:dyDescent="0.25">
      <c r="B113" s="218" t="s">
        <v>1338</v>
      </c>
      <c r="C113" s="218"/>
      <c r="D113" s="79">
        <f>DatosDelitos!N244</f>
        <v>0</v>
      </c>
    </row>
    <row r="114" spans="2:4" ht="13.15" customHeight="1" x14ac:dyDescent="0.25">
      <c r="B114" s="218" t="s">
        <v>1339</v>
      </c>
      <c r="C114" s="218"/>
      <c r="D114" s="79">
        <f>DatosDelitos!N271</f>
        <v>0</v>
      </c>
    </row>
    <row r="115" spans="2:4" ht="38.25" customHeight="1" x14ac:dyDescent="0.25">
      <c r="B115" s="218" t="s">
        <v>1340</v>
      </c>
      <c r="C115" s="218"/>
      <c r="D115" s="79">
        <f>DatosDelitos!N301</f>
        <v>0</v>
      </c>
    </row>
    <row r="116" spans="2:4" ht="13.15" customHeight="1" x14ac:dyDescent="0.25">
      <c r="B116" s="218" t="s">
        <v>1341</v>
      </c>
      <c r="C116" s="218"/>
      <c r="D116" s="79">
        <f>DatosDelitos!N305</f>
        <v>0</v>
      </c>
    </row>
    <row r="117" spans="2:4" ht="13.15" customHeight="1" x14ac:dyDescent="0.25">
      <c r="B117" s="218" t="s">
        <v>1342</v>
      </c>
      <c r="C117" s="218"/>
      <c r="D117" s="79">
        <f>DatosDelitos!N312+DatosDelitos!N320</f>
        <v>0</v>
      </c>
    </row>
    <row r="118" spans="2:4" ht="13.15" customHeight="1" x14ac:dyDescent="0.25">
      <c r="B118" s="218" t="s">
        <v>918</v>
      </c>
      <c r="C118" s="218"/>
      <c r="D118" s="79">
        <f>DatosDelitos!N318</f>
        <v>5</v>
      </c>
    </row>
    <row r="119" spans="2:4" ht="13.9" customHeight="1" x14ac:dyDescent="0.25">
      <c r="B119" s="218" t="s">
        <v>1343</v>
      </c>
      <c r="C119" s="218"/>
      <c r="D119" s="79">
        <f>DatosDelitos!N323</f>
        <v>41</v>
      </c>
    </row>
    <row r="120" spans="2:4" ht="12.75" customHeight="1" x14ac:dyDescent="0.25">
      <c r="B120" s="220" t="s">
        <v>1344</v>
      </c>
      <c r="C120" s="220"/>
      <c r="D120" s="79">
        <f>DatosDelitos!N325</f>
        <v>0</v>
      </c>
    </row>
    <row r="121" spans="2:4" ht="15" customHeight="1" x14ac:dyDescent="0.25">
      <c r="B121" s="220" t="s">
        <v>952</v>
      </c>
      <c r="C121" s="220"/>
      <c r="D121" s="79">
        <f>DatosDelitos!N337</f>
        <v>0</v>
      </c>
    </row>
    <row r="122" spans="2:4" ht="15" customHeight="1" x14ac:dyDescent="0.25">
      <c r="B122" s="220" t="s">
        <v>1345</v>
      </c>
      <c r="C122" s="220"/>
      <c r="D122" s="79">
        <f>DatosDelitos!N339</f>
        <v>0</v>
      </c>
    </row>
    <row r="123" spans="2:4" ht="15" customHeight="1" x14ac:dyDescent="0.25">
      <c r="B123" s="218" t="s">
        <v>1351</v>
      </c>
      <c r="C123" s="218"/>
      <c r="D123" s="79">
        <f>SUM(D87:D122)</f>
        <v>154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2" t="s">
        <v>318</v>
      </c>
      <c r="B5" s="183"/>
      <c r="C5" s="25">
        <v>21</v>
      </c>
      <c r="D5" s="25">
        <v>29</v>
      </c>
      <c r="E5" s="26">
        <v>-0.27586206896551702</v>
      </c>
      <c r="F5" s="25">
        <v>0</v>
      </c>
      <c r="G5" s="25">
        <v>0</v>
      </c>
      <c r="H5" s="25">
        <v>22</v>
      </c>
      <c r="I5" s="25">
        <v>8</v>
      </c>
      <c r="J5" s="25">
        <v>3</v>
      </c>
      <c r="K5" s="25">
        <v>3</v>
      </c>
      <c r="L5" s="25">
        <v>4</v>
      </c>
      <c r="M5" s="25">
        <v>4</v>
      </c>
      <c r="N5" s="25">
        <v>1</v>
      </c>
      <c r="O5" s="25">
        <v>2</v>
      </c>
      <c r="P5" s="27">
        <v>8</v>
      </c>
    </row>
    <row r="6" spans="1:16" x14ac:dyDescent="0.25">
      <c r="A6" s="28" t="s">
        <v>319</v>
      </c>
      <c r="B6" s="28" t="s">
        <v>320</v>
      </c>
      <c r="C6" s="14">
        <v>15</v>
      </c>
      <c r="D6" s="14">
        <v>16</v>
      </c>
      <c r="E6" s="29">
        <v>-6.25E-2</v>
      </c>
      <c r="F6" s="14">
        <v>0</v>
      </c>
      <c r="G6" s="14">
        <v>0</v>
      </c>
      <c r="H6" s="14">
        <v>2</v>
      </c>
      <c r="I6" s="14">
        <v>0</v>
      </c>
      <c r="J6" s="14">
        <v>3</v>
      </c>
      <c r="K6" s="14">
        <v>2</v>
      </c>
      <c r="L6" s="14">
        <v>4</v>
      </c>
      <c r="M6" s="14">
        <v>2</v>
      </c>
      <c r="N6" s="14">
        <v>0</v>
      </c>
      <c r="O6" s="14">
        <v>2</v>
      </c>
      <c r="P6" s="23">
        <v>5</v>
      </c>
    </row>
    <row r="7" spans="1:16" x14ac:dyDescent="0.25">
      <c r="A7" s="28" t="s">
        <v>321</v>
      </c>
      <c r="B7" s="28" t="s">
        <v>322</v>
      </c>
      <c r="C7" s="14">
        <v>0</v>
      </c>
      <c r="D7" s="14">
        <v>1</v>
      </c>
      <c r="E7" s="29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2</v>
      </c>
      <c r="N7" s="14">
        <v>0</v>
      </c>
      <c r="O7" s="14">
        <v>0</v>
      </c>
      <c r="P7" s="23">
        <v>1</v>
      </c>
    </row>
    <row r="8" spans="1:16" x14ac:dyDescent="0.25">
      <c r="A8" s="28" t="s">
        <v>323</v>
      </c>
      <c r="B8" s="28" t="s">
        <v>324</v>
      </c>
      <c r="C8" s="14">
        <v>6</v>
      </c>
      <c r="D8" s="14">
        <v>12</v>
      </c>
      <c r="E8" s="29">
        <v>-0.5</v>
      </c>
      <c r="F8" s="14">
        <v>0</v>
      </c>
      <c r="G8" s="14">
        <v>0</v>
      </c>
      <c r="H8" s="14">
        <v>20</v>
      </c>
      <c r="I8" s="14">
        <v>8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3">
        <v>2</v>
      </c>
    </row>
    <row r="9" spans="1:16" x14ac:dyDescent="0.25">
      <c r="A9" s="28" t="s">
        <v>325</v>
      </c>
      <c r="B9" s="28" t="s">
        <v>326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2" t="s">
        <v>327</v>
      </c>
      <c r="B10" s="183"/>
      <c r="C10" s="25">
        <v>0</v>
      </c>
      <c r="D10" s="25">
        <v>2</v>
      </c>
      <c r="E10" s="26">
        <v>-1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328</v>
      </c>
      <c r="B11" s="28" t="s">
        <v>329</v>
      </c>
      <c r="C11" s="14">
        <v>0</v>
      </c>
      <c r="D11" s="14">
        <v>1</v>
      </c>
      <c r="E11" s="29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330</v>
      </c>
      <c r="B12" s="28" t="s">
        <v>331</v>
      </c>
      <c r="C12" s="14">
        <v>0</v>
      </c>
      <c r="D12" s="14">
        <v>1</v>
      </c>
      <c r="E12" s="29">
        <v>-1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2" t="s">
        <v>332</v>
      </c>
      <c r="B13" s="183"/>
      <c r="C13" s="25">
        <v>5136</v>
      </c>
      <c r="D13" s="25">
        <v>4286</v>
      </c>
      <c r="E13" s="26">
        <v>0.19832011199253399</v>
      </c>
      <c r="F13" s="25">
        <v>628</v>
      </c>
      <c r="G13" s="25">
        <v>269</v>
      </c>
      <c r="H13" s="25">
        <v>372</v>
      </c>
      <c r="I13" s="25">
        <v>189</v>
      </c>
      <c r="J13" s="25">
        <v>4</v>
      </c>
      <c r="K13" s="25">
        <v>4</v>
      </c>
      <c r="L13" s="25">
        <v>0</v>
      </c>
      <c r="M13" s="25">
        <v>1</v>
      </c>
      <c r="N13" s="25">
        <v>3</v>
      </c>
      <c r="O13" s="25">
        <v>10</v>
      </c>
      <c r="P13" s="27">
        <v>477</v>
      </c>
    </row>
    <row r="14" spans="1:16" x14ac:dyDescent="0.25">
      <c r="A14" s="28" t="s">
        <v>333</v>
      </c>
      <c r="B14" s="28" t="s">
        <v>334</v>
      </c>
      <c r="C14" s="14">
        <v>3596</v>
      </c>
      <c r="D14" s="14">
        <v>3021</v>
      </c>
      <c r="E14" s="29">
        <v>0.19033432638199299</v>
      </c>
      <c r="F14" s="14">
        <v>35</v>
      </c>
      <c r="G14" s="14">
        <v>25</v>
      </c>
      <c r="H14" s="14">
        <v>160</v>
      </c>
      <c r="I14" s="14">
        <v>86</v>
      </c>
      <c r="J14" s="14">
        <v>3</v>
      </c>
      <c r="K14" s="14">
        <v>2</v>
      </c>
      <c r="L14" s="14">
        <v>0</v>
      </c>
      <c r="M14" s="14">
        <v>0</v>
      </c>
      <c r="N14" s="14">
        <v>1</v>
      </c>
      <c r="O14" s="14">
        <v>5</v>
      </c>
      <c r="P14" s="23">
        <v>148</v>
      </c>
    </row>
    <row r="15" spans="1:16" x14ac:dyDescent="0.25">
      <c r="A15" s="28" t="s">
        <v>335</v>
      </c>
      <c r="B15" s="28" t="s">
        <v>336</v>
      </c>
      <c r="C15" s="14">
        <v>12</v>
      </c>
      <c r="D15" s="14">
        <v>11</v>
      </c>
      <c r="E15" s="29">
        <v>9.0909090909090898E-2</v>
      </c>
      <c r="F15" s="14">
        <v>0</v>
      </c>
      <c r="G15" s="14">
        <v>1</v>
      </c>
      <c r="H15" s="14">
        <v>0</v>
      </c>
      <c r="I15" s="14">
        <v>6</v>
      </c>
      <c r="J15" s="14">
        <v>0</v>
      </c>
      <c r="K15" s="14">
        <v>1</v>
      </c>
      <c r="L15" s="14">
        <v>0</v>
      </c>
      <c r="M15" s="14">
        <v>1</v>
      </c>
      <c r="N15" s="14">
        <v>0</v>
      </c>
      <c r="O15" s="14">
        <v>0</v>
      </c>
      <c r="P15" s="23">
        <v>1</v>
      </c>
    </row>
    <row r="16" spans="1:16" x14ac:dyDescent="0.25">
      <c r="A16" s="28" t="s">
        <v>337</v>
      </c>
      <c r="B16" s="28" t="s">
        <v>338</v>
      </c>
      <c r="C16" s="14">
        <v>675</v>
      </c>
      <c r="D16" s="14">
        <v>349</v>
      </c>
      <c r="E16" s="29">
        <v>0.93409742120343797</v>
      </c>
      <c r="F16" s="14">
        <v>3</v>
      </c>
      <c r="G16" s="14">
        <v>2</v>
      </c>
      <c r="H16" s="14">
        <v>25</v>
      </c>
      <c r="I16" s="14">
        <v>12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8</v>
      </c>
    </row>
    <row r="17" spans="1:16" ht="33.75" x14ac:dyDescent="0.25">
      <c r="A17" s="28" t="s">
        <v>339</v>
      </c>
      <c r="B17" s="28" t="s">
        <v>340</v>
      </c>
      <c r="C17" s="14">
        <v>847</v>
      </c>
      <c r="D17" s="14">
        <v>904</v>
      </c>
      <c r="E17" s="29">
        <v>-6.3053097345132703E-2</v>
      </c>
      <c r="F17" s="14">
        <v>590</v>
      </c>
      <c r="G17" s="14">
        <v>241</v>
      </c>
      <c r="H17" s="14">
        <v>186</v>
      </c>
      <c r="I17" s="14">
        <v>85</v>
      </c>
      <c r="J17" s="14">
        <v>1</v>
      </c>
      <c r="K17" s="14">
        <v>1</v>
      </c>
      <c r="L17" s="14">
        <v>0</v>
      </c>
      <c r="M17" s="14">
        <v>0</v>
      </c>
      <c r="N17" s="14">
        <v>1</v>
      </c>
      <c r="O17" s="14">
        <v>5</v>
      </c>
      <c r="P17" s="23">
        <v>320</v>
      </c>
    </row>
    <row r="18" spans="1:16" x14ac:dyDescent="0.25">
      <c r="A18" s="28" t="s">
        <v>341</v>
      </c>
      <c r="B18" s="28" t="s">
        <v>342</v>
      </c>
      <c r="C18" s="14">
        <v>5</v>
      </c>
      <c r="D18" s="14">
        <v>1</v>
      </c>
      <c r="E18" s="29">
        <v>4</v>
      </c>
      <c r="F18" s="14">
        <v>0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8" t="s">
        <v>343</v>
      </c>
      <c r="B19" s="28" t="s">
        <v>344</v>
      </c>
      <c r="C19" s="14">
        <v>1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2" t="s">
        <v>345</v>
      </c>
      <c r="B20" s="183"/>
      <c r="C20" s="25">
        <v>1</v>
      </c>
      <c r="D20" s="25">
        <v>1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348</v>
      </c>
      <c r="B22" s="28" t="s">
        <v>349</v>
      </c>
      <c r="C22" s="14">
        <v>1</v>
      </c>
      <c r="D22" s="14">
        <v>1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2" t="s">
        <v>350</v>
      </c>
      <c r="B23" s="183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2" t="s">
        <v>363</v>
      </c>
      <c r="B30" s="183"/>
      <c r="C30" s="25">
        <v>583</v>
      </c>
      <c r="D30" s="25">
        <v>604</v>
      </c>
      <c r="E30" s="26">
        <v>-3.4768211920529798E-2</v>
      </c>
      <c r="F30" s="25">
        <v>74</v>
      </c>
      <c r="G30" s="25">
        <v>151</v>
      </c>
      <c r="H30" s="25">
        <v>79</v>
      </c>
      <c r="I30" s="25">
        <v>94</v>
      </c>
      <c r="J30" s="25">
        <v>1</v>
      </c>
      <c r="K30" s="25">
        <v>1</v>
      </c>
      <c r="L30" s="25">
        <v>0</v>
      </c>
      <c r="M30" s="25">
        <v>0</v>
      </c>
      <c r="N30" s="25">
        <v>2</v>
      </c>
      <c r="O30" s="25">
        <v>1</v>
      </c>
      <c r="P30" s="27">
        <v>177</v>
      </c>
    </row>
    <row r="31" spans="1:16" x14ac:dyDescent="0.25">
      <c r="A31" s="28" t="s">
        <v>364</v>
      </c>
      <c r="B31" s="28" t="s">
        <v>365</v>
      </c>
      <c r="C31" s="14">
        <v>5</v>
      </c>
      <c r="D31" s="14">
        <v>8</v>
      </c>
      <c r="E31" s="29">
        <v>-0.375</v>
      </c>
      <c r="F31" s="14">
        <v>0</v>
      </c>
      <c r="G31" s="14">
        <v>0</v>
      </c>
      <c r="H31" s="14">
        <v>0</v>
      </c>
      <c r="I31" s="14">
        <v>3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5</v>
      </c>
    </row>
    <row r="32" spans="1:16" x14ac:dyDescent="0.25">
      <c r="A32" s="28" t="s">
        <v>366</v>
      </c>
      <c r="B32" s="28" t="s">
        <v>367</v>
      </c>
      <c r="C32" s="14">
        <v>1</v>
      </c>
      <c r="D32" s="14">
        <v>2</v>
      </c>
      <c r="E32" s="29">
        <v>-0.5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8" t="s">
        <v>368</v>
      </c>
      <c r="B33" s="28" t="s">
        <v>369</v>
      </c>
      <c r="C33" s="14">
        <v>370</v>
      </c>
      <c r="D33" s="14">
        <v>430</v>
      </c>
      <c r="E33" s="29">
        <v>-0.13953488372093001</v>
      </c>
      <c r="F33" s="14">
        <v>32</v>
      </c>
      <c r="G33" s="14">
        <v>27</v>
      </c>
      <c r="H33" s="14">
        <v>55</v>
      </c>
      <c r="I33" s="14">
        <v>47</v>
      </c>
      <c r="J33" s="14">
        <v>1</v>
      </c>
      <c r="K33" s="14">
        <v>1</v>
      </c>
      <c r="L33" s="14">
        <v>0</v>
      </c>
      <c r="M33" s="14">
        <v>0</v>
      </c>
      <c r="N33" s="14">
        <v>2</v>
      </c>
      <c r="O33" s="14">
        <v>1</v>
      </c>
      <c r="P33" s="23">
        <v>56</v>
      </c>
    </row>
    <row r="34" spans="1:16" x14ac:dyDescent="0.25">
      <c r="A34" s="28" t="s">
        <v>370</v>
      </c>
      <c r="B34" s="28" t="s">
        <v>371</v>
      </c>
      <c r="C34" s="14">
        <v>10</v>
      </c>
      <c r="D34" s="14">
        <v>4</v>
      </c>
      <c r="E34" s="29">
        <v>1.5</v>
      </c>
      <c r="F34" s="14">
        <v>0</v>
      </c>
      <c r="G34" s="14">
        <v>1</v>
      </c>
      <c r="H34" s="14">
        <v>0</v>
      </c>
      <c r="I34" s="14">
        <v>3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15</v>
      </c>
    </row>
    <row r="35" spans="1:16" x14ac:dyDescent="0.25">
      <c r="A35" s="28" t="s">
        <v>372</v>
      </c>
      <c r="B35" s="28" t="s">
        <v>373</v>
      </c>
      <c r="C35" s="14">
        <v>70</v>
      </c>
      <c r="D35" s="14">
        <v>60</v>
      </c>
      <c r="E35" s="29">
        <v>0.16666666666666699</v>
      </c>
      <c r="F35" s="14">
        <v>4</v>
      </c>
      <c r="G35" s="14">
        <v>12</v>
      </c>
      <c r="H35" s="14">
        <v>7</v>
      </c>
      <c r="I35" s="14">
        <v>5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11</v>
      </c>
    </row>
    <row r="36" spans="1:16" ht="22.5" x14ac:dyDescent="0.25">
      <c r="A36" s="28" t="s">
        <v>374</v>
      </c>
      <c r="B36" s="28" t="s">
        <v>375</v>
      </c>
      <c r="C36" s="14">
        <v>56</v>
      </c>
      <c r="D36" s="14">
        <v>46</v>
      </c>
      <c r="E36" s="29">
        <v>0.217391304347826</v>
      </c>
      <c r="F36" s="14">
        <v>36</v>
      </c>
      <c r="G36" s="14">
        <v>86</v>
      </c>
      <c r="H36" s="14">
        <v>12</v>
      </c>
      <c r="I36" s="14">
        <v>27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68</v>
      </c>
    </row>
    <row r="37" spans="1:16" ht="22.5" x14ac:dyDescent="0.25">
      <c r="A37" s="28" t="s">
        <v>376</v>
      </c>
      <c r="B37" s="28" t="s">
        <v>377</v>
      </c>
      <c r="C37" s="14">
        <v>2</v>
      </c>
      <c r="D37" s="14">
        <v>0</v>
      </c>
      <c r="E37" s="29">
        <v>0</v>
      </c>
      <c r="F37" s="14">
        <v>0</v>
      </c>
      <c r="G37" s="14">
        <v>21</v>
      </c>
      <c r="H37" s="14">
        <v>1</v>
      </c>
      <c r="I37" s="14">
        <v>2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13</v>
      </c>
    </row>
    <row r="38" spans="1:16" ht="22.5" x14ac:dyDescent="0.25">
      <c r="A38" s="28" t="s">
        <v>378</v>
      </c>
      <c r="B38" s="28" t="s">
        <v>379</v>
      </c>
      <c r="C38" s="14">
        <v>8</v>
      </c>
      <c r="D38" s="14">
        <v>2</v>
      </c>
      <c r="E38" s="29">
        <v>3</v>
      </c>
      <c r="F38" s="14">
        <v>1</v>
      </c>
      <c r="G38" s="14">
        <v>1</v>
      </c>
      <c r="H38" s="14">
        <v>1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1</v>
      </c>
    </row>
    <row r="39" spans="1:16" ht="33.75" x14ac:dyDescent="0.25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384</v>
      </c>
      <c r="B41" s="28" t="s">
        <v>385</v>
      </c>
      <c r="C41" s="14">
        <v>61</v>
      </c>
      <c r="D41" s="14">
        <v>52</v>
      </c>
      <c r="E41" s="29">
        <v>0.17307692307692299</v>
      </c>
      <c r="F41" s="14">
        <v>1</v>
      </c>
      <c r="G41" s="14">
        <v>3</v>
      </c>
      <c r="H41" s="14">
        <v>3</v>
      </c>
      <c r="I41" s="14">
        <v>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8</v>
      </c>
    </row>
    <row r="42" spans="1:16" x14ac:dyDescent="0.25">
      <c r="A42" s="182" t="s">
        <v>386</v>
      </c>
      <c r="B42" s="183"/>
      <c r="C42" s="25">
        <v>797</v>
      </c>
      <c r="D42" s="25">
        <v>657</v>
      </c>
      <c r="E42" s="26">
        <v>0.21308980213089801</v>
      </c>
      <c r="F42" s="25">
        <v>725</v>
      </c>
      <c r="G42" s="25">
        <v>45</v>
      </c>
      <c r="H42" s="25">
        <v>147</v>
      </c>
      <c r="I42" s="25">
        <v>20</v>
      </c>
      <c r="J42" s="25">
        <v>2</v>
      </c>
      <c r="K42" s="25">
        <v>1</v>
      </c>
      <c r="L42" s="25">
        <v>0</v>
      </c>
      <c r="M42" s="25">
        <v>0</v>
      </c>
      <c r="N42" s="25">
        <v>3</v>
      </c>
      <c r="O42" s="25">
        <v>2</v>
      </c>
      <c r="P42" s="27">
        <v>29</v>
      </c>
    </row>
    <row r="43" spans="1:16" x14ac:dyDescent="0.25">
      <c r="A43" s="28" t="s">
        <v>387</v>
      </c>
      <c r="B43" s="28" t="s">
        <v>388</v>
      </c>
      <c r="C43" s="14">
        <v>21</v>
      </c>
      <c r="D43" s="14">
        <v>22</v>
      </c>
      <c r="E43" s="29">
        <v>-4.5454545454545497E-2</v>
      </c>
      <c r="F43" s="14">
        <v>20</v>
      </c>
      <c r="G43" s="14">
        <v>0</v>
      </c>
      <c r="H43" s="14">
        <v>4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1</v>
      </c>
    </row>
    <row r="44" spans="1:16" ht="22.5" x14ac:dyDescent="0.25">
      <c r="A44" s="28" t="s">
        <v>389</v>
      </c>
      <c r="B44" s="28" t="s">
        <v>390</v>
      </c>
      <c r="C44" s="14">
        <v>764</v>
      </c>
      <c r="D44" s="14">
        <v>625</v>
      </c>
      <c r="E44" s="29">
        <v>0.22239999999999999</v>
      </c>
      <c r="F44" s="14">
        <v>705</v>
      </c>
      <c r="G44" s="14">
        <v>45</v>
      </c>
      <c r="H44" s="14">
        <v>143</v>
      </c>
      <c r="I44" s="14">
        <v>20</v>
      </c>
      <c r="J44" s="14">
        <v>2</v>
      </c>
      <c r="K44" s="14">
        <v>1</v>
      </c>
      <c r="L44" s="14">
        <v>0</v>
      </c>
      <c r="M44" s="14">
        <v>0</v>
      </c>
      <c r="N44" s="14">
        <v>3</v>
      </c>
      <c r="O44" s="14">
        <v>2</v>
      </c>
      <c r="P44" s="23">
        <v>27</v>
      </c>
    </row>
    <row r="45" spans="1:16" x14ac:dyDescent="0.25">
      <c r="A45" s="28" t="s">
        <v>391</v>
      </c>
      <c r="B45" s="28" t="s">
        <v>392</v>
      </c>
      <c r="C45" s="14">
        <v>0</v>
      </c>
      <c r="D45" s="14">
        <v>1</v>
      </c>
      <c r="E45" s="29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393</v>
      </c>
      <c r="B46" s="28" t="s">
        <v>394</v>
      </c>
      <c r="C46" s="14">
        <v>1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1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397</v>
      </c>
      <c r="B48" s="28" t="s">
        <v>398</v>
      </c>
      <c r="C48" s="14">
        <v>5</v>
      </c>
      <c r="D48" s="14">
        <v>3</v>
      </c>
      <c r="E48" s="29">
        <v>0.66666666666666696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8" t="s">
        <v>399</v>
      </c>
      <c r="B49" s="28" t="s">
        <v>400</v>
      </c>
      <c r="C49" s="14">
        <v>6</v>
      </c>
      <c r="D49" s="14">
        <v>6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2" t="s">
        <v>401</v>
      </c>
      <c r="B50" s="183"/>
      <c r="C50" s="25">
        <v>319</v>
      </c>
      <c r="D50" s="25">
        <v>297</v>
      </c>
      <c r="E50" s="26">
        <v>7.4074074074074098E-2</v>
      </c>
      <c r="F50" s="25">
        <v>9</v>
      </c>
      <c r="G50" s="25">
        <v>4</v>
      </c>
      <c r="H50" s="25">
        <v>66</v>
      </c>
      <c r="I50" s="25">
        <v>18</v>
      </c>
      <c r="J50" s="25">
        <v>15</v>
      </c>
      <c r="K50" s="25">
        <v>9</v>
      </c>
      <c r="L50" s="25">
        <v>0</v>
      </c>
      <c r="M50" s="25">
        <v>1</v>
      </c>
      <c r="N50" s="25">
        <v>5</v>
      </c>
      <c r="O50" s="25">
        <v>2</v>
      </c>
      <c r="P50" s="27">
        <v>21</v>
      </c>
    </row>
    <row r="51" spans="1:16" x14ac:dyDescent="0.25">
      <c r="A51" s="28" t="s">
        <v>402</v>
      </c>
      <c r="B51" s="28" t="s">
        <v>403</v>
      </c>
      <c r="C51" s="14">
        <v>183</v>
      </c>
      <c r="D51" s="14">
        <v>82</v>
      </c>
      <c r="E51" s="29">
        <v>1.23170731707317</v>
      </c>
      <c r="F51" s="14">
        <v>6</v>
      </c>
      <c r="G51" s="14">
        <v>2</v>
      </c>
      <c r="H51" s="14">
        <v>15</v>
      </c>
      <c r="I51" s="14">
        <v>5</v>
      </c>
      <c r="J51" s="14">
        <v>5</v>
      </c>
      <c r="K51" s="14">
        <v>3</v>
      </c>
      <c r="L51" s="14">
        <v>0</v>
      </c>
      <c r="M51" s="14">
        <v>1</v>
      </c>
      <c r="N51" s="14">
        <v>0</v>
      </c>
      <c r="O51" s="14">
        <v>1</v>
      </c>
      <c r="P51" s="23">
        <v>8</v>
      </c>
    </row>
    <row r="52" spans="1:16" x14ac:dyDescent="0.25">
      <c r="A52" s="28" t="s">
        <v>404</v>
      </c>
      <c r="B52" s="28" t="s">
        <v>405</v>
      </c>
      <c r="C52" s="14">
        <v>2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2</v>
      </c>
    </row>
    <row r="53" spans="1:16" x14ac:dyDescent="0.25">
      <c r="A53" s="28" t="s">
        <v>406</v>
      </c>
      <c r="B53" s="28" t="s">
        <v>407</v>
      </c>
      <c r="C53" s="14">
        <v>39</v>
      </c>
      <c r="D53" s="14">
        <v>114</v>
      </c>
      <c r="E53" s="29">
        <v>-0.65789473684210498</v>
      </c>
      <c r="F53" s="14">
        <v>0</v>
      </c>
      <c r="G53" s="14">
        <v>0</v>
      </c>
      <c r="H53" s="14">
        <v>27</v>
      </c>
      <c r="I53" s="14">
        <v>2</v>
      </c>
      <c r="J53" s="14">
        <v>6</v>
      </c>
      <c r="K53" s="14">
        <v>1</v>
      </c>
      <c r="L53" s="14">
        <v>0</v>
      </c>
      <c r="M53" s="14">
        <v>0</v>
      </c>
      <c r="N53" s="14">
        <v>3</v>
      </c>
      <c r="O53" s="14">
        <v>0</v>
      </c>
      <c r="P53" s="23">
        <v>7</v>
      </c>
    </row>
    <row r="54" spans="1:16" ht="22.5" x14ac:dyDescent="0.25">
      <c r="A54" s="28" t="s">
        <v>408</v>
      </c>
      <c r="B54" s="28" t="s">
        <v>409</v>
      </c>
      <c r="C54" s="14">
        <v>0</v>
      </c>
      <c r="D54" s="14">
        <v>14</v>
      </c>
      <c r="E54" s="29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25">
      <c r="A55" s="28" t="s">
        <v>410</v>
      </c>
      <c r="B55" s="28" t="s">
        <v>411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8" t="s">
        <v>412</v>
      </c>
      <c r="B56" s="28" t="s">
        <v>413</v>
      </c>
      <c r="C56" s="14">
        <v>9</v>
      </c>
      <c r="D56" s="14">
        <v>19</v>
      </c>
      <c r="E56" s="29">
        <v>-0.52631578947368396</v>
      </c>
      <c r="F56" s="14">
        <v>0</v>
      </c>
      <c r="G56" s="14">
        <v>1</v>
      </c>
      <c r="H56" s="14">
        <v>6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8" t="s">
        <v>414</v>
      </c>
      <c r="B57" s="28" t="s">
        <v>415</v>
      </c>
      <c r="C57" s="14">
        <v>7</v>
      </c>
      <c r="D57" s="14">
        <v>4</v>
      </c>
      <c r="E57" s="29">
        <v>0.75</v>
      </c>
      <c r="F57" s="14">
        <v>1</v>
      </c>
      <c r="G57" s="14">
        <v>1</v>
      </c>
      <c r="H57" s="14">
        <v>3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1</v>
      </c>
    </row>
    <row r="58" spans="1:16" ht="22.5" x14ac:dyDescent="0.25">
      <c r="A58" s="28" t="s">
        <v>416</v>
      </c>
      <c r="B58" s="28" t="s">
        <v>417</v>
      </c>
      <c r="C58" s="14">
        <v>2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1</v>
      </c>
    </row>
    <row r="59" spans="1:16" ht="22.5" x14ac:dyDescent="0.25">
      <c r="A59" s="28" t="s">
        <v>418</v>
      </c>
      <c r="B59" s="28" t="s">
        <v>419</v>
      </c>
      <c r="C59" s="14">
        <v>0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23">
        <v>0</v>
      </c>
    </row>
    <row r="60" spans="1:16" ht="22.5" x14ac:dyDescent="0.25">
      <c r="A60" s="28" t="s">
        <v>420</v>
      </c>
      <c r="B60" s="28" t="s">
        <v>421</v>
      </c>
      <c r="C60" s="14">
        <v>1</v>
      </c>
      <c r="D60" s="14">
        <v>2</v>
      </c>
      <c r="E60" s="29">
        <v>-0.5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1</v>
      </c>
    </row>
    <row r="61" spans="1:16" ht="33.75" x14ac:dyDescent="0.25">
      <c r="A61" s="28" t="s">
        <v>422</v>
      </c>
      <c r="B61" s="28" t="s">
        <v>423</v>
      </c>
      <c r="C61" s="14">
        <v>6</v>
      </c>
      <c r="D61" s="14">
        <v>9</v>
      </c>
      <c r="E61" s="29">
        <v>-0.33333333333333298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0</v>
      </c>
    </row>
    <row r="62" spans="1:16" x14ac:dyDescent="0.25">
      <c r="A62" s="28" t="s">
        <v>424</v>
      </c>
      <c r="B62" s="28" t="s">
        <v>425</v>
      </c>
      <c r="C62" s="14">
        <v>5</v>
      </c>
      <c r="D62" s="14">
        <v>1</v>
      </c>
      <c r="E62" s="29">
        <v>4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28" t="s">
        <v>426</v>
      </c>
      <c r="B63" s="28" t="s">
        <v>427</v>
      </c>
      <c r="C63" s="14">
        <v>17</v>
      </c>
      <c r="D63" s="14">
        <v>38</v>
      </c>
      <c r="E63" s="29">
        <v>-0.55263157894736803</v>
      </c>
      <c r="F63" s="14">
        <v>2</v>
      </c>
      <c r="G63" s="14">
        <v>0</v>
      </c>
      <c r="H63" s="14">
        <v>11</v>
      </c>
      <c r="I63" s="14">
        <v>8</v>
      </c>
      <c r="J63" s="14">
        <v>3</v>
      </c>
      <c r="K63" s="14">
        <v>1</v>
      </c>
      <c r="L63" s="14">
        <v>0</v>
      </c>
      <c r="M63" s="14">
        <v>0</v>
      </c>
      <c r="N63" s="14">
        <v>1</v>
      </c>
      <c r="O63" s="14">
        <v>0</v>
      </c>
      <c r="P63" s="23">
        <v>0</v>
      </c>
    </row>
    <row r="64" spans="1:16" ht="22.5" x14ac:dyDescent="0.25">
      <c r="A64" s="28" t="s">
        <v>428</v>
      </c>
      <c r="B64" s="28" t="s">
        <v>429</v>
      </c>
      <c r="C64" s="14">
        <v>46</v>
      </c>
      <c r="D64" s="14">
        <v>11</v>
      </c>
      <c r="E64" s="29">
        <v>3.1818181818181799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1</v>
      </c>
      <c r="O64" s="14">
        <v>0</v>
      </c>
      <c r="P64" s="23">
        <v>0</v>
      </c>
    </row>
    <row r="65" spans="1:16" ht="33.75" x14ac:dyDescent="0.25">
      <c r="A65" s="28" t="s">
        <v>430</v>
      </c>
      <c r="B65" s="28" t="s">
        <v>431</v>
      </c>
      <c r="C65" s="14">
        <v>0</v>
      </c>
      <c r="D65" s="14">
        <v>1</v>
      </c>
      <c r="E65" s="29">
        <v>-1</v>
      </c>
      <c r="F65" s="14">
        <v>0</v>
      </c>
      <c r="G65" s="14">
        <v>0</v>
      </c>
      <c r="H65" s="14">
        <v>2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8" t="s">
        <v>432</v>
      </c>
      <c r="B66" s="28" t="s">
        <v>433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8" t="s">
        <v>434</v>
      </c>
      <c r="B67" s="28" t="s">
        <v>435</v>
      </c>
      <c r="C67" s="14">
        <v>0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438</v>
      </c>
      <c r="B69" s="28" t="s">
        <v>439</v>
      </c>
      <c r="C69" s="14">
        <v>2</v>
      </c>
      <c r="D69" s="14">
        <v>2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2" t="s">
        <v>444</v>
      </c>
      <c r="B72" s="183"/>
      <c r="C72" s="25">
        <v>3</v>
      </c>
      <c r="D72" s="25">
        <v>4</v>
      </c>
      <c r="E72" s="26">
        <v>-0.25</v>
      </c>
      <c r="F72" s="25">
        <v>0</v>
      </c>
      <c r="G72" s="25">
        <v>0</v>
      </c>
      <c r="H72" s="25">
        <v>1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25">
      <c r="A73" s="28" t="s">
        <v>445</v>
      </c>
      <c r="B73" s="28" t="s">
        <v>446</v>
      </c>
      <c r="C73" s="14">
        <v>3</v>
      </c>
      <c r="D73" s="14">
        <v>4</v>
      </c>
      <c r="E73" s="29">
        <v>-0.25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25">
      <c r="A74" s="182" t="s">
        <v>447</v>
      </c>
      <c r="B74" s="183"/>
      <c r="C74" s="25">
        <v>50</v>
      </c>
      <c r="D74" s="25">
        <v>45</v>
      </c>
      <c r="E74" s="26">
        <v>0.11111111111111099</v>
      </c>
      <c r="F74" s="25">
        <v>1</v>
      </c>
      <c r="G74" s="25">
        <v>0</v>
      </c>
      <c r="H74" s="25">
        <v>3</v>
      </c>
      <c r="I74" s="25">
        <v>2</v>
      </c>
      <c r="J74" s="25">
        <v>0</v>
      </c>
      <c r="K74" s="25">
        <v>0</v>
      </c>
      <c r="L74" s="25">
        <v>1</v>
      </c>
      <c r="M74" s="25">
        <v>1</v>
      </c>
      <c r="N74" s="25">
        <v>2</v>
      </c>
      <c r="O74" s="25">
        <v>0</v>
      </c>
      <c r="P74" s="27">
        <v>2</v>
      </c>
    </row>
    <row r="75" spans="1:16" x14ac:dyDescent="0.25">
      <c r="A75" s="28" t="s">
        <v>448</v>
      </c>
      <c r="B75" s="28" t="s">
        <v>449</v>
      </c>
      <c r="C75" s="14">
        <v>9</v>
      </c>
      <c r="D75" s="14">
        <v>8</v>
      </c>
      <c r="E75" s="29">
        <v>0.125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2</v>
      </c>
      <c r="O75" s="14">
        <v>0</v>
      </c>
      <c r="P75" s="23">
        <v>1</v>
      </c>
    </row>
    <row r="76" spans="1:16" ht="33.75" x14ac:dyDescent="0.25">
      <c r="A76" s="28" t="s">
        <v>450</v>
      </c>
      <c r="B76" s="28" t="s">
        <v>451</v>
      </c>
      <c r="C76" s="14">
        <v>3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8" t="s">
        <v>452</v>
      </c>
      <c r="B77" s="28" t="s">
        <v>453</v>
      </c>
      <c r="C77" s="14">
        <v>25</v>
      </c>
      <c r="D77" s="14">
        <v>21</v>
      </c>
      <c r="E77" s="29">
        <v>0.19047619047618999</v>
      </c>
      <c r="F77" s="14">
        <v>1</v>
      </c>
      <c r="G77" s="14">
        <v>0</v>
      </c>
      <c r="H77" s="14">
        <v>2</v>
      </c>
      <c r="I77" s="14">
        <v>0</v>
      </c>
      <c r="J77" s="14">
        <v>0</v>
      </c>
      <c r="K77" s="14">
        <v>0</v>
      </c>
      <c r="L77" s="14">
        <v>1</v>
      </c>
      <c r="M77" s="14">
        <v>1</v>
      </c>
      <c r="N77" s="14">
        <v>0</v>
      </c>
      <c r="O77" s="14">
        <v>0</v>
      </c>
      <c r="P77" s="23">
        <v>0</v>
      </c>
    </row>
    <row r="78" spans="1:16" x14ac:dyDescent="0.25">
      <c r="A78" s="28" t="s">
        <v>454</v>
      </c>
      <c r="B78" s="28" t="s">
        <v>455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456</v>
      </c>
      <c r="B79" s="28" t="s">
        <v>457</v>
      </c>
      <c r="C79" s="14">
        <v>10</v>
      </c>
      <c r="D79" s="14">
        <v>12</v>
      </c>
      <c r="E79" s="29">
        <v>-0.16666666666666699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3.75" x14ac:dyDescent="0.25">
      <c r="A80" s="28" t="s">
        <v>458</v>
      </c>
      <c r="B80" s="28" t="s">
        <v>459</v>
      </c>
      <c r="C80" s="14">
        <v>0</v>
      </c>
      <c r="D80" s="14">
        <v>2</v>
      </c>
      <c r="E80" s="29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460</v>
      </c>
      <c r="B81" s="28" t="s">
        <v>461</v>
      </c>
      <c r="C81" s="14">
        <v>3</v>
      </c>
      <c r="D81" s="14">
        <v>2</v>
      </c>
      <c r="E81" s="29">
        <v>0.5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2" t="s">
        <v>462</v>
      </c>
      <c r="B82" s="183"/>
      <c r="C82" s="25">
        <v>70</v>
      </c>
      <c r="D82" s="25">
        <v>65</v>
      </c>
      <c r="E82" s="26">
        <v>7.69230769230769E-2</v>
      </c>
      <c r="F82" s="25">
        <v>1</v>
      </c>
      <c r="G82" s="25">
        <v>4</v>
      </c>
      <c r="H82" s="25">
        <v>3</v>
      </c>
      <c r="I82" s="25">
        <v>4</v>
      </c>
      <c r="J82" s="25">
        <v>0</v>
      </c>
      <c r="K82" s="25">
        <v>0</v>
      </c>
      <c r="L82" s="25">
        <v>0</v>
      </c>
      <c r="M82" s="25">
        <v>0</v>
      </c>
      <c r="N82" s="25">
        <v>1</v>
      </c>
      <c r="O82" s="25">
        <v>0</v>
      </c>
      <c r="P82" s="27">
        <v>12</v>
      </c>
    </row>
    <row r="83" spans="1:16" x14ac:dyDescent="0.25">
      <c r="A83" s="28" t="s">
        <v>463</v>
      </c>
      <c r="B83" s="28" t="s">
        <v>464</v>
      </c>
      <c r="C83" s="14">
        <v>35</v>
      </c>
      <c r="D83" s="14">
        <v>25</v>
      </c>
      <c r="E83" s="29">
        <v>0.4</v>
      </c>
      <c r="F83" s="14">
        <v>0</v>
      </c>
      <c r="G83" s="14">
        <v>0</v>
      </c>
      <c r="H83" s="14">
        <v>3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3">
        <v>0</v>
      </c>
    </row>
    <row r="84" spans="1:16" x14ac:dyDescent="0.25">
      <c r="A84" s="28" t="s">
        <v>465</v>
      </c>
      <c r="B84" s="28" t="s">
        <v>466</v>
      </c>
      <c r="C84" s="14">
        <v>35</v>
      </c>
      <c r="D84" s="14">
        <v>40</v>
      </c>
      <c r="E84" s="29">
        <v>-0.125</v>
      </c>
      <c r="F84" s="14">
        <v>1</v>
      </c>
      <c r="G84" s="14">
        <v>4</v>
      </c>
      <c r="H84" s="14">
        <v>0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12</v>
      </c>
    </row>
    <row r="85" spans="1:16" x14ac:dyDescent="0.25">
      <c r="A85" s="182" t="s">
        <v>467</v>
      </c>
      <c r="B85" s="183"/>
      <c r="C85" s="25">
        <v>376</v>
      </c>
      <c r="D85" s="25">
        <v>387</v>
      </c>
      <c r="E85" s="26">
        <v>-2.8423772609819101E-2</v>
      </c>
      <c r="F85" s="25">
        <v>9</v>
      </c>
      <c r="G85" s="25">
        <v>4</v>
      </c>
      <c r="H85" s="25">
        <v>128</v>
      </c>
      <c r="I85" s="25">
        <v>74</v>
      </c>
      <c r="J85" s="25">
        <v>0</v>
      </c>
      <c r="K85" s="25">
        <v>0</v>
      </c>
      <c r="L85" s="25">
        <v>0</v>
      </c>
      <c r="M85" s="25">
        <v>0</v>
      </c>
      <c r="N85" s="25">
        <v>14</v>
      </c>
      <c r="O85" s="25">
        <v>0</v>
      </c>
      <c r="P85" s="27">
        <v>60</v>
      </c>
    </row>
    <row r="86" spans="1:16" x14ac:dyDescent="0.25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472</v>
      </c>
      <c r="B88" s="28" t="s">
        <v>473</v>
      </c>
      <c r="C88" s="14">
        <v>1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474</v>
      </c>
      <c r="B89" s="28" t="s">
        <v>475</v>
      </c>
      <c r="C89" s="14">
        <v>67</v>
      </c>
      <c r="D89" s="14">
        <v>74</v>
      </c>
      <c r="E89" s="29">
        <v>-9.45945945945946E-2</v>
      </c>
      <c r="F89" s="14">
        <v>6</v>
      </c>
      <c r="G89" s="14">
        <v>0</v>
      </c>
      <c r="H89" s="14">
        <v>4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2</v>
      </c>
    </row>
    <row r="90" spans="1:16" ht="22.5" x14ac:dyDescent="0.25">
      <c r="A90" s="28" t="s">
        <v>476</v>
      </c>
      <c r="B90" s="28" t="s">
        <v>477</v>
      </c>
      <c r="C90" s="14">
        <v>1</v>
      </c>
      <c r="D90" s="14">
        <v>1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478</v>
      </c>
      <c r="B91" s="28" t="s">
        <v>479</v>
      </c>
      <c r="C91" s="14">
        <v>21</v>
      </c>
      <c r="D91" s="14">
        <v>20</v>
      </c>
      <c r="E91" s="29">
        <v>0.05</v>
      </c>
      <c r="F91" s="14">
        <v>0</v>
      </c>
      <c r="G91" s="14">
        <v>0</v>
      </c>
      <c r="H91" s="14">
        <v>2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8" t="s">
        <v>480</v>
      </c>
      <c r="B92" s="28" t="s">
        <v>481</v>
      </c>
      <c r="C92" s="14">
        <v>50</v>
      </c>
      <c r="D92" s="14">
        <v>73</v>
      </c>
      <c r="E92" s="29">
        <v>-0.31506849315068503</v>
      </c>
      <c r="F92" s="14">
        <v>0</v>
      </c>
      <c r="G92" s="14">
        <v>1</v>
      </c>
      <c r="H92" s="14">
        <v>26</v>
      </c>
      <c r="I92" s="14">
        <v>37</v>
      </c>
      <c r="J92" s="14">
        <v>0</v>
      </c>
      <c r="K92" s="14">
        <v>0</v>
      </c>
      <c r="L92" s="14">
        <v>0</v>
      </c>
      <c r="M92" s="14">
        <v>0</v>
      </c>
      <c r="N92" s="14">
        <v>14</v>
      </c>
      <c r="O92" s="14">
        <v>0</v>
      </c>
      <c r="P92" s="23">
        <v>21</v>
      </c>
    </row>
    <row r="93" spans="1:16" x14ac:dyDescent="0.25">
      <c r="A93" s="28" t="s">
        <v>482</v>
      </c>
      <c r="B93" s="28" t="s">
        <v>483</v>
      </c>
      <c r="C93" s="14">
        <v>12</v>
      </c>
      <c r="D93" s="14">
        <v>14</v>
      </c>
      <c r="E93" s="29">
        <v>-0.14285714285714299</v>
      </c>
      <c r="F93" s="14">
        <v>1</v>
      </c>
      <c r="G93" s="14">
        <v>0</v>
      </c>
      <c r="H93" s="14">
        <v>0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1</v>
      </c>
    </row>
    <row r="94" spans="1:16" x14ac:dyDescent="0.25">
      <c r="A94" s="28" t="s">
        <v>484</v>
      </c>
      <c r="B94" s="28" t="s">
        <v>485</v>
      </c>
      <c r="C94" s="14">
        <v>222</v>
      </c>
      <c r="D94" s="14">
        <v>201</v>
      </c>
      <c r="E94" s="29">
        <v>0.104477611940299</v>
      </c>
      <c r="F94" s="14">
        <v>2</v>
      </c>
      <c r="G94" s="14">
        <v>1</v>
      </c>
      <c r="H94" s="14">
        <v>96</v>
      </c>
      <c r="I94" s="14">
        <v>35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36</v>
      </c>
    </row>
    <row r="95" spans="1:16" ht="22.5" x14ac:dyDescent="0.25">
      <c r="A95" s="28" t="s">
        <v>486</v>
      </c>
      <c r="B95" s="28" t="s">
        <v>487</v>
      </c>
      <c r="C95" s="14">
        <v>0</v>
      </c>
      <c r="D95" s="14">
        <v>0</v>
      </c>
      <c r="E95" s="29">
        <v>0</v>
      </c>
      <c r="F95" s="14">
        <v>0</v>
      </c>
      <c r="G95" s="14">
        <v>2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8" t="s">
        <v>488</v>
      </c>
      <c r="B96" s="28" t="s">
        <v>489</v>
      </c>
      <c r="C96" s="14">
        <v>2</v>
      </c>
      <c r="D96" s="14">
        <v>4</v>
      </c>
      <c r="E96" s="29">
        <v>-0.5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2" t="s">
        <v>490</v>
      </c>
      <c r="B97" s="183"/>
      <c r="C97" s="25">
        <v>3936</v>
      </c>
      <c r="D97" s="25">
        <v>3570</v>
      </c>
      <c r="E97" s="26">
        <v>0.10252100840336099</v>
      </c>
      <c r="F97" s="25">
        <v>71</v>
      </c>
      <c r="G97" s="25">
        <v>35</v>
      </c>
      <c r="H97" s="25">
        <v>721</v>
      </c>
      <c r="I97" s="25">
        <v>328</v>
      </c>
      <c r="J97" s="25">
        <v>0</v>
      </c>
      <c r="K97" s="25">
        <v>0</v>
      </c>
      <c r="L97" s="25">
        <v>0</v>
      </c>
      <c r="M97" s="25">
        <v>0</v>
      </c>
      <c r="N97" s="25">
        <v>10</v>
      </c>
      <c r="O97" s="25">
        <v>24</v>
      </c>
      <c r="P97" s="27">
        <v>300</v>
      </c>
    </row>
    <row r="98" spans="1:16" x14ac:dyDescent="0.25">
      <c r="A98" s="28" t="s">
        <v>491</v>
      </c>
      <c r="B98" s="28" t="s">
        <v>492</v>
      </c>
      <c r="C98" s="14">
        <v>473</v>
      </c>
      <c r="D98" s="14">
        <v>428</v>
      </c>
      <c r="E98" s="29">
        <v>0.105140186915888</v>
      </c>
      <c r="F98" s="14">
        <v>12</v>
      </c>
      <c r="G98" s="14">
        <v>4</v>
      </c>
      <c r="H98" s="14">
        <v>75</v>
      </c>
      <c r="I98" s="14">
        <v>28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37</v>
      </c>
    </row>
    <row r="99" spans="1:16" x14ac:dyDescent="0.25">
      <c r="A99" s="28" t="s">
        <v>493</v>
      </c>
      <c r="B99" s="28" t="s">
        <v>494</v>
      </c>
      <c r="C99" s="14">
        <v>582</v>
      </c>
      <c r="D99" s="14">
        <v>505</v>
      </c>
      <c r="E99" s="29">
        <v>0.152475247524752</v>
      </c>
      <c r="F99" s="14">
        <v>23</v>
      </c>
      <c r="G99" s="14">
        <v>8</v>
      </c>
      <c r="H99" s="14">
        <v>182</v>
      </c>
      <c r="I99" s="14">
        <v>56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7</v>
      </c>
      <c r="P99" s="23">
        <v>71</v>
      </c>
    </row>
    <row r="100" spans="1:16" ht="33.75" x14ac:dyDescent="0.25">
      <c r="A100" s="28" t="s">
        <v>495</v>
      </c>
      <c r="B100" s="28" t="s">
        <v>496</v>
      </c>
      <c r="C100" s="14">
        <v>46</v>
      </c>
      <c r="D100" s="14">
        <v>46</v>
      </c>
      <c r="E100" s="29">
        <v>0</v>
      </c>
      <c r="F100" s="14">
        <v>2</v>
      </c>
      <c r="G100" s="14">
        <v>3</v>
      </c>
      <c r="H100" s="14">
        <v>13</v>
      </c>
      <c r="I100" s="14">
        <v>30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23">
        <v>24</v>
      </c>
    </row>
    <row r="101" spans="1:16" ht="22.5" x14ac:dyDescent="0.25">
      <c r="A101" s="28" t="s">
        <v>497</v>
      </c>
      <c r="B101" s="28" t="s">
        <v>498</v>
      </c>
      <c r="C101" s="14">
        <v>231</v>
      </c>
      <c r="D101" s="14">
        <v>193</v>
      </c>
      <c r="E101" s="29">
        <v>0.19689119170984401</v>
      </c>
      <c r="F101" s="14">
        <v>3</v>
      </c>
      <c r="G101" s="14">
        <v>1</v>
      </c>
      <c r="H101" s="14">
        <v>44</v>
      </c>
      <c r="I101" s="14">
        <v>22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15</v>
      </c>
      <c r="P101" s="23">
        <v>26</v>
      </c>
    </row>
    <row r="102" spans="1:16" x14ac:dyDescent="0.25">
      <c r="A102" s="28" t="s">
        <v>499</v>
      </c>
      <c r="B102" s="28" t="s">
        <v>500</v>
      </c>
      <c r="C102" s="14">
        <v>17</v>
      </c>
      <c r="D102" s="14">
        <v>18</v>
      </c>
      <c r="E102" s="29">
        <v>-5.5555555555555601E-2</v>
      </c>
      <c r="F102" s="14">
        <v>0</v>
      </c>
      <c r="G102" s="14">
        <v>0</v>
      </c>
      <c r="H102" s="14">
        <v>3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8" t="s">
        <v>501</v>
      </c>
      <c r="B103" s="28" t="s">
        <v>502</v>
      </c>
      <c r="C103" s="14">
        <v>86</v>
      </c>
      <c r="D103" s="14">
        <v>89</v>
      </c>
      <c r="E103" s="29">
        <v>-3.3707865168539297E-2</v>
      </c>
      <c r="F103" s="14">
        <v>3</v>
      </c>
      <c r="G103" s="14">
        <v>2</v>
      </c>
      <c r="H103" s="14">
        <v>9</v>
      </c>
      <c r="I103" s="14">
        <v>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3">
        <v>8</v>
      </c>
    </row>
    <row r="104" spans="1:16" x14ac:dyDescent="0.25">
      <c r="A104" s="28" t="s">
        <v>503</v>
      </c>
      <c r="B104" s="28" t="s">
        <v>504</v>
      </c>
      <c r="C104" s="14">
        <v>197</v>
      </c>
      <c r="D104" s="14">
        <v>189</v>
      </c>
      <c r="E104" s="29">
        <v>4.2328042328042298E-2</v>
      </c>
      <c r="F104" s="14">
        <v>0</v>
      </c>
      <c r="G104" s="14">
        <v>0</v>
      </c>
      <c r="H104" s="14">
        <v>6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2</v>
      </c>
    </row>
    <row r="105" spans="1:16" x14ac:dyDescent="0.25">
      <c r="A105" s="28" t="s">
        <v>505</v>
      </c>
      <c r="B105" s="28" t="s">
        <v>506</v>
      </c>
      <c r="C105" s="14">
        <v>1384</v>
      </c>
      <c r="D105" s="14">
        <v>1201</v>
      </c>
      <c r="E105" s="29">
        <v>0.152373022481266</v>
      </c>
      <c r="F105" s="14">
        <v>10</v>
      </c>
      <c r="G105" s="14">
        <v>6</v>
      </c>
      <c r="H105" s="14">
        <v>234</v>
      </c>
      <c r="I105" s="14">
        <v>111</v>
      </c>
      <c r="J105" s="14">
        <v>0</v>
      </c>
      <c r="K105" s="14">
        <v>0</v>
      </c>
      <c r="L105" s="14">
        <v>0</v>
      </c>
      <c r="M105" s="14">
        <v>0</v>
      </c>
      <c r="N105" s="14">
        <v>6</v>
      </c>
      <c r="O105" s="14">
        <v>0</v>
      </c>
      <c r="P105" s="23">
        <v>55</v>
      </c>
    </row>
    <row r="106" spans="1:16" ht="22.5" x14ac:dyDescent="0.25">
      <c r="A106" s="28" t="s">
        <v>507</v>
      </c>
      <c r="B106" s="28" t="s">
        <v>508</v>
      </c>
      <c r="C106" s="14">
        <v>296</v>
      </c>
      <c r="D106" s="14">
        <v>239</v>
      </c>
      <c r="E106" s="29">
        <v>0.23849372384937201</v>
      </c>
      <c r="F106" s="14">
        <v>3</v>
      </c>
      <c r="G106" s="14">
        <v>0</v>
      </c>
      <c r="H106" s="14">
        <v>44</v>
      </c>
      <c r="I106" s="14">
        <v>13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11</v>
      </c>
    </row>
    <row r="107" spans="1:16" ht="22.5" x14ac:dyDescent="0.25">
      <c r="A107" s="28" t="s">
        <v>509</v>
      </c>
      <c r="B107" s="28" t="s">
        <v>510</v>
      </c>
      <c r="C107" s="14">
        <v>66</v>
      </c>
      <c r="D107" s="14">
        <v>35</v>
      </c>
      <c r="E107" s="29">
        <v>0.88571428571428601</v>
      </c>
      <c r="F107" s="14">
        <v>1</v>
      </c>
      <c r="G107" s="14">
        <v>0</v>
      </c>
      <c r="H107" s="14">
        <v>8</v>
      </c>
      <c r="I107" s="14">
        <v>8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7</v>
      </c>
    </row>
    <row r="108" spans="1:16" x14ac:dyDescent="0.25">
      <c r="A108" s="28" t="s">
        <v>511</v>
      </c>
      <c r="B108" s="28" t="s">
        <v>512</v>
      </c>
      <c r="C108" s="14">
        <v>12</v>
      </c>
      <c r="D108" s="14">
        <v>9</v>
      </c>
      <c r="E108" s="29">
        <v>0.33333333333333298</v>
      </c>
      <c r="F108" s="14">
        <v>0</v>
      </c>
      <c r="G108" s="14">
        <v>0</v>
      </c>
      <c r="H108" s="14">
        <v>3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3">
        <v>0</v>
      </c>
    </row>
    <row r="109" spans="1:16" x14ac:dyDescent="0.25">
      <c r="A109" s="28" t="s">
        <v>513</v>
      </c>
      <c r="B109" s="28" t="s">
        <v>514</v>
      </c>
      <c r="C109" s="14">
        <v>1</v>
      </c>
      <c r="D109" s="14">
        <v>0</v>
      </c>
      <c r="E109" s="29">
        <v>0</v>
      </c>
      <c r="F109" s="14">
        <v>0</v>
      </c>
      <c r="G109" s="14">
        <v>0</v>
      </c>
      <c r="H109" s="14">
        <v>3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3">
        <v>4</v>
      </c>
    </row>
    <row r="110" spans="1:16" ht="22.5" x14ac:dyDescent="0.25">
      <c r="A110" s="28" t="s">
        <v>515</v>
      </c>
      <c r="B110" s="28" t="s">
        <v>516</v>
      </c>
      <c r="C110" s="14">
        <v>1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8" t="s">
        <v>517</v>
      </c>
      <c r="B111" s="28" t="s">
        <v>518</v>
      </c>
      <c r="C111" s="14">
        <v>484</v>
      </c>
      <c r="D111" s="14">
        <v>563</v>
      </c>
      <c r="E111" s="29">
        <v>-0.14031971580816999</v>
      </c>
      <c r="F111" s="14">
        <v>14</v>
      </c>
      <c r="G111" s="14">
        <v>11</v>
      </c>
      <c r="H111" s="14">
        <v>81</v>
      </c>
      <c r="I111" s="14">
        <v>31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40</v>
      </c>
    </row>
    <row r="112" spans="1:16" ht="22.5" x14ac:dyDescent="0.25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521</v>
      </c>
      <c r="B113" s="28" t="s">
        <v>522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8" t="s">
        <v>523</v>
      </c>
      <c r="B114" s="28" t="s">
        <v>524</v>
      </c>
      <c r="C114" s="14">
        <v>13</v>
      </c>
      <c r="D114" s="14">
        <v>8</v>
      </c>
      <c r="E114" s="29">
        <v>0.625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8" t="s">
        <v>525</v>
      </c>
      <c r="B115" s="28" t="s">
        <v>526</v>
      </c>
      <c r="C115" s="14">
        <v>0</v>
      </c>
      <c r="D115" s="14">
        <v>2</v>
      </c>
      <c r="E115" s="29">
        <v>-1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2.5" x14ac:dyDescent="0.25">
      <c r="A116" s="28" t="s">
        <v>527</v>
      </c>
      <c r="B116" s="28" t="s">
        <v>528</v>
      </c>
      <c r="C116" s="14">
        <v>12</v>
      </c>
      <c r="D116" s="14">
        <v>6</v>
      </c>
      <c r="E116" s="29">
        <v>1</v>
      </c>
      <c r="F116" s="14">
        <v>0</v>
      </c>
      <c r="G116" s="14">
        <v>0</v>
      </c>
      <c r="H116" s="14">
        <v>5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8" t="s">
        <v>529</v>
      </c>
      <c r="B117" s="28" t="s">
        <v>530</v>
      </c>
      <c r="C117" s="14">
        <v>0</v>
      </c>
      <c r="D117" s="14">
        <v>1</v>
      </c>
      <c r="E117" s="29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531</v>
      </c>
      <c r="B118" s="28" t="s">
        <v>532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8" t="s">
        <v>533</v>
      </c>
      <c r="B119" s="28" t="s">
        <v>534</v>
      </c>
      <c r="C119" s="14">
        <v>1</v>
      </c>
      <c r="D119" s="14">
        <v>1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535</v>
      </c>
      <c r="B120" s="28" t="s">
        <v>536</v>
      </c>
      <c r="C120" s="14">
        <v>3</v>
      </c>
      <c r="D120" s="14">
        <v>2</v>
      </c>
      <c r="E120" s="29">
        <v>0.5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8" t="s">
        <v>537</v>
      </c>
      <c r="B121" s="28" t="s">
        <v>538</v>
      </c>
      <c r="C121" s="14">
        <v>18</v>
      </c>
      <c r="D121" s="14">
        <v>17</v>
      </c>
      <c r="E121" s="29">
        <v>5.8823529411764698E-2</v>
      </c>
      <c r="F121" s="14">
        <v>0</v>
      </c>
      <c r="G121" s="14">
        <v>0</v>
      </c>
      <c r="H121" s="14">
        <v>7</v>
      </c>
      <c r="I121" s="14">
        <v>12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10</v>
      </c>
    </row>
    <row r="122" spans="1:16" x14ac:dyDescent="0.25">
      <c r="A122" s="28" t="s">
        <v>539</v>
      </c>
      <c r="B122" s="28" t="s">
        <v>540</v>
      </c>
      <c r="C122" s="14">
        <v>9</v>
      </c>
      <c r="D122" s="14">
        <v>14</v>
      </c>
      <c r="E122" s="29">
        <v>-0.35714285714285698</v>
      </c>
      <c r="F122" s="14">
        <v>0</v>
      </c>
      <c r="G122" s="14">
        <v>0</v>
      </c>
      <c r="H122" s="14">
        <v>0</v>
      </c>
      <c r="I122" s="14">
        <v>4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2</v>
      </c>
    </row>
    <row r="123" spans="1:16" x14ac:dyDescent="0.25">
      <c r="A123" s="28" t="s">
        <v>541</v>
      </c>
      <c r="B123" s="28" t="s">
        <v>542</v>
      </c>
      <c r="C123" s="14">
        <v>2</v>
      </c>
      <c r="D123" s="14">
        <v>1</v>
      </c>
      <c r="E123" s="29">
        <v>1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547</v>
      </c>
      <c r="B126" s="28" t="s">
        <v>548</v>
      </c>
      <c r="C126" s="14">
        <v>2</v>
      </c>
      <c r="D126" s="14">
        <v>3</v>
      </c>
      <c r="E126" s="29">
        <v>-0.33333333333333298</v>
      </c>
      <c r="F126" s="14">
        <v>0</v>
      </c>
      <c r="G126" s="14">
        <v>0</v>
      </c>
      <c r="H126" s="14">
        <v>2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1</v>
      </c>
    </row>
    <row r="127" spans="1:16" ht="22.5" x14ac:dyDescent="0.25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8" t="s">
        <v>551</v>
      </c>
      <c r="B128" s="28" t="s">
        <v>552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2.5" x14ac:dyDescent="0.25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1</v>
      </c>
    </row>
    <row r="131" spans="1:16" x14ac:dyDescent="0.25">
      <c r="A131" s="182" t="s">
        <v>557</v>
      </c>
      <c r="B131" s="183"/>
      <c r="C131" s="25">
        <v>4</v>
      </c>
      <c r="D131" s="25">
        <v>8</v>
      </c>
      <c r="E131" s="26">
        <v>-0.5</v>
      </c>
      <c r="F131" s="25">
        <v>0</v>
      </c>
      <c r="G131" s="25">
        <v>0</v>
      </c>
      <c r="H131" s="25">
        <v>7</v>
      </c>
      <c r="I131" s="25">
        <v>1</v>
      </c>
      <c r="J131" s="25">
        <v>0</v>
      </c>
      <c r="K131" s="25">
        <v>0</v>
      </c>
      <c r="L131" s="25">
        <v>0</v>
      </c>
      <c r="M131" s="25">
        <v>0</v>
      </c>
      <c r="N131" s="25">
        <v>2</v>
      </c>
      <c r="O131" s="25">
        <v>0</v>
      </c>
      <c r="P131" s="27">
        <v>1</v>
      </c>
    </row>
    <row r="132" spans="1:16" x14ac:dyDescent="0.25">
      <c r="A132" s="28" t="s">
        <v>558</v>
      </c>
      <c r="B132" s="28" t="s">
        <v>559</v>
      </c>
      <c r="C132" s="14">
        <v>1</v>
      </c>
      <c r="D132" s="14">
        <v>3</v>
      </c>
      <c r="E132" s="29">
        <v>-0.66666666666666696</v>
      </c>
      <c r="F132" s="14">
        <v>0</v>
      </c>
      <c r="G132" s="14">
        <v>0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0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562</v>
      </c>
      <c r="B134" s="28" t="s">
        <v>563</v>
      </c>
      <c r="C134" s="14">
        <v>3</v>
      </c>
      <c r="D134" s="14">
        <v>5</v>
      </c>
      <c r="E134" s="29">
        <v>-0.4</v>
      </c>
      <c r="F134" s="14">
        <v>0</v>
      </c>
      <c r="G134" s="14">
        <v>0</v>
      </c>
      <c r="H134" s="14">
        <v>3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1</v>
      </c>
    </row>
    <row r="135" spans="1:16" x14ac:dyDescent="0.25">
      <c r="A135" s="28" t="s">
        <v>564</v>
      </c>
      <c r="B135" s="28" t="s">
        <v>565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3">
        <v>0</v>
      </c>
    </row>
    <row r="136" spans="1:16" x14ac:dyDescent="0.25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2" t="s">
        <v>568</v>
      </c>
      <c r="B137" s="183"/>
      <c r="C137" s="25">
        <v>26</v>
      </c>
      <c r="D137" s="25">
        <v>31</v>
      </c>
      <c r="E137" s="26">
        <v>-0.16129032258064499</v>
      </c>
      <c r="F137" s="25">
        <v>0</v>
      </c>
      <c r="G137" s="25">
        <v>0</v>
      </c>
      <c r="H137" s="25">
        <v>5</v>
      </c>
      <c r="I137" s="25">
        <v>6</v>
      </c>
      <c r="J137" s="25">
        <v>0</v>
      </c>
      <c r="K137" s="25">
        <v>0</v>
      </c>
      <c r="L137" s="25">
        <v>0</v>
      </c>
      <c r="M137" s="25">
        <v>0</v>
      </c>
      <c r="N137" s="25">
        <v>35</v>
      </c>
      <c r="O137" s="25">
        <v>0</v>
      </c>
      <c r="P137" s="27">
        <v>8</v>
      </c>
    </row>
    <row r="138" spans="1:16" ht="22.5" x14ac:dyDescent="0.25">
      <c r="A138" s="28" t="s">
        <v>569</v>
      </c>
      <c r="B138" s="28" t="s">
        <v>570</v>
      </c>
      <c r="C138" s="14">
        <v>6</v>
      </c>
      <c r="D138" s="14">
        <v>3</v>
      </c>
      <c r="E138" s="29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2</v>
      </c>
    </row>
    <row r="139" spans="1:16" x14ac:dyDescent="0.25">
      <c r="A139" s="28" t="s">
        <v>571</v>
      </c>
      <c r="B139" s="28" t="s">
        <v>572</v>
      </c>
      <c r="C139" s="14">
        <v>2</v>
      </c>
      <c r="D139" s="14">
        <v>1</v>
      </c>
      <c r="E139" s="29">
        <v>1</v>
      </c>
      <c r="F139" s="14">
        <v>0</v>
      </c>
      <c r="G139" s="14">
        <v>0</v>
      </c>
      <c r="H139" s="14">
        <v>1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1</v>
      </c>
    </row>
    <row r="140" spans="1:16" x14ac:dyDescent="0.25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1</v>
      </c>
    </row>
    <row r="141" spans="1:16" ht="22.5" x14ac:dyDescent="0.25">
      <c r="A141" s="28" t="s">
        <v>575</v>
      </c>
      <c r="B141" s="28" t="s">
        <v>576</v>
      </c>
      <c r="C141" s="14">
        <v>0</v>
      </c>
      <c r="D141" s="14">
        <v>1</v>
      </c>
      <c r="E141" s="29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577</v>
      </c>
      <c r="B142" s="28" t="s">
        <v>578</v>
      </c>
      <c r="C142" s="14">
        <v>15</v>
      </c>
      <c r="D142" s="14">
        <v>20</v>
      </c>
      <c r="E142" s="29">
        <v>-0.25</v>
      </c>
      <c r="F142" s="14">
        <v>0</v>
      </c>
      <c r="G142" s="14">
        <v>0</v>
      </c>
      <c r="H142" s="14">
        <v>4</v>
      </c>
      <c r="I142" s="14">
        <v>5</v>
      </c>
      <c r="J142" s="14">
        <v>0</v>
      </c>
      <c r="K142" s="14">
        <v>0</v>
      </c>
      <c r="L142" s="14">
        <v>0</v>
      </c>
      <c r="M142" s="14">
        <v>0</v>
      </c>
      <c r="N142" s="14">
        <v>35</v>
      </c>
      <c r="O142" s="14">
        <v>0</v>
      </c>
      <c r="P142" s="23">
        <v>2</v>
      </c>
    </row>
    <row r="143" spans="1:16" ht="22.5" x14ac:dyDescent="0.25">
      <c r="A143" s="28" t="s">
        <v>579</v>
      </c>
      <c r="B143" s="28" t="s">
        <v>580</v>
      </c>
      <c r="C143" s="14">
        <v>3</v>
      </c>
      <c r="D143" s="14">
        <v>6</v>
      </c>
      <c r="E143" s="29">
        <v>-0.5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2</v>
      </c>
    </row>
    <row r="144" spans="1:16" x14ac:dyDescent="0.25">
      <c r="A144" s="182" t="s">
        <v>581</v>
      </c>
      <c r="B144" s="183"/>
      <c r="C144" s="25">
        <v>5</v>
      </c>
      <c r="D144" s="25">
        <v>1</v>
      </c>
      <c r="E144" s="26">
        <v>4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2.5" x14ac:dyDescent="0.25">
      <c r="A145" s="28" t="s">
        <v>582</v>
      </c>
      <c r="B145" s="28" t="s">
        <v>583</v>
      </c>
      <c r="C145" s="14">
        <v>3</v>
      </c>
      <c r="D145" s="14">
        <v>1</v>
      </c>
      <c r="E145" s="29">
        <v>2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8" t="s">
        <v>584</v>
      </c>
      <c r="B146" s="28" t="s">
        <v>585</v>
      </c>
      <c r="C146" s="14">
        <v>2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2" t="s">
        <v>586</v>
      </c>
      <c r="B147" s="183"/>
      <c r="C147" s="25">
        <v>46</v>
      </c>
      <c r="D147" s="25">
        <v>64</v>
      </c>
      <c r="E147" s="26">
        <v>-0.28125</v>
      </c>
      <c r="F147" s="25">
        <v>3</v>
      </c>
      <c r="G147" s="25">
        <v>1</v>
      </c>
      <c r="H147" s="25">
        <v>19</v>
      </c>
      <c r="I147" s="25">
        <v>3</v>
      </c>
      <c r="J147" s="25">
        <v>0</v>
      </c>
      <c r="K147" s="25">
        <v>0</v>
      </c>
      <c r="L147" s="25">
        <v>0</v>
      </c>
      <c r="M147" s="25">
        <v>0</v>
      </c>
      <c r="N147" s="25">
        <v>18</v>
      </c>
      <c r="O147" s="25">
        <v>0</v>
      </c>
      <c r="P147" s="27">
        <v>5</v>
      </c>
    </row>
    <row r="148" spans="1:16" ht="22.5" x14ac:dyDescent="0.25">
      <c r="A148" s="28" t="s">
        <v>587</v>
      </c>
      <c r="B148" s="28" t="s">
        <v>588</v>
      </c>
      <c r="C148" s="14">
        <v>1</v>
      </c>
      <c r="D148" s="14">
        <v>7</v>
      </c>
      <c r="E148" s="29">
        <v>-0.85714285714285698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3">
        <v>0</v>
      </c>
    </row>
    <row r="149" spans="1:16" x14ac:dyDescent="0.25">
      <c r="A149" s="28" t="s">
        <v>589</v>
      </c>
      <c r="B149" s="28" t="s">
        <v>590</v>
      </c>
      <c r="C149" s="14">
        <v>1</v>
      </c>
      <c r="D149" s="14">
        <v>2</v>
      </c>
      <c r="E149" s="29">
        <v>-0.5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593</v>
      </c>
      <c r="B151" s="28" t="s">
        <v>594</v>
      </c>
      <c r="C151" s="14">
        <v>4</v>
      </c>
      <c r="D151" s="14">
        <v>6</v>
      </c>
      <c r="E151" s="29">
        <v>-0.33333333333333298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6</v>
      </c>
      <c r="O151" s="14">
        <v>0</v>
      </c>
      <c r="P151" s="23">
        <v>0</v>
      </c>
    </row>
    <row r="152" spans="1:16" ht="33.75" x14ac:dyDescent="0.25">
      <c r="A152" s="28" t="s">
        <v>595</v>
      </c>
      <c r="B152" s="28" t="s">
        <v>596</v>
      </c>
      <c r="C152" s="14">
        <v>0</v>
      </c>
      <c r="D152" s="14">
        <v>1</v>
      </c>
      <c r="E152" s="29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8" t="s">
        <v>597</v>
      </c>
      <c r="B153" s="28" t="s">
        <v>598</v>
      </c>
      <c r="C153" s="14">
        <v>1</v>
      </c>
      <c r="D153" s="14">
        <v>1</v>
      </c>
      <c r="E153" s="29">
        <v>0</v>
      </c>
      <c r="F153" s="14">
        <v>0</v>
      </c>
      <c r="G153" s="14">
        <v>0</v>
      </c>
      <c r="H153" s="14">
        <v>3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3">
        <v>0</v>
      </c>
    </row>
    <row r="154" spans="1:16" x14ac:dyDescent="0.25">
      <c r="A154" s="28" t="s">
        <v>599</v>
      </c>
      <c r="B154" s="28" t="s">
        <v>600</v>
      </c>
      <c r="C154" s="14">
        <v>16</v>
      </c>
      <c r="D154" s="14">
        <v>9</v>
      </c>
      <c r="E154" s="29">
        <v>0.77777777777777801</v>
      </c>
      <c r="F154" s="14">
        <v>0</v>
      </c>
      <c r="G154" s="14">
        <v>0</v>
      </c>
      <c r="H154" s="14">
        <v>6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10</v>
      </c>
      <c r="O154" s="14">
        <v>0</v>
      </c>
      <c r="P154" s="23">
        <v>2</v>
      </c>
    </row>
    <row r="155" spans="1:16" ht="22.5" x14ac:dyDescent="0.25">
      <c r="A155" s="28" t="s">
        <v>601</v>
      </c>
      <c r="B155" s="28" t="s">
        <v>602</v>
      </c>
      <c r="C155" s="14">
        <v>23</v>
      </c>
      <c r="D155" s="14">
        <v>38</v>
      </c>
      <c r="E155" s="29">
        <v>-0.394736842105263</v>
      </c>
      <c r="F155" s="14">
        <v>3</v>
      </c>
      <c r="G155" s="14">
        <v>1</v>
      </c>
      <c r="H155" s="14">
        <v>8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3">
        <v>3</v>
      </c>
    </row>
    <row r="156" spans="1:16" x14ac:dyDescent="0.25">
      <c r="A156" s="182" t="s">
        <v>603</v>
      </c>
      <c r="B156" s="183"/>
      <c r="C156" s="25">
        <v>17</v>
      </c>
      <c r="D156" s="25">
        <v>23</v>
      </c>
      <c r="E156" s="26">
        <v>-0.26086956521739102</v>
      </c>
      <c r="F156" s="25">
        <v>1</v>
      </c>
      <c r="G156" s="25">
        <v>1</v>
      </c>
      <c r="H156" s="25">
        <v>4</v>
      </c>
      <c r="I156" s="25">
        <v>3</v>
      </c>
      <c r="J156" s="25">
        <v>0</v>
      </c>
      <c r="K156" s="25">
        <v>0</v>
      </c>
      <c r="L156" s="25">
        <v>0</v>
      </c>
      <c r="M156" s="25">
        <v>0</v>
      </c>
      <c r="N156" s="25">
        <v>1</v>
      </c>
      <c r="O156" s="25">
        <v>0</v>
      </c>
      <c r="P156" s="27">
        <v>2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8" t="s">
        <v>612</v>
      </c>
      <c r="B161" s="28" t="s">
        <v>613</v>
      </c>
      <c r="C161" s="14">
        <v>4</v>
      </c>
      <c r="D161" s="14">
        <v>4</v>
      </c>
      <c r="E161" s="29">
        <v>0</v>
      </c>
      <c r="F161" s="14">
        <v>1</v>
      </c>
      <c r="G161" s="14">
        <v>1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1</v>
      </c>
    </row>
    <row r="162" spans="1:16" x14ac:dyDescent="0.25">
      <c r="A162" s="28" t="s">
        <v>614</v>
      </c>
      <c r="B162" s="28" t="s">
        <v>615</v>
      </c>
      <c r="C162" s="14">
        <v>10</v>
      </c>
      <c r="D162" s="14">
        <v>8</v>
      </c>
      <c r="E162" s="29">
        <v>0.25</v>
      </c>
      <c r="F162" s="14">
        <v>0</v>
      </c>
      <c r="G162" s="14">
        <v>0</v>
      </c>
      <c r="H162" s="14">
        <v>3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3">
        <v>1</v>
      </c>
    </row>
    <row r="163" spans="1:16" ht="22.5" x14ac:dyDescent="0.25">
      <c r="A163" s="28" t="s">
        <v>616</v>
      </c>
      <c r="B163" s="28" t="s">
        <v>617</v>
      </c>
      <c r="C163" s="14">
        <v>0</v>
      </c>
      <c r="D163" s="14">
        <v>5</v>
      </c>
      <c r="E163" s="29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618</v>
      </c>
      <c r="B164" s="28" t="s">
        <v>619</v>
      </c>
      <c r="C164" s="14">
        <v>2</v>
      </c>
      <c r="D164" s="14">
        <v>2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8" t="s">
        <v>620</v>
      </c>
      <c r="B165" s="28" t="s">
        <v>621</v>
      </c>
      <c r="C165" s="14">
        <v>1</v>
      </c>
      <c r="D165" s="14">
        <v>4</v>
      </c>
      <c r="E165" s="29">
        <v>-0.75</v>
      </c>
      <c r="F165" s="14">
        <v>0</v>
      </c>
      <c r="G165" s="14">
        <v>0</v>
      </c>
      <c r="H165" s="14">
        <v>1</v>
      </c>
      <c r="I165" s="14">
        <v>3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2" t="s">
        <v>622</v>
      </c>
      <c r="B166" s="183"/>
      <c r="C166" s="25">
        <v>368</v>
      </c>
      <c r="D166" s="25">
        <v>368</v>
      </c>
      <c r="E166" s="26">
        <v>0</v>
      </c>
      <c r="F166" s="25">
        <v>8</v>
      </c>
      <c r="G166" s="25">
        <v>3</v>
      </c>
      <c r="H166" s="25">
        <v>136</v>
      </c>
      <c r="I166" s="25">
        <v>58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15</v>
      </c>
      <c r="P166" s="27">
        <v>61</v>
      </c>
    </row>
    <row r="167" spans="1:16" ht="22.5" x14ac:dyDescent="0.25">
      <c r="A167" s="28" t="s">
        <v>623</v>
      </c>
      <c r="B167" s="28" t="s">
        <v>624</v>
      </c>
      <c r="C167" s="14">
        <v>217</v>
      </c>
      <c r="D167" s="14">
        <v>252</v>
      </c>
      <c r="E167" s="29">
        <v>-0.13888888888888901</v>
      </c>
      <c r="F167" s="14">
        <v>4</v>
      </c>
      <c r="G167" s="14">
        <v>0</v>
      </c>
      <c r="H167" s="14">
        <v>76</v>
      </c>
      <c r="I167" s="14">
        <v>5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9</v>
      </c>
      <c r="P167" s="23">
        <v>5</v>
      </c>
    </row>
    <row r="168" spans="1:16" ht="22.5" x14ac:dyDescent="0.25">
      <c r="A168" s="28" t="s">
        <v>625</v>
      </c>
      <c r="B168" s="28" t="s">
        <v>626</v>
      </c>
      <c r="C168" s="14">
        <v>0</v>
      </c>
      <c r="D168" s="14">
        <v>1</v>
      </c>
      <c r="E168" s="29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627</v>
      </c>
      <c r="B169" s="28" t="s">
        <v>628</v>
      </c>
      <c r="C169" s="14">
        <v>1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631</v>
      </c>
      <c r="B171" s="28" t="s">
        <v>632</v>
      </c>
      <c r="C171" s="14">
        <v>0</v>
      </c>
      <c r="D171" s="14">
        <v>1</v>
      </c>
      <c r="E171" s="29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635</v>
      </c>
      <c r="B173" s="28" t="s">
        <v>636</v>
      </c>
      <c r="C173" s="14">
        <v>74</v>
      </c>
      <c r="D173" s="14">
        <v>59</v>
      </c>
      <c r="E173" s="29">
        <v>0.25423728813559299</v>
      </c>
      <c r="F173" s="14">
        <v>1</v>
      </c>
      <c r="G173" s="14">
        <v>1</v>
      </c>
      <c r="H173" s="14">
        <v>38</v>
      </c>
      <c r="I173" s="14">
        <v>14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4</v>
      </c>
      <c r="P173" s="23">
        <v>20</v>
      </c>
    </row>
    <row r="174" spans="1:16" ht="22.5" x14ac:dyDescent="0.25">
      <c r="A174" s="28" t="s">
        <v>637</v>
      </c>
      <c r="B174" s="28" t="s">
        <v>638</v>
      </c>
      <c r="C174" s="14">
        <v>64</v>
      </c>
      <c r="D174" s="14">
        <v>43</v>
      </c>
      <c r="E174" s="29">
        <v>0.48837209302325602</v>
      </c>
      <c r="F174" s="14">
        <v>2</v>
      </c>
      <c r="G174" s="14">
        <v>1</v>
      </c>
      <c r="H174" s="14">
        <v>20</v>
      </c>
      <c r="I174" s="14">
        <v>36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2</v>
      </c>
      <c r="P174" s="23">
        <v>35</v>
      </c>
    </row>
    <row r="175" spans="1:16" x14ac:dyDescent="0.25">
      <c r="A175" s="28" t="s">
        <v>639</v>
      </c>
      <c r="B175" s="28" t="s">
        <v>640</v>
      </c>
      <c r="C175" s="14">
        <v>8</v>
      </c>
      <c r="D175" s="14">
        <v>10</v>
      </c>
      <c r="E175" s="29">
        <v>-0.2</v>
      </c>
      <c r="F175" s="14">
        <v>1</v>
      </c>
      <c r="G175" s="14">
        <v>1</v>
      </c>
      <c r="H175" s="14">
        <v>0</v>
      </c>
      <c r="I175" s="14">
        <v>3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1</v>
      </c>
    </row>
    <row r="176" spans="1:16" ht="22.5" x14ac:dyDescent="0.25">
      <c r="A176" s="28" t="s">
        <v>641</v>
      </c>
      <c r="B176" s="28" t="s">
        <v>642</v>
      </c>
      <c r="C176" s="14">
        <v>4</v>
      </c>
      <c r="D176" s="14">
        <v>2</v>
      </c>
      <c r="E176" s="29">
        <v>1</v>
      </c>
      <c r="F176" s="14">
        <v>0</v>
      </c>
      <c r="G176" s="14">
        <v>0</v>
      </c>
      <c r="H176" s="14">
        <v>2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2" t="s">
        <v>645</v>
      </c>
      <c r="B178" s="183"/>
      <c r="C178" s="25">
        <v>626</v>
      </c>
      <c r="D178" s="25">
        <v>660</v>
      </c>
      <c r="E178" s="26">
        <v>-5.15151515151515E-2</v>
      </c>
      <c r="F178" s="25">
        <v>1169</v>
      </c>
      <c r="G178" s="25">
        <v>864</v>
      </c>
      <c r="H178" s="25">
        <v>279</v>
      </c>
      <c r="I178" s="25">
        <v>176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1</v>
      </c>
      <c r="P178" s="27">
        <v>1095</v>
      </c>
    </row>
    <row r="179" spans="1:16" ht="22.5" x14ac:dyDescent="0.25">
      <c r="A179" s="28" t="s">
        <v>646</v>
      </c>
      <c r="B179" s="28" t="s">
        <v>647</v>
      </c>
      <c r="C179" s="14">
        <v>6</v>
      </c>
      <c r="D179" s="14">
        <v>5</v>
      </c>
      <c r="E179" s="29">
        <v>0.2</v>
      </c>
      <c r="F179" s="14">
        <v>4</v>
      </c>
      <c r="G179" s="14">
        <v>3</v>
      </c>
      <c r="H179" s="14">
        <v>1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3</v>
      </c>
    </row>
    <row r="180" spans="1:16" ht="22.5" x14ac:dyDescent="0.25">
      <c r="A180" s="28" t="s">
        <v>648</v>
      </c>
      <c r="B180" s="28" t="s">
        <v>649</v>
      </c>
      <c r="C180" s="14">
        <v>259</v>
      </c>
      <c r="D180" s="14">
        <v>323</v>
      </c>
      <c r="E180" s="29">
        <v>-0.19814241486068099</v>
      </c>
      <c r="F180" s="14">
        <v>425</v>
      </c>
      <c r="G180" s="14">
        <v>352</v>
      </c>
      <c r="H180" s="14">
        <v>108</v>
      </c>
      <c r="I180" s="14">
        <v>67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462</v>
      </c>
    </row>
    <row r="181" spans="1:16" x14ac:dyDescent="0.25">
      <c r="A181" s="28" t="s">
        <v>650</v>
      </c>
      <c r="B181" s="28" t="s">
        <v>651</v>
      </c>
      <c r="C181" s="14">
        <v>38</v>
      </c>
      <c r="D181" s="14">
        <v>35</v>
      </c>
      <c r="E181" s="29">
        <v>8.5714285714285701E-2</v>
      </c>
      <c r="F181" s="14">
        <v>11</v>
      </c>
      <c r="G181" s="14">
        <v>6</v>
      </c>
      <c r="H181" s="14">
        <v>29</v>
      </c>
      <c r="I181" s="14">
        <v>16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16</v>
      </c>
    </row>
    <row r="182" spans="1:16" ht="22.5" x14ac:dyDescent="0.25">
      <c r="A182" s="28" t="s">
        <v>652</v>
      </c>
      <c r="B182" s="28" t="s">
        <v>653</v>
      </c>
      <c r="C182" s="14">
        <v>2</v>
      </c>
      <c r="D182" s="14">
        <v>1</v>
      </c>
      <c r="E182" s="29">
        <v>1</v>
      </c>
      <c r="F182" s="14">
        <v>1</v>
      </c>
      <c r="G182" s="14">
        <v>1</v>
      </c>
      <c r="H182" s="14">
        <v>1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8" t="s">
        <v>654</v>
      </c>
      <c r="B183" s="28" t="s">
        <v>655</v>
      </c>
      <c r="C183" s="14">
        <v>17</v>
      </c>
      <c r="D183" s="14">
        <v>16</v>
      </c>
      <c r="E183" s="29">
        <v>6.25E-2</v>
      </c>
      <c r="F183" s="14">
        <v>24</v>
      </c>
      <c r="G183" s="14">
        <v>13</v>
      </c>
      <c r="H183" s="14">
        <v>6</v>
      </c>
      <c r="I183" s="14">
        <v>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21</v>
      </c>
    </row>
    <row r="184" spans="1:16" ht="22.5" x14ac:dyDescent="0.25">
      <c r="A184" s="28" t="s">
        <v>656</v>
      </c>
      <c r="B184" s="28" t="s">
        <v>657</v>
      </c>
      <c r="C184" s="14">
        <v>285</v>
      </c>
      <c r="D184" s="14">
        <v>273</v>
      </c>
      <c r="E184" s="29">
        <v>4.3956043956044001E-2</v>
      </c>
      <c r="F184" s="14">
        <v>701</v>
      </c>
      <c r="G184" s="14">
        <v>489</v>
      </c>
      <c r="H184" s="14">
        <v>132</v>
      </c>
      <c r="I184" s="14">
        <v>87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1</v>
      </c>
      <c r="P184" s="23">
        <v>593</v>
      </c>
    </row>
    <row r="185" spans="1:16" ht="22.5" x14ac:dyDescent="0.25">
      <c r="A185" s="28" t="s">
        <v>658</v>
      </c>
      <c r="B185" s="28" t="s">
        <v>659</v>
      </c>
      <c r="C185" s="14">
        <v>19</v>
      </c>
      <c r="D185" s="14">
        <v>7</v>
      </c>
      <c r="E185" s="29">
        <v>1.71428571428571</v>
      </c>
      <c r="F185" s="14">
        <v>3</v>
      </c>
      <c r="G185" s="14">
        <v>0</v>
      </c>
      <c r="H185" s="14">
        <v>2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2" t="s">
        <v>660</v>
      </c>
      <c r="B186" s="183"/>
      <c r="C186" s="25">
        <v>273</v>
      </c>
      <c r="D186" s="25">
        <v>307</v>
      </c>
      <c r="E186" s="26">
        <v>-0.11074918566775201</v>
      </c>
      <c r="F186" s="25">
        <v>13</v>
      </c>
      <c r="G186" s="25">
        <v>9</v>
      </c>
      <c r="H186" s="25">
        <v>64</v>
      </c>
      <c r="I186" s="25">
        <v>23</v>
      </c>
      <c r="J186" s="25">
        <v>0</v>
      </c>
      <c r="K186" s="25">
        <v>0</v>
      </c>
      <c r="L186" s="25">
        <v>0</v>
      </c>
      <c r="M186" s="25">
        <v>0</v>
      </c>
      <c r="N186" s="25">
        <v>5</v>
      </c>
      <c r="O186" s="25">
        <v>0</v>
      </c>
      <c r="P186" s="27">
        <v>44</v>
      </c>
    </row>
    <row r="187" spans="1:16" x14ac:dyDescent="0.25">
      <c r="A187" s="28" t="s">
        <v>661</v>
      </c>
      <c r="B187" s="28" t="s">
        <v>662</v>
      </c>
      <c r="C187" s="14">
        <v>4</v>
      </c>
      <c r="D187" s="14">
        <v>2</v>
      </c>
      <c r="E187" s="29">
        <v>1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8" t="s">
        <v>665</v>
      </c>
      <c r="B189" s="28" t="s">
        <v>666</v>
      </c>
      <c r="C189" s="14">
        <v>74</v>
      </c>
      <c r="D189" s="14">
        <v>112</v>
      </c>
      <c r="E189" s="29">
        <v>-0.33928571428571402</v>
      </c>
      <c r="F189" s="14">
        <v>8</v>
      </c>
      <c r="G189" s="14">
        <v>7</v>
      </c>
      <c r="H189" s="14">
        <v>24</v>
      </c>
      <c r="I189" s="14">
        <v>6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0</v>
      </c>
      <c r="P189" s="23">
        <v>28</v>
      </c>
    </row>
    <row r="190" spans="1:16" ht="22.5" x14ac:dyDescent="0.25">
      <c r="A190" s="28" t="s">
        <v>667</v>
      </c>
      <c r="B190" s="28" t="s">
        <v>668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8" t="s">
        <v>669</v>
      </c>
      <c r="B191" s="28" t="s">
        <v>670</v>
      </c>
      <c r="C191" s="14">
        <v>11</v>
      </c>
      <c r="D191" s="14">
        <v>6</v>
      </c>
      <c r="E191" s="29">
        <v>0.83333333333333304</v>
      </c>
      <c r="F191" s="14">
        <v>2</v>
      </c>
      <c r="G191" s="14">
        <v>2</v>
      </c>
      <c r="H191" s="14">
        <v>5</v>
      </c>
      <c r="I191" s="14">
        <v>12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7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673</v>
      </c>
      <c r="B193" s="28" t="s">
        <v>674</v>
      </c>
      <c r="C193" s="14">
        <v>24</v>
      </c>
      <c r="D193" s="14">
        <v>30</v>
      </c>
      <c r="E193" s="29">
        <v>-0.2</v>
      </c>
      <c r="F193" s="14">
        <v>0</v>
      </c>
      <c r="G193" s="14">
        <v>0</v>
      </c>
      <c r="H193" s="14">
        <v>8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3">
        <v>7</v>
      </c>
    </row>
    <row r="194" spans="1:16" x14ac:dyDescent="0.25">
      <c r="A194" s="28" t="s">
        <v>675</v>
      </c>
      <c r="B194" s="28" t="s">
        <v>676</v>
      </c>
      <c r="C194" s="14">
        <v>0</v>
      </c>
      <c r="D194" s="14">
        <v>2</v>
      </c>
      <c r="E194" s="29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8" t="s">
        <v>679</v>
      </c>
      <c r="B196" s="28" t="s">
        <v>680</v>
      </c>
      <c r="C196" s="14">
        <v>5</v>
      </c>
      <c r="D196" s="14">
        <v>3</v>
      </c>
      <c r="E196" s="29">
        <v>0.66666666666666696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8" t="s">
        <v>681</v>
      </c>
      <c r="B197" s="28" t="s">
        <v>682</v>
      </c>
      <c r="C197" s="14">
        <v>152</v>
      </c>
      <c r="D197" s="14">
        <v>149</v>
      </c>
      <c r="E197" s="29">
        <v>2.01342281879195E-2</v>
      </c>
      <c r="F197" s="14">
        <v>3</v>
      </c>
      <c r="G197" s="14">
        <v>0</v>
      </c>
      <c r="H197" s="14">
        <v>24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2</v>
      </c>
    </row>
    <row r="198" spans="1:16" ht="22.5" x14ac:dyDescent="0.25">
      <c r="A198" s="28" t="s">
        <v>683</v>
      </c>
      <c r="B198" s="28" t="s">
        <v>684</v>
      </c>
      <c r="C198" s="14">
        <v>1</v>
      </c>
      <c r="D198" s="14">
        <v>2</v>
      </c>
      <c r="E198" s="29">
        <v>-0.5</v>
      </c>
      <c r="F198" s="14">
        <v>0</v>
      </c>
      <c r="G198" s="14">
        <v>0</v>
      </c>
      <c r="H198" s="14">
        <v>2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8" t="s">
        <v>685</v>
      </c>
      <c r="B199" s="28" t="s">
        <v>686</v>
      </c>
      <c r="C199" s="14">
        <v>1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8" t="s">
        <v>687</v>
      </c>
      <c r="B200" s="28" t="s">
        <v>688</v>
      </c>
      <c r="C200" s="14">
        <v>1</v>
      </c>
      <c r="D200" s="14">
        <v>1</v>
      </c>
      <c r="E200" s="29">
        <v>0</v>
      </c>
      <c r="F200" s="14">
        <v>0</v>
      </c>
      <c r="G200" s="14">
        <v>0</v>
      </c>
      <c r="H200" s="14">
        <v>1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2" t="s">
        <v>689</v>
      </c>
      <c r="B201" s="183"/>
      <c r="C201" s="25">
        <v>60</v>
      </c>
      <c r="D201" s="25">
        <v>92</v>
      </c>
      <c r="E201" s="26">
        <v>-0.34782608695652201</v>
      </c>
      <c r="F201" s="25">
        <v>9</v>
      </c>
      <c r="G201" s="25">
        <v>11</v>
      </c>
      <c r="H201" s="25">
        <v>26</v>
      </c>
      <c r="I201" s="25">
        <v>12</v>
      </c>
      <c r="J201" s="25">
        <v>0</v>
      </c>
      <c r="K201" s="25">
        <v>0</v>
      </c>
      <c r="L201" s="25">
        <v>0</v>
      </c>
      <c r="M201" s="25">
        <v>0</v>
      </c>
      <c r="N201" s="25">
        <v>5</v>
      </c>
      <c r="O201" s="25">
        <v>0</v>
      </c>
      <c r="P201" s="27">
        <v>22</v>
      </c>
    </row>
    <row r="202" spans="1:16" x14ac:dyDescent="0.25">
      <c r="A202" s="28" t="s">
        <v>690</v>
      </c>
      <c r="B202" s="28" t="s">
        <v>691</v>
      </c>
      <c r="C202" s="14">
        <v>13</v>
      </c>
      <c r="D202" s="14">
        <v>49</v>
      </c>
      <c r="E202" s="29">
        <v>-0.73469387755102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5</v>
      </c>
      <c r="O202" s="14">
        <v>0</v>
      </c>
      <c r="P202" s="23">
        <v>0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8" t="s">
        <v>694</v>
      </c>
      <c r="B204" s="28" t="s">
        <v>695</v>
      </c>
      <c r="C204" s="14">
        <v>1</v>
      </c>
      <c r="D204" s="14">
        <v>1</v>
      </c>
      <c r="E204" s="29">
        <v>0</v>
      </c>
      <c r="F204" s="14">
        <v>0</v>
      </c>
      <c r="G204" s="14">
        <v>0</v>
      </c>
      <c r="H204" s="14">
        <v>0</v>
      </c>
      <c r="I204" s="14">
        <v>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698</v>
      </c>
      <c r="B206" s="28" t="s">
        <v>699</v>
      </c>
      <c r="C206" s="14">
        <v>42</v>
      </c>
      <c r="D206" s="14">
        <v>35</v>
      </c>
      <c r="E206" s="29">
        <v>0.2</v>
      </c>
      <c r="F206" s="14">
        <v>9</v>
      </c>
      <c r="G206" s="14">
        <v>11</v>
      </c>
      <c r="H206" s="14">
        <v>25</v>
      </c>
      <c r="I206" s="14">
        <v>9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21</v>
      </c>
    </row>
    <row r="207" spans="1:16" ht="22.5" x14ac:dyDescent="0.25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8" t="s">
        <v>710</v>
      </c>
      <c r="B212" s="28" t="s">
        <v>711</v>
      </c>
      <c r="C212" s="14">
        <v>1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8" t="s">
        <v>712</v>
      </c>
      <c r="B213" s="28" t="s">
        <v>713</v>
      </c>
      <c r="C213" s="14">
        <v>1</v>
      </c>
      <c r="D213" s="14">
        <v>5</v>
      </c>
      <c r="E213" s="29">
        <v>-0.8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8" t="s">
        <v>714</v>
      </c>
      <c r="B214" s="28" t="s">
        <v>715</v>
      </c>
      <c r="C214" s="14">
        <v>1</v>
      </c>
      <c r="D214" s="14">
        <v>1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2.5" x14ac:dyDescent="0.25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722</v>
      </c>
      <c r="B218" s="28" t="s">
        <v>723</v>
      </c>
      <c r="C218" s="14">
        <v>1</v>
      </c>
      <c r="D218" s="14">
        <v>1</v>
      </c>
      <c r="E218" s="29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</v>
      </c>
    </row>
    <row r="219" spans="1:16" ht="22.5" x14ac:dyDescent="0.25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2" t="s">
        <v>732</v>
      </c>
      <c r="B223" s="183"/>
      <c r="C223" s="25">
        <v>658</v>
      </c>
      <c r="D223" s="25">
        <v>660</v>
      </c>
      <c r="E223" s="26">
        <v>-3.0303030303030299E-3</v>
      </c>
      <c r="F223" s="25">
        <v>248</v>
      </c>
      <c r="G223" s="25">
        <v>151</v>
      </c>
      <c r="H223" s="25">
        <v>162</v>
      </c>
      <c r="I223" s="25">
        <v>89</v>
      </c>
      <c r="J223" s="25">
        <v>0</v>
      </c>
      <c r="K223" s="25">
        <v>0</v>
      </c>
      <c r="L223" s="25">
        <v>0</v>
      </c>
      <c r="M223" s="25">
        <v>1</v>
      </c>
      <c r="N223" s="25">
        <v>1</v>
      </c>
      <c r="O223" s="25">
        <v>5</v>
      </c>
      <c r="P223" s="27">
        <v>219</v>
      </c>
    </row>
    <row r="224" spans="1:16" x14ac:dyDescent="0.25">
      <c r="A224" s="28" t="s">
        <v>733</v>
      </c>
      <c r="B224" s="28" t="s">
        <v>734</v>
      </c>
      <c r="C224" s="14">
        <v>2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3">
        <v>0</v>
      </c>
    </row>
    <row r="225" spans="1:16" ht="22.5" x14ac:dyDescent="0.25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741</v>
      </c>
      <c r="B228" s="28" t="s">
        <v>742</v>
      </c>
      <c r="C228" s="14">
        <v>1</v>
      </c>
      <c r="D228" s="14">
        <v>1</v>
      </c>
      <c r="E228" s="29">
        <v>0</v>
      </c>
      <c r="F228" s="14">
        <v>0</v>
      </c>
      <c r="G228" s="14">
        <v>0</v>
      </c>
      <c r="H228" s="14">
        <v>2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2.5" x14ac:dyDescent="0.25">
      <c r="A230" s="28" t="s">
        <v>745</v>
      </c>
      <c r="B230" s="28" t="s">
        <v>746</v>
      </c>
      <c r="C230" s="14">
        <v>3</v>
      </c>
      <c r="D230" s="14">
        <v>0</v>
      </c>
      <c r="E230" s="29">
        <v>0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25">
      <c r="A231" s="28" t="s">
        <v>747</v>
      </c>
      <c r="B231" s="28" t="s">
        <v>748</v>
      </c>
      <c r="C231" s="14">
        <v>22</v>
      </c>
      <c r="D231" s="14">
        <v>20</v>
      </c>
      <c r="E231" s="29">
        <v>0.1</v>
      </c>
      <c r="F231" s="14">
        <v>0</v>
      </c>
      <c r="G231" s="14">
        <v>0</v>
      </c>
      <c r="H231" s="14">
        <v>5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2</v>
      </c>
    </row>
    <row r="232" spans="1:16" x14ac:dyDescent="0.25">
      <c r="A232" s="28" t="s">
        <v>749</v>
      </c>
      <c r="B232" s="28" t="s">
        <v>750</v>
      </c>
      <c r="C232" s="14">
        <v>33</v>
      </c>
      <c r="D232" s="14">
        <v>45</v>
      </c>
      <c r="E232" s="29">
        <v>-0.266666666666667</v>
      </c>
      <c r="F232" s="14">
        <v>1</v>
      </c>
      <c r="G232" s="14">
        <v>3</v>
      </c>
      <c r="H232" s="14">
        <v>9</v>
      </c>
      <c r="I232" s="14">
        <v>5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5</v>
      </c>
    </row>
    <row r="233" spans="1:16" x14ac:dyDescent="0.25">
      <c r="A233" s="28" t="s">
        <v>751</v>
      </c>
      <c r="B233" s="28" t="s">
        <v>752</v>
      </c>
      <c r="C233" s="14">
        <v>6</v>
      </c>
      <c r="D233" s="14">
        <v>9</v>
      </c>
      <c r="E233" s="29">
        <v>-0.33333333333333298</v>
      </c>
      <c r="F233" s="14">
        <v>0</v>
      </c>
      <c r="G233" s="14">
        <v>0</v>
      </c>
      <c r="H233" s="14">
        <v>3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1</v>
      </c>
    </row>
    <row r="234" spans="1:16" ht="22.5" x14ac:dyDescent="0.25">
      <c r="A234" s="28" t="s">
        <v>753</v>
      </c>
      <c r="B234" s="28" t="s">
        <v>754</v>
      </c>
      <c r="C234" s="14">
        <v>2</v>
      </c>
      <c r="D234" s="14">
        <v>1</v>
      </c>
      <c r="E234" s="29">
        <v>1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33.75" x14ac:dyDescent="0.25">
      <c r="A235" s="28" t="s">
        <v>755</v>
      </c>
      <c r="B235" s="28" t="s">
        <v>756</v>
      </c>
      <c r="C235" s="14">
        <v>2</v>
      </c>
      <c r="D235" s="14">
        <v>1</v>
      </c>
      <c r="E235" s="29">
        <v>1</v>
      </c>
      <c r="F235" s="14">
        <v>0</v>
      </c>
      <c r="G235" s="14">
        <v>0</v>
      </c>
      <c r="H235" s="14">
        <v>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25">
      <c r="A236" s="28" t="s">
        <v>757</v>
      </c>
      <c r="B236" s="28" t="s">
        <v>758</v>
      </c>
      <c r="C236" s="14">
        <v>1</v>
      </c>
      <c r="D236" s="14">
        <v>1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1</v>
      </c>
    </row>
    <row r="237" spans="1:16" ht="22.5" x14ac:dyDescent="0.25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761</v>
      </c>
      <c r="B238" s="28" t="s">
        <v>762</v>
      </c>
      <c r="C238" s="14">
        <v>586</v>
      </c>
      <c r="D238" s="14">
        <v>582</v>
      </c>
      <c r="E238" s="29">
        <v>6.8728522336769697E-3</v>
      </c>
      <c r="F238" s="14">
        <v>247</v>
      </c>
      <c r="G238" s="14">
        <v>148</v>
      </c>
      <c r="H238" s="14">
        <v>142</v>
      </c>
      <c r="I238" s="14">
        <v>77</v>
      </c>
      <c r="J238" s="14">
        <v>0</v>
      </c>
      <c r="K238" s="14">
        <v>0</v>
      </c>
      <c r="L238" s="14">
        <v>0</v>
      </c>
      <c r="M238" s="14">
        <v>1</v>
      </c>
      <c r="N238" s="14">
        <v>0</v>
      </c>
      <c r="O238" s="14">
        <v>5</v>
      </c>
      <c r="P238" s="23">
        <v>209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2" t="s">
        <v>773</v>
      </c>
      <c r="B244" s="183"/>
      <c r="C244" s="25">
        <v>2</v>
      </c>
      <c r="D244" s="25">
        <v>5</v>
      </c>
      <c r="E244" s="26">
        <v>-0.6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7">
        <v>0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780</v>
      </c>
      <c r="B248" s="28" t="s">
        <v>781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8" t="s">
        <v>782</v>
      </c>
      <c r="B249" s="28" t="s">
        <v>783</v>
      </c>
      <c r="C249" s="14">
        <v>2</v>
      </c>
      <c r="D249" s="14">
        <v>2</v>
      </c>
      <c r="E249" s="29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8" t="s">
        <v>792</v>
      </c>
      <c r="B254" s="28" t="s">
        <v>793</v>
      </c>
      <c r="C254" s="14">
        <v>0</v>
      </c>
      <c r="D254" s="14">
        <v>1</v>
      </c>
      <c r="E254" s="29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806</v>
      </c>
      <c r="B261" s="28" t="s">
        <v>807</v>
      </c>
      <c r="C261" s="14">
        <v>0</v>
      </c>
      <c r="D261" s="14">
        <v>2</v>
      </c>
      <c r="E261" s="29">
        <v>-1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2" t="s">
        <v>826</v>
      </c>
      <c r="B271" s="183"/>
      <c r="C271" s="25">
        <v>162</v>
      </c>
      <c r="D271" s="25">
        <v>160</v>
      </c>
      <c r="E271" s="26">
        <v>1.2500000000000001E-2</v>
      </c>
      <c r="F271" s="25">
        <v>51</v>
      </c>
      <c r="G271" s="25">
        <v>37</v>
      </c>
      <c r="H271" s="25">
        <v>98</v>
      </c>
      <c r="I271" s="25">
        <v>61</v>
      </c>
      <c r="J271" s="25">
        <v>0</v>
      </c>
      <c r="K271" s="25">
        <v>1</v>
      </c>
      <c r="L271" s="25">
        <v>0</v>
      </c>
      <c r="M271" s="25">
        <v>0</v>
      </c>
      <c r="N271" s="25">
        <v>0</v>
      </c>
      <c r="O271" s="25">
        <v>5</v>
      </c>
      <c r="P271" s="27">
        <v>103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829</v>
      </c>
      <c r="B273" s="28" t="s">
        <v>830</v>
      </c>
      <c r="C273" s="14">
        <v>86</v>
      </c>
      <c r="D273" s="14">
        <v>79</v>
      </c>
      <c r="E273" s="29">
        <v>8.8607594936708903E-2</v>
      </c>
      <c r="F273" s="14">
        <v>26</v>
      </c>
      <c r="G273" s="14">
        <v>23</v>
      </c>
      <c r="H273" s="14">
        <v>57</v>
      </c>
      <c r="I273" s="14">
        <v>43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4</v>
      </c>
      <c r="P273" s="23">
        <v>59</v>
      </c>
    </row>
    <row r="274" spans="1:16" ht="33.75" x14ac:dyDescent="0.25">
      <c r="A274" s="28" t="s">
        <v>831</v>
      </c>
      <c r="B274" s="28" t="s">
        <v>832</v>
      </c>
      <c r="C274" s="14">
        <v>56</v>
      </c>
      <c r="D274" s="14">
        <v>63</v>
      </c>
      <c r="E274" s="29">
        <v>-0.11111111111111099</v>
      </c>
      <c r="F274" s="14">
        <v>23</v>
      </c>
      <c r="G274" s="14">
        <v>14</v>
      </c>
      <c r="H274" s="14">
        <v>32</v>
      </c>
      <c r="I274" s="14">
        <v>13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35</v>
      </c>
    </row>
    <row r="275" spans="1:16" ht="22.5" x14ac:dyDescent="0.25">
      <c r="A275" s="28" t="s">
        <v>833</v>
      </c>
      <c r="B275" s="28" t="s">
        <v>834</v>
      </c>
      <c r="C275" s="14">
        <v>0</v>
      </c>
      <c r="D275" s="14">
        <v>2</v>
      </c>
      <c r="E275" s="29">
        <v>-1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8" t="s">
        <v>835</v>
      </c>
      <c r="B276" s="28" t="s">
        <v>836</v>
      </c>
      <c r="C276" s="14">
        <v>8</v>
      </c>
      <c r="D276" s="14">
        <v>9</v>
      </c>
      <c r="E276" s="29">
        <v>-0.11111111111111099</v>
      </c>
      <c r="F276" s="14">
        <v>1</v>
      </c>
      <c r="G276" s="14">
        <v>0</v>
      </c>
      <c r="H276" s="14">
        <v>2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1</v>
      </c>
    </row>
    <row r="277" spans="1:16" x14ac:dyDescent="0.25">
      <c r="A277" s="28" t="s">
        <v>837</v>
      </c>
      <c r="B277" s="28" t="s">
        <v>838</v>
      </c>
      <c r="C277" s="14">
        <v>2</v>
      </c>
      <c r="D277" s="14">
        <v>0</v>
      </c>
      <c r="E277" s="29">
        <v>0</v>
      </c>
      <c r="F277" s="14">
        <v>0</v>
      </c>
      <c r="G277" s="14">
        <v>0</v>
      </c>
      <c r="H277" s="14">
        <v>1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1</v>
      </c>
      <c r="P277" s="23">
        <v>5</v>
      </c>
    </row>
    <row r="278" spans="1:16" ht="22.5" x14ac:dyDescent="0.25">
      <c r="A278" s="28" t="s">
        <v>839</v>
      </c>
      <c r="B278" s="28" t="s">
        <v>840</v>
      </c>
      <c r="C278" s="14">
        <v>6</v>
      </c>
      <c r="D278" s="14">
        <v>5</v>
      </c>
      <c r="E278" s="29">
        <v>0.2</v>
      </c>
      <c r="F278" s="14">
        <v>1</v>
      </c>
      <c r="G278" s="14">
        <v>0</v>
      </c>
      <c r="H278" s="14">
        <v>6</v>
      </c>
      <c r="I278" s="14">
        <v>4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3">
        <v>3</v>
      </c>
    </row>
    <row r="279" spans="1:16" ht="22.5" x14ac:dyDescent="0.25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871</v>
      </c>
      <c r="B294" s="28" t="s">
        <v>872</v>
      </c>
      <c r="C294" s="14">
        <v>4</v>
      </c>
      <c r="D294" s="14">
        <v>2</v>
      </c>
      <c r="E294" s="29">
        <v>1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25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2" t="s">
        <v>885</v>
      </c>
      <c r="B301" s="183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2" t="s">
        <v>892</v>
      </c>
      <c r="B305" s="183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2" t="s">
        <v>905</v>
      </c>
      <c r="B312" s="183"/>
      <c r="C312" s="25">
        <v>0</v>
      </c>
      <c r="D312" s="25">
        <v>4</v>
      </c>
      <c r="E312" s="26">
        <v>-1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1</v>
      </c>
    </row>
    <row r="313" spans="1:16" x14ac:dyDescent="0.25">
      <c r="A313" s="28" t="s">
        <v>906</v>
      </c>
      <c r="B313" s="28" t="s">
        <v>907</v>
      </c>
      <c r="C313" s="14">
        <v>0</v>
      </c>
      <c r="D313" s="14">
        <v>4</v>
      </c>
      <c r="E313" s="29">
        <v>-1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910</v>
      </c>
      <c r="B315" s="28" t="s">
        <v>911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1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2" t="s">
        <v>916</v>
      </c>
      <c r="B318" s="183"/>
      <c r="C318" s="25">
        <v>2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5</v>
      </c>
      <c r="O318" s="25">
        <v>0</v>
      </c>
      <c r="P318" s="27">
        <v>0</v>
      </c>
    </row>
    <row r="319" spans="1:16" x14ac:dyDescent="0.25">
      <c r="A319" s="28" t="s">
        <v>917</v>
      </c>
      <c r="B319" s="28" t="s">
        <v>918</v>
      </c>
      <c r="C319" s="14">
        <v>2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5</v>
      </c>
      <c r="O319" s="14">
        <v>0</v>
      </c>
      <c r="P319" s="23">
        <v>0</v>
      </c>
    </row>
    <row r="320" spans="1:16" x14ac:dyDescent="0.25">
      <c r="A320" s="182" t="s">
        <v>919</v>
      </c>
      <c r="B320" s="183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2" t="s">
        <v>924</v>
      </c>
      <c r="B323" s="183"/>
      <c r="C323" s="25">
        <v>5818</v>
      </c>
      <c r="D323" s="25">
        <v>5595</v>
      </c>
      <c r="E323" s="26">
        <v>3.9857015192135803E-2</v>
      </c>
      <c r="F323" s="25">
        <v>56</v>
      </c>
      <c r="G323" s="25">
        <v>0</v>
      </c>
      <c r="H323" s="25">
        <v>166</v>
      </c>
      <c r="I323" s="25">
        <v>0</v>
      </c>
      <c r="J323" s="25">
        <v>1</v>
      </c>
      <c r="K323" s="25">
        <v>0</v>
      </c>
      <c r="L323" s="25">
        <v>0</v>
      </c>
      <c r="M323" s="25">
        <v>0</v>
      </c>
      <c r="N323" s="25">
        <v>41</v>
      </c>
      <c r="O323" s="25">
        <v>3</v>
      </c>
      <c r="P323" s="27">
        <v>3</v>
      </c>
    </row>
    <row r="324" spans="1:16" x14ac:dyDescent="0.25">
      <c r="A324" s="28" t="s">
        <v>925</v>
      </c>
      <c r="B324" s="28" t="s">
        <v>926</v>
      </c>
      <c r="C324" s="14">
        <v>5818</v>
      </c>
      <c r="D324" s="14">
        <v>5595</v>
      </c>
      <c r="E324" s="29">
        <v>3.9857015192135803E-2</v>
      </c>
      <c r="F324" s="14">
        <v>56</v>
      </c>
      <c r="G324" s="14">
        <v>0</v>
      </c>
      <c r="H324" s="14">
        <v>166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41</v>
      </c>
      <c r="O324" s="14">
        <v>3</v>
      </c>
      <c r="P324" s="23">
        <v>3</v>
      </c>
    </row>
    <row r="325" spans="1:16" x14ac:dyDescent="0.25">
      <c r="A325" s="182" t="s">
        <v>927</v>
      </c>
      <c r="B325" s="183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2" t="s">
        <v>950</v>
      </c>
      <c r="B337" s="183"/>
      <c r="C337" s="25">
        <v>1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1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2" t="s">
        <v>953</v>
      </c>
      <c r="B339" s="183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4" t="s">
        <v>956</v>
      </c>
      <c r="B341" s="185"/>
      <c r="C341" s="30">
        <v>19360</v>
      </c>
      <c r="D341" s="30">
        <v>17925</v>
      </c>
      <c r="E341" s="31">
        <v>8.0055788005578804E-2</v>
      </c>
      <c r="F341" s="30">
        <v>3076</v>
      </c>
      <c r="G341" s="30">
        <v>1589</v>
      </c>
      <c r="H341" s="30">
        <v>2508</v>
      </c>
      <c r="I341" s="30">
        <v>1169</v>
      </c>
      <c r="J341" s="30">
        <v>26</v>
      </c>
      <c r="K341" s="30">
        <v>19</v>
      </c>
      <c r="L341" s="30">
        <v>5</v>
      </c>
      <c r="M341" s="30">
        <v>8</v>
      </c>
      <c r="N341" s="30">
        <v>154</v>
      </c>
      <c r="O341" s="30">
        <v>70</v>
      </c>
      <c r="P341" s="30">
        <v>2650</v>
      </c>
    </row>
    <row r="342" spans="1:16" x14ac:dyDescent="0.25">
      <c r="A342" s="6"/>
    </row>
  </sheetData>
  <sheetProtection algorithmName="SHA-512" hashValue="6LLNLRU86bGE2Z7ZiRDkHK8UwfKTtd0YpWj9je6EfAgo8TpCFoeo8Ib49JyRXpvo4KzNHAnMjw/nwT1si4ax5A==" saltValue="aW5VVRSCjzwtv3UD3FBzk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8554687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3" t="s">
        <v>959</v>
      </c>
      <c r="B5" s="13" t="s">
        <v>960</v>
      </c>
      <c r="C5" s="23">
        <v>0</v>
      </c>
    </row>
    <row r="6" spans="1:3" x14ac:dyDescent="0.25">
      <c r="A6" s="175"/>
      <c r="B6" s="13" t="s">
        <v>334</v>
      </c>
      <c r="C6" s="23">
        <v>51</v>
      </c>
    </row>
    <row r="7" spans="1:3" x14ac:dyDescent="0.25">
      <c r="A7" s="175"/>
      <c r="B7" s="13" t="s">
        <v>961</v>
      </c>
      <c r="C7" s="23">
        <v>11</v>
      </c>
    </row>
    <row r="8" spans="1:3" x14ac:dyDescent="0.25">
      <c r="A8" s="175"/>
      <c r="B8" s="13" t="s">
        <v>962</v>
      </c>
      <c r="C8" s="23">
        <v>1</v>
      </c>
    </row>
    <row r="9" spans="1:3" x14ac:dyDescent="0.25">
      <c r="A9" s="175"/>
      <c r="B9" s="13" t="s">
        <v>963</v>
      </c>
      <c r="C9" s="23">
        <v>24</v>
      </c>
    </row>
    <row r="10" spans="1:3" x14ac:dyDescent="0.25">
      <c r="A10" s="175"/>
      <c r="B10" s="13" t="s">
        <v>964</v>
      </c>
      <c r="C10" s="23">
        <v>13</v>
      </c>
    </row>
    <row r="11" spans="1:3" x14ac:dyDescent="0.25">
      <c r="A11" s="175"/>
      <c r="B11" s="13" t="s">
        <v>965</v>
      </c>
      <c r="C11" s="23">
        <v>15</v>
      </c>
    </row>
    <row r="12" spans="1:3" x14ac:dyDescent="0.25">
      <c r="A12" s="175"/>
      <c r="B12" s="13" t="s">
        <v>518</v>
      </c>
      <c r="C12" s="23">
        <v>9</v>
      </c>
    </row>
    <row r="13" spans="1:3" x14ac:dyDescent="0.25">
      <c r="A13" s="175"/>
      <c r="B13" s="13" t="s">
        <v>966</v>
      </c>
      <c r="C13" s="23">
        <v>8</v>
      </c>
    </row>
    <row r="14" spans="1:3" x14ac:dyDescent="0.25">
      <c r="A14" s="175"/>
      <c r="B14" s="13" t="s">
        <v>967</v>
      </c>
      <c r="C14" s="23">
        <v>1</v>
      </c>
    </row>
    <row r="15" spans="1:3" x14ac:dyDescent="0.25">
      <c r="A15" s="175"/>
      <c r="B15" s="13" t="s">
        <v>651</v>
      </c>
      <c r="C15" s="23">
        <v>4</v>
      </c>
    </row>
    <row r="16" spans="1:3" x14ac:dyDescent="0.25">
      <c r="A16" s="175"/>
      <c r="B16" s="13" t="s">
        <v>968</v>
      </c>
      <c r="C16" s="23">
        <v>35</v>
      </c>
    </row>
    <row r="17" spans="1:3" x14ac:dyDescent="0.25">
      <c r="A17" s="175"/>
      <c r="B17" s="13" t="s">
        <v>969</v>
      </c>
      <c r="C17" s="23">
        <v>19</v>
      </c>
    </row>
    <row r="18" spans="1:3" x14ac:dyDescent="0.25">
      <c r="A18" s="175"/>
      <c r="B18" s="13" t="s">
        <v>970</v>
      </c>
      <c r="C18" s="23">
        <v>7</v>
      </c>
    </row>
    <row r="19" spans="1:3" x14ac:dyDescent="0.25">
      <c r="A19" s="174"/>
      <c r="B19" s="13" t="s">
        <v>111</v>
      </c>
      <c r="C19" s="23">
        <v>75</v>
      </c>
    </row>
    <row r="20" spans="1:3" x14ac:dyDescent="0.25">
      <c r="A20" s="173" t="s">
        <v>971</v>
      </c>
      <c r="B20" s="13" t="s">
        <v>972</v>
      </c>
      <c r="C20" s="23">
        <v>6</v>
      </c>
    </row>
    <row r="21" spans="1:3" x14ac:dyDescent="0.25">
      <c r="A21" s="174"/>
      <c r="B21" s="13" t="s">
        <v>973</v>
      </c>
      <c r="C21" s="23">
        <v>0</v>
      </c>
    </row>
    <row r="22" spans="1:3" x14ac:dyDescent="0.25">
      <c r="A22" s="173" t="s">
        <v>974</v>
      </c>
      <c r="B22" s="13" t="s">
        <v>975</v>
      </c>
      <c r="C22" s="23">
        <v>20</v>
      </c>
    </row>
    <row r="23" spans="1:3" x14ac:dyDescent="0.25">
      <c r="A23" s="175"/>
      <c r="B23" s="13" t="s">
        <v>976</v>
      </c>
      <c r="C23" s="23">
        <v>71</v>
      </c>
    </row>
    <row r="24" spans="1:3" x14ac:dyDescent="0.25">
      <c r="A24" s="174"/>
      <c r="B24" s="13" t="s">
        <v>977</v>
      </c>
      <c r="C24" s="23">
        <v>4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3">
        <v>305</v>
      </c>
    </row>
    <row r="29" spans="1:3" x14ac:dyDescent="0.25">
      <c r="A29" s="173" t="s">
        <v>980</v>
      </c>
      <c r="B29" s="13" t="s">
        <v>981</v>
      </c>
      <c r="C29" s="23">
        <v>1</v>
      </c>
    </row>
    <row r="30" spans="1:3" x14ac:dyDescent="0.25">
      <c r="A30" s="175"/>
      <c r="B30" s="13" t="s">
        <v>982</v>
      </c>
      <c r="C30" s="23">
        <v>20</v>
      </c>
    </row>
    <row r="31" spans="1:3" x14ac:dyDescent="0.25">
      <c r="A31" s="175"/>
      <c r="B31" s="13" t="s">
        <v>983</v>
      </c>
      <c r="C31" s="23">
        <v>8</v>
      </c>
    </row>
    <row r="32" spans="1:3" x14ac:dyDescent="0.25">
      <c r="A32" s="174"/>
      <c r="B32" s="13" t="s">
        <v>984</v>
      </c>
      <c r="C32" s="23">
        <v>23</v>
      </c>
    </row>
    <row r="33" spans="1:3" x14ac:dyDescent="0.25">
      <c r="A33" s="12" t="s">
        <v>985</v>
      </c>
      <c r="B33" s="16"/>
      <c r="C33" s="23">
        <v>7</v>
      </c>
    </row>
    <row r="34" spans="1:3" x14ac:dyDescent="0.25">
      <c r="A34" s="12" t="s">
        <v>986</v>
      </c>
      <c r="B34" s="16"/>
      <c r="C34" s="23">
        <v>164</v>
      </c>
    </row>
    <row r="35" spans="1:3" x14ac:dyDescent="0.25">
      <c r="A35" s="12" t="s">
        <v>987</v>
      </c>
      <c r="B35" s="16"/>
      <c r="C35" s="23">
        <v>96</v>
      </c>
    </row>
    <row r="36" spans="1:3" x14ac:dyDescent="0.25">
      <c r="A36" s="12" t="s">
        <v>988</v>
      </c>
      <c r="B36" s="16"/>
      <c r="C36" s="23">
        <v>0</v>
      </c>
    </row>
    <row r="37" spans="1:3" x14ac:dyDescent="0.25">
      <c r="A37" s="12" t="s">
        <v>989</v>
      </c>
      <c r="B37" s="16"/>
      <c r="C37" s="23">
        <v>4</v>
      </c>
    </row>
    <row r="38" spans="1:3" x14ac:dyDescent="0.25">
      <c r="A38" s="12" t="s">
        <v>990</v>
      </c>
      <c r="B38" s="16"/>
      <c r="C38" s="23">
        <v>13</v>
      </c>
    </row>
    <row r="39" spans="1:3" x14ac:dyDescent="0.25">
      <c r="A39" s="12" t="s">
        <v>977</v>
      </c>
      <c r="B39" s="16"/>
      <c r="C39" s="23">
        <v>177</v>
      </c>
    </row>
    <row r="40" spans="1:3" x14ac:dyDescent="0.25">
      <c r="A40" s="173" t="s">
        <v>991</v>
      </c>
      <c r="B40" s="13" t="s">
        <v>992</v>
      </c>
      <c r="C40" s="23">
        <v>49</v>
      </c>
    </row>
    <row r="41" spans="1:3" x14ac:dyDescent="0.25">
      <c r="A41" s="175"/>
      <c r="B41" s="13" t="s">
        <v>993</v>
      </c>
      <c r="C41" s="23">
        <v>0</v>
      </c>
    </row>
    <row r="42" spans="1:3" x14ac:dyDescent="0.25">
      <c r="A42" s="175"/>
      <c r="B42" s="13" t="s">
        <v>994</v>
      </c>
      <c r="C42" s="23">
        <v>15</v>
      </c>
    </row>
    <row r="43" spans="1:3" x14ac:dyDescent="0.25">
      <c r="A43" s="175"/>
      <c r="B43" s="13" t="s">
        <v>995</v>
      </c>
      <c r="C43" s="23">
        <v>0</v>
      </c>
    </row>
    <row r="44" spans="1:3" x14ac:dyDescent="0.25">
      <c r="A44" s="174"/>
      <c r="B44" s="13" t="s">
        <v>996</v>
      </c>
      <c r="C44" s="23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3">
        <v>23</v>
      </c>
    </row>
    <row r="49" spans="1:3" x14ac:dyDescent="0.25">
      <c r="A49" s="173" t="s">
        <v>81</v>
      </c>
      <c r="B49" s="13" t="s">
        <v>998</v>
      </c>
      <c r="C49" s="23">
        <v>24</v>
      </c>
    </row>
    <row r="50" spans="1:3" x14ac:dyDescent="0.25">
      <c r="A50" s="174"/>
      <c r="B50" s="13" t="s">
        <v>999</v>
      </c>
      <c r="C50" s="23">
        <v>224</v>
      </c>
    </row>
    <row r="51" spans="1:3" x14ac:dyDescent="0.25">
      <c r="A51" s="173" t="s">
        <v>1000</v>
      </c>
      <c r="B51" s="13" t="s">
        <v>1001</v>
      </c>
      <c r="C51" s="23">
        <v>0</v>
      </c>
    </row>
    <row r="52" spans="1:3" x14ac:dyDescent="0.25">
      <c r="A52" s="174"/>
      <c r="B52" s="13" t="s">
        <v>1002</v>
      </c>
      <c r="C52" s="23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3" t="s">
        <v>245</v>
      </c>
      <c r="B56" s="13" t="s">
        <v>20</v>
      </c>
      <c r="C56" s="23">
        <v>1166</v>
      </c>
    </row>
    <row r="57" spans="1:3" x14ac:dyDescent="0.25">
      <c r="A57" s="175"/>
      <c r="B57" s="13" t="s">
        <v>1004</v>
      </c>
      <c r="C57" s="23">
        <v>140</v>
      </c>
    </row>
    <row r="58" spans="1:3" x14ac:dyDescent="0.25">
      <c r="A58" s="175"/>
      <c r="B58" s="13" t="s">
        <v>1005</v>
      </c>
      <c r="C58" s="23">
        <v>7</v>
      </c>
    </row>
    <row r="59" spans="1:3" x14ac:dyDescent="0.25">
      <c r="A59" s="175"/>
      <c r="B59" s="13" t="s">
        <v>1006</v>
      </c>
      <c r="C59" s="23">
        <v>822</v>
      </c>
    </row>
    <row r="60" spans="1:3" x14ac:dyDescent="0.25">
      <c r="A60" s="174"/>
      <c r="B60" s="13" t="s">
        <v>1007</v>
      </c>
      <c r="C60" s="23">
        <v>11</v>
      </c>
    </row>
    <row r="61" spans="1:3" x14ac:dyDescent="0.25">
      <c r="A61" s="173" t="s">
        <v>1008</v>
      </c>
      <c r="B61" s="13" t="s">
        <v>1009</v>
      </c>
      <c r="C61" s="23">
        <v>374</v>
      </c>
    </row>
    <row r="62" spans="1:3" x14ac:dyDescent="0.25">
      <c r="A62" s="175"/>
      <c r="B62" s="13" t="s">
        <v>1010</v>
      </c>
      <c r="C62" s="23">
        <v>112</v>
      </c>
    </row>
    <row r="63" spans="1:3" x14ac:dyDescent="0.25">
      <c r="A63" s="175"/>
      <c r="B63" s="13" t="s">
        <v>1011</v>
      </c>
      <c r="C63" s="23">
        <v>9</v>
      </c>
    </row>
    <row r="64" spans="1:3" x14ac:dyDescent="0.25">
      <c r="A64" s="175"/>
      <c r="B64" s="13" t="s">
        <v>1012</v>
      </c>
      <c r="C64" s="23">
        <v>231</v>
      </c>
    </row>
    <row r="65" spans="1:3" x14ac:dyDescent="0.25">
      <c r="A65" s="174"/>
      <c r="B65" s="13" t="s">
        <v>1007</v>
      </c>
      <c r="C65" s="23">
        <v>133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3">
        <v>77</v>
      </c>
    </row>
    <row r="70" spans="1:3" x14ac:dyDescent="0.25">
      <c r="A70" s="12" t="s">
        <v>1015</v>
      </c>
      <c r="B70" s="16"/>
      <c r="C70" s="23">
        <v>3</v>
      </c>
    </row>
    <row r="71" spans="1:3" x14ac:dyDescent="0.25">
      <c r="A71" s="12" t="s">
        <v>1016</v>
      </c>
      <c r="B71" s="16"/>
      <c r="C71" s="23">
        <v>226</v>
      </c>
    </row>
    <row r="72" spans="1:3" x14ac:dyDescent="0.25">
      <c r="A72" s="173" t="s">
        <v>1017</v>
      </c>
      <c r="B72" s="13" t="s">
        <v>1018</v>
      </c>
      <c r="C72" s="23">
        <v>0</v>
      </c>
    </row>
    <row r="73" spans="1:3" x14ac:dyDescent="0.25">
      <c r="A73" s="174"/>
      <c r="B73" s="13" t="s">
        <v>1019</v>
      </c>
      <c r="C73" s="23">
        <v>29</v>
      </c>
    </row>
    <row r="74" spans="1:3" x14ac:dyDescent="0.25">
      <c r="A74" s="12" t="s">
        <v>1020</v>
      </c>
      <c r="B74" s="16"/>
      <c r="C74" s="23">
        <v>0</v>
      </c>
    </row>
    <row r="75" spans="1:3" x14ac:dyDescent="0.25">
      <c r="A75" s="12" t="s">
        <v>1021</v>
      </c>
      <c r="B75" s="16"/>
      <c r="C75" s="23">
        <v>29</v>
      </c>
    </row>
    <row r="76" spans="1:3" x14ac:dyDescent="0.25">
      <c r="A76" s="12" t="s">
        <v>1022</v>
      </c>
      <c r="B76" s="16"/>
      <c r="C76" s="23">
        <v>0</v>
      </c>
    </row>
    <row r="77" spans="1:3" x14ac:dyDescent="0.25">
      <c r="A77" s="12" t="s">
        <v>1023</v>
      </c>
      <c r="B77" s="16"/>
      <c r="C77" s="23">
        <v>2</v>
      </c>
    </row>
    <row r="78" spans="1:3" x14ac:dyDescent="0.25">
      <c r="A78" s="12" t="s">
        <v>1024</v>
      </c>
      <c r="B78" s="16"/>
      <c r="C78" s="23">
        <v>0</v>
      </c>
    </row>
    <row r="79" spans="1:3" x14ac:dyDescent="0.25">
      <c r="A79" s="12" t="s">
        <v>1025</v>
      </c>
      <c r="B79" s="16"/>
      <c r="C79" s="23">
        <v>0</v>
      </c>
    </row>
    <row r="80" spans="1:3" x14ac:dyDescent="0.25">
      <c r="A80" s="6"/>
    </row>
  </sheetData>
  <sheetProtection algorithmName="SHA-512" hashValue="qAIXDL6fhjtr5HVkf/HRhsbFKG8NFwzaf4LfyEeSPwRIpwTv7UEXK4t8wTcK+jDicwjGQhUIb8EMdtcJOPJxOg==" saltValue="3Y6QZ9Pd5dabeEdaDLMjZ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8" t="s">
        <v>1028</v>
      </c>
      <c r="B5" s="36" t="s">
        <v>1029</v>
      </c>
      <c r="C5" s="22"/>
    </row>
    <row r="6" spans="1:3" x14ac:dyDescent="0.25">
      <c r="A6" s="189"/>
      <c r="B6" s="36" t="s">
        <v>304</v>
      </c>
      <c r="C6" s="37">
        <v>8</v>
      </c>
    </row>
    <row r="7" spans="1:3" x14ac:dyDescent="0.25">
      <c r="A7" s="189"/>
      <c r="B7" s="36" t="s">
        <v>1030</v>
      </c>
      <c r="C7" s="22"/>
    </row>
    <row r="8" spans="1:3" x14ac:dyDescent="0.25">
      <c r="A8" s="189"/>
      <c r="B8" s="36" t="s">
        <v>1031</v>
      </c>
      <c r="C8" s="22"/>
    </row>
    <row r="9" spans="1:3" x14ac:dyDescent="0.25">
      <c r="A9" s="189"/>
      <c r="B9" s="36" t="s">
        <v>1032</v>
      </c>
      <c r="C9" s="22"/>
    </row>
    <row r="10" spans="1:3" x14ac:dyDescent="0.25">
      <c r="A10" s="189"/>
      <c r="B10" s="36" t="s">
        <v>1033</v>
      </c>
      <c r="C10" s="22"/>
    </row>
    <row r="11" spans="1:3" x14ac:dyDescent="0.25">
      <c r="A11" s="190"/>
      <c r="B11" s="36" t="s">
        <v>1034</v>
      </c>
      <c r="C11" s="22"/>
    </row>
    <row r="12" spans="1:3" x14ac:dyDescent="0.25">
      <c r="A12" s="188" t="s">
        <v>1035</v>
      </c>
      <c r="B12" s="36" t="s">
        <v>65</v>
      </c>
      <c r="C12" s="37">
        <v>87</v>
      </c>
    </row>
    <row r="13" spans="1:3" x14ac:dyDescent="0.25">
      <c r="A13" s="189"/>
      <c r="B13" s="36" t="s">
        <v>1036</v>
      </c>
      <c r="C13" s="37">
        <v>10</v>
      </c>
    </row>
    <row r="14" spans="1:3" x14ac:dyDescent="0.25">
      <c r="A14" s="189"/>
      <c r="B14" s="36" t="s">
        <v>1037</v>
      </c>
      <c r="C14" s="22"/>
    </row>
    <row r="15" spans="1:3" x14ac:dyDescent="0.25">
      <c r="A15" s="190"/>
      <c r="B15" s="36" t="s">
        <v>1038</v>
      </c>
      <c r="C15" s="37">
        <v>1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2</v>
      </c>
    </row>
    <row r="20" spans="1:3" x14ac:dyDescent="0.25">
      <c r="A20" s="35" t="s">
        <v>1041</v>
      </c>
      <c r="B20" s="38"/>
      <c r="C20" s="37">
        <v>1</v>
      </c>
    </row>
    <row r="21" spans="1:3" x14ac:dyDescent="0.25">
      <c r="A21" s="35" t="s">
        <v>1042</v>
      </c>
      <c r="B21" s="38"/>
      <c r="C21" s="37">
        <v>1</v>
      </c>
    </row>
    <row r="22" spans="1:3" x14ac:dyDescent="0.25">
      <c r="A22" s="35" t="s">
        <v>1043</v>
      </c>
      <c r="B22" s="38"/>
      <c r="C22" s="37">
        <v>0</v>
      </c>
    </row>
    <row r="23" spans="1:3" x14ac:dyDescent="0.25">
      <c r="A23" s="35" t="s">
        <v>1044</v>
      </c>
      <c r="B23" s="38"/>
      <c r="C23" s="37">
        <v>7</v>
      </c>
    </row>
    <row r="24" spans="1:3" x14ac:dyDescent="0.25">
      <c r="A24" s="35" t="s">
        <v>1045</v>
      </c>
      <c r="B24" s="38"/>
      <c r="C24" s="37">
        <v>4</v>
      </c>
    </row>
    <row r="25" spans="1:3" x14ac:dyDescent="0.25">
      <c r="A25" s="35" t="s">
        <v>1046</v>
      </c>
      <c r="B25" s="38"/>
      <c r="C25" s="37">
        <v>0</v>
      </c>
    </row>
    <row r="26" spans="1:3" x14ac:dyDescent="0.25">
      <c r="A26" s="35" t="s">
        <v>1047</v>
      </c>
      <c r="B26" s="38"/>
      <c r="C26" s="37">
        <v>0</v>
      </c>
    </row>
    <row r="27" spans="1:3" x14ac:dyDescent="0.25">
      <c r="A27" s="35" t="s">
        <v>1048</v>
      </c>
      <c r="B27" s="38"/>
      <c r="C27" s="37">
        <v>0</v>
      </c>
    </row>
    <row r="28" spans="1:3" x14ac:dyDescent="0.25">
      <c r="A28" s="35" t="s">
        <v>1049</v>
      </c>
      <c r="B28" s="38"/>
      <c r="C28" s="37">
        <v>5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22"/>
    </row>
    <row r="33" spans="1:6" x14ac:dyDescent="0.25">
      <c r="A33" s="35" t="s">
        <v>1052</v>
      </c>
      <c r="B33" s="38"/>
      <c r="C33" s="37">
        <v>1</v>
      </c>
    </row>
    <row r="34" spans="1:6" x14ac:dyDescent="0.25">
      <c r="A34" s="35" t="s">
        <v>1053</v>
      </c>
      <c r="B34" s="38"/>
      <c r="C34" s="37">
        <v>3</v>
      </c>
    </row>
    <row r="35" spans="1:6" x14ac:dyDescent="0.25">
      <c r="A35" s="35" t="s">
        <v>1054</v>
      </c>
      <c r="B35" s="38"/>
      <c r="C35" s="37">
        <v>3</v>
      </c>
    </row>
    <row r="36" spans="1:6" x14ac:dyDescent="0.25">
      <c r="A36" s="35" t="s">
        <v>1055</v>
      </c>
      <c r="B36" s="38"/>
      <c r="C36" s="37">
        <v>2</v>
      </c>
    </row>
    <row r="37" spans="1:6" x14ac:dyDescent="0.25">
      <c r="A37" s="35" t="s">
        <v>1056</v>
      </c>
      <c r="B37" s="38"/>
      <c r="C37" s="37">
        <v>1</v>
      </c>
    </row>
    <row r="38" spans="1:6" x14ac:dyDescent="0.25">
      <c r="A38" s="35" t="s">
        <v>1057</v>
      </c>
      <c r="B38" s="38"/>
      <c r="C38" s="22"/>
    </row>
    <row r="39" spans="1:6" x14ac:dyDescent="0.25">
      <c r="A39" s="35" t="s">
        <v>1058</v>
      </c>
      <c r="B39" s="38"/>
      <c r="C39" s="22"/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2</v>
      </c>
    </row>
    <row r="44" spans="1:6" x14ac:dyDescent="0.25">
      <c r="A44" s="35" t="s">
        <v>114</v>
      </c>
      <c r="B44" s="38"/>
      <c r="C44" s="37">
        <v>1</v>
      </c>
    </row>
    <row r="45" spans="1:6" x14ac:dyDescent="0.25">
      <c r="A45" s="35" t="s">
        <v>1060</v>
      </c>
      <c r="B45" s="38"/>
      <c r="C45" s="22"/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91" t="s">
        <v>959</v>
      </c>
      <c r="B48" s="41" t="s">
        <v>1063</v>
      </c>
      <c r="C48" s="17"/>
      <c r="D48" s="17"/>
      <c r="E48" s="17"/>
      <c r="F48" s="22"/>
    </row>
    <row r="49" spans="1:6" x14ac:dyDescent="0.25">
      <c r="A49" s="192"/>
      <c r="B49" s="41" t="s">
        <v>1064</v>
      </c>
      <c r="C49" s="17"/>
      <c r="D49" s="17"/>
      <c r="E49" s="17"/>
      <c r="F49" s="22"/>
    </row>
    <row r="50" spans="1:6" x14ac:dyDescent="0.25">
      <c r="A50" s="192"/>
      <c r="B50" s="41" t="s">
        <v>1065</v>
      </c>
      <c r="C50" s="17"/>
      <c r="D50" s="17"/>
      <c r="E50" s="17"/>
      <c r="F50" s="22"/>
    </row>
    <row r="51" spans="1:6" x14ac:dyDescent="0.25">
      <c r="A51" s="192"/>
      <c r="B51" s="41" t="s">
        <v>1066</v>
      </c>
      <c r="C51" s="17"/>
      <c r="D51" s="17"/>
      <c r="E51" s="17"/>
      <c r="F51" s="22"/>
    </row>
    <row r="52" spans="1:6" x14ac:dyDescent="0.25">
      <c r="A52" s="192"/>
      <c r="B52" s="41" t="s">
        <v>334</v>
      </c>
      <c r="C52" s="42">
        <v>0</v>
      </c>
      <c r="D52" s="42">
        <v>5</v>
      </c>
      <c r="E52" s="42">
        <v>0</v>
      </c>
      <c r="F52" s="37">
        <v>0</v>
      </c>
    </row>
    <row r="53" spans="1:6" x14ac:dyDescent="0.25">
      <c r="A53" s="192"/>
      <c r="B53" s="41" t="s">
        <v>1067</v>
      </c>
      <c r="C53" s="42">
        <v>11</v>
      </c>
      <c r="D53" s="42">
        <v>35</v>
      </c>
      <c r="E53" s="42">
        <v>0</v>
      </c>
      <c r="F53" s="37">
        <v>7</v>
      </c>
    </row>
    <row r="54" spans="1:6" x14ac:dyDescent="0.25">
      <c r="A54" s="192"/>
      <c r="B54" s="41" t="s">
        <v>1068</v>
      </c>
      <c r="C54" s="42">
        <v>4</v>
      </c>
      <c r="D54" s="42">
        <v>16</v>
      </c>
      <c r="E54" s="42">
        <v>0</v>
      </c>
      <c r="F54" s="37">
        <v>2</v>
      </c>
    </row>
    <row r="55" spans="1:6" x14ac:dyDescent="0.25">
      <c r="A55" s="192"/>
      <c r="B55" s="41" t="s">
        <v>1069</v>
      </c>
      <c r="C55" s="17"/>
      <c r="D55" s="17"/>
      <c r="E55" s="17"/>
      <c r="F55" s="22"/>
    </row>
    <row r="56" spans="1:6" x14ac:dyDescent="0.25">
      <c r="A56" s="192"/>
      <c r="B56" s="41" t="s">
        <v>1070</v>
      </c>
      <c r="C56" s="17"/>
      <c r="D56" s="17"/>
      <c r="E56" s="17"/>
      <c r="F56" s="22"/>
    </row>
    <row r="57" spans="1:6" x14ac:dyDescent="0.25">
      <c r="A57" s="192"/>
      <c r="B57" s="41" t="s">
        <v>1071</v>
      </c>
      <c r="C57" s="42">
        <v>0</v>
      </c>
      <c r="D57" s="42">
        <v>4</v>
      </c>
      <c r="E57" s="42">
        <v>0</v>
      </c>
      <c r="F57" s="37">
        <v>1</v>
      </c>
    </row>
    <row r="58" spans="1:6" x14ac:dyDescent="0.25">
      <c r="A58" s="192"/>
      <c r="B58" s="41" t="s">
        <v>1072</v>
      </c>
      <c r="C58" s="42">
        <v>0</v>
      </c>
      <c r="D58" s="42">
        <v>1</v>
      </c>
      <c r="E58" s="42">
        <v>0</v>
      </c>
      <c r="F58" s="37">
        <v>0</v>
      </c>
    </row>
    <row r="59" spans="1:6" x14ac:dyDescent="0.25">
      <c r="A59" s="192"/>
      <c r="B59" s="41" t="s">
        <v>1073</v>
      </c>
      <c r="C59" s="17"/>
      <c r="D59" s="17"/>
      <c r="E59" s="17"/>
      <c r="F59" s="22"/>
    </row>
    <row r="60" spans="1:6" x14ac:dyDescent="0.25">
      <c r="A60" s="192"/>
      <c r="B60" s="41" t="s">
        <v>405</v>
      </c>
      <c r="C60" s="17"/>
      <c r="D60" s="17"/>
      <c r="E60" s="17"/>
      <c r="F60" s="22"/>
    </row>
    <row r="61" spans="1:6" x14ac:dyDescent="0.25">
      <c r="A61" s="192"/>
      <c r="B61" s="41" t="s">
        <v>1074</v>
      </c>
      <c r="C61" s="17"/>
      <c r="D61" s="17"/>
      <c r="E61" s="17"/>
      <c r="F61" s="22"/>
    </row>
    <row r="62" spans="1:6" x14ac:dyDescent="0.25">
      <c r="A62" s="192"/>
      <c r="B62" s="41" t="s">
        <v>1075</v>
      </c>
      <c r="C62" s="17"/>
      <c r="D62" s="17"/>
      <c r="E62" s="17"/>
      <c r="F62" s="22"/>
    </row>
    <row r="63" spans="1:6" x14ac:dyDescent="0.25">
      <c r="A63" s="192"/>
      <c r="B63" s="41" t="s">
        <v>1076</v>
      </c>
      <c r="C63" s="17"/>
      <c r="D63" s="17"/>
      <c r="E63" s="17"/>
      <c r="F63" s="22"/>
    </row>
    <row r="64" spans="1:6" x14ac:dyDescent="0.25">
      <c r="A64" s="192"/>
      <c r="B64" s="41" t="s">
        <v>1077</v>
      </c>
      <c r="C64" s="42">
        <v>2</v>
      </c>
      <c r="D64" s="42">
        <v>11</v>
      </c>
      <c r="E64" s="42">
        <v>0</v>
      </c>
      <c r="F64" s="37">
        <v>4</v>
      </c>
    </row>
    <row r="65" spans="1:6" x14ac:dyDescent="0.25">
      <c r="A65" s="192"/>
      <c r="B65" s="41" t="s">
        <v>1078</v>
      </c>
      <c r="C65" s="17"/>
      <c r="D65" s="17"/>
      <c r="E65" s="17"/>
      <c r="F65" s="22"/>
    </row>
    <row r="66" spans="1:6" x14ac:dyDescent="0.25">
      <c r="A66" s="193"/>
      <c r="B66" s="41" t="s">
        <v>1079</v>
      </c>
      <c r="C66" s="17"/>
      <c r="D66" s="17"/>
      <c r="E66" s="17"/>
      <c r="F66" s="22"/>
    </row>
    <row r="67" spans="1:6" x14ac:dyDescent="0.25">
      <c r="A67" s="186" t="s">
        <v>1080</v>
      </c>
      <c r="B67" s="187"/>
      <c r="C67" s="43">
        <v>17</v>
      </c>
      <c r="D67" s="43">
        <v>72</v>
      </c>
      <c r="E67" s="43">
        <v>0</v>
      </c>
      <c r="F67" s="43">
        <v>14</v>
      </c>
    </row>
    <row r="68" spans="1:6" x14ac:dyDescent="0.25">
      <c r="A68" s="191" t="s">
        <v>974</v>
      </c>
      <c r="B68" s="41" t="s">
        <v>1081</v>
      </c>
      <c r="C68" s="17"/>
      <c r="D68" s="17"/>
      <c r="E68" s="17"/>
      <c r="F68" s="22"/>
    </row>
    <row r="69" spans="1:6" x14ac:dyDescent="0.25">
      <c r="A69" s="192"/>
      <c r="B69" s="41" t="s">
        <v>1082</v>
      </c>
      <c r="C69" s="17"/>
      <c r="D69" s="17"/>
      <c r="E69" s="17"/>
      <c r="F69" s="22"/>
    </row>
    <row r="70" spans="1:6" x14ac:dyDescent="0.25">
      <c r="A70" s="193"/>
      <c r="B70" s="41" t="s">
        <v>111</v>
      </c>
      <c r="C70" s="42">
        <v>1</v>
      </c>
      <c r="D70" s="42">
        <v>0</v>
      </c>
      <c r="E70" s="42">
        <v>0</v>
      </c>
      <c r="F70" s="37">
        <v>0</v>
      </c>
    </row>
    <row r="71" spans="1:6" x14ac:dyDescent="0.25">
      <c r="A71" s="186" t="s">
        <v>1083</v>
      </c>
      <c r="B71" s="187"/>
      <c r="C71" s="43">
        <v>1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sheetProtection algorithmName="SHA-512" hashValue="NGZlouPqZ1ZDrLNPPismKwv4DYK5IVZzOuydRaRU69d07Esdmc/YJg6fP1TZZWyp6kSU57r6fIeknnYk4vC57g==" saltValue="6/eNqYZDNuUGsMrWYDzPQ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9" t="s">
        <v>1086</v>
      </c>
      <c r="B5" s="13" t="s">
        <v>1087</v>
      </c>
      <c r="C5" s="23">
        <v>316</v>
      </c>
    </row>
    <row r="6" spans="1:3" x14ac:dyDescent="0.25">
      <c r="A6" s="180"/>
      <c r="B6" s="13" t="s">
        <v>1029</v>
      </c>
      <c r="C6" s="23">
        <v>6</v>
      </c>
    </row>
    <row r="7" spans="1:3" x14ac:dyDescent="0.25">
      <c r="A7" s="180"/>
      <c r="B7" s="13" t="s">
        <v>1088</v>
      </c>
      <c r="C7" s="23">
        <v>127</v>
      </c>
    </row>
    <row r="8" spans="1:3" x14ac:dyDescent="0.25">
      <c r="A8" s="180"/>
      <c r="B8" s="13" t="s">
        <v>1089</v>
      </c>
      <c r="C8" s="23">
        <v>5</v>
      </c>
    </row>
    <row r="9" spans="1:3" x14ac:dyDescent="0.25">
      <c r="A9" s="180"/>
      <c r="B9" s="13" t="s">
        <v>1031</v>
      </c>
      <c r="C9" s="22"/>
    </row>
    <row r="10" spans="1:3" x14ac:dyDescent="0.25">
      <c r="A10" s="180"/>
      <c r="B10" s="13" t="s">
        <v>1032</v>
      </c>
      <c r="C10" s="23">
        <v>1</v>
      </c>
    </row>
    <row r="11" spans="1:3" x14ac:dyDescent="0.25">
      <c r="A11" s="180"/>
      <c r="B11" s="13" t="s">
        <v>1090</v>
      </c>
      <c r="C11" s="22"/>
    </row>
    <row r="12" spans="1:3" x14ac:dyDescent="0.25">
      <c r="A12" s="181"/>
      <c r="B12" s="13" t="s">
        <v>1091</v>
      </c>
      <c r="C12" s="22"/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6"/>
      <c r="C16" s="23">
        <v>691</v>
      </c>
    </row>
    <row r="17" spans="1:3" x14ac:dyDescent="0.25">
      <c r="A17" s="21" t="s">
        <v>1094</v>
      </c>
      <c r="B17" s="16"/>
      <c r="C17" s="23">
        <v>15</v>
      </c>
    </row>
    <row r="18" spans="1:3" x14ac:dyDescent="0.25">
      <c r="A18" s="21" t="s">
        <v>1095</v>
      </c>
      <c r="B18" s="16"/>
      <c r="C18" s="23">
        <v>112</v>
      </c>
    </row>
    <row r="19" spans="1:3" x14ac:dyDescent="0.25">
      <c r="A19" s="21" t="s">
        <v>1096</v>
      </c>
      <c r="B19" s="16"/>
      <c r="C19" s="23">
        <v>5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6"/>
      <c r="C23" s="22"/>
    </row>
    <row r="24" spans="1:3" x14ac:dyDescent="0.25">
      <c r="A24" s="21" t="s">
        <v>1099</v>
      </c>
      <c r="B24" s="16"/>
      <c r="C24" s="22"/>
    </row>
    <row r="25" spans="1:3" x14ac:dyDescent="0.25">
      <c r="A25" s="21" t="s">
        <v>1100</v>
      </c>
      <c r="B25" s="16"/>
      <c r="C25" s="22"/>
    </row>
    <row r="26" spans="1:3" x14ac:dyDescent="0.25">
      <c r="A26" s="21" t="s">
        <v>1101</v>
      </c>
      <c r="B26" s="16"/>
      <c r="C26" s="22"/>
    </row>
    <row r="27" spans="1:3" x14ac:dyDescent="0.25">
      <c r="A27" s="21" t="s">
        <v>1102</v>
      </c>
      <c r="B27" s="16"/>
      <c r="C27" s="22"/>
    </row>
    <row r="28" spans="1:3" x14ac:dyDescent="0.25">
      <c r="A28" s="21" t="s">
        <v>1103</v>
      </c>
      <c r="B28" s="16"/>
      <c r="C28" s="22"/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6"/>
      <c r="C32" s="22"/>
    </row>
    <row r="33" spans="1:3" x14ac:dyDescent="0.25">
      <c r="A33" s="21" t="s">
        <v>1106</v>
      </c>
      <c r="B33" s="16"/>
      <c r="C33" s="22"/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6"/>
      <c r="C37" s="23">
        <v>8</v>
      </c>
    </row>
    <row r="38" spans="1:3" x14ac:dyDescent="0.25">
      <c r="A38" s="21" t="s">
        <v>1108</v>
      </c>
      <c r="B38" s="16"/>
      <c r="C38" s="23">
        <v>18</v>
      </c>
    </row>
    <row r="39" spans="1:3" x14ac:dyDescent="0.25">
      <c r="A39" s="21" t="s">
        <v>1109</v>
      </c>
      <c r="B39" s="16"/>
      <c r="C39" s="23">
        <v>100</v>
      </c>
    </row>
    <row r="40" spans="1:3" x14ac:dyDescent="0.25">
      <c r="A40" s="21" t="s">
        <v>1110</v>
      </c>
      <c r="B40" s="16"/>
      <c r="C40" s="23">
        <v>26</v>
      </c>
    </row>
    <row r="41" spans="1:3" x14ac:dyDescent="0.25">
      <c r="A41" s="21" t="s">
        <v>1111</v>
      </c>
      <c r="B41" s="16"/>
      <c r="C41" s="23">
        <v>51</v>
      </c>
    </row>
    <row r="42" spans="1:3" x14ac:dyDescent="0.25">
      <c r="A42" s="21" t="s">
        <v>1112</v>
      </c>
      <c r="B42" s="16"/>
      <c r="C42" s="23">
        <v>17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6"/>
      <c r="C46" s="22"/>
    </row>
    <row r="47" spans="1:3" x14ac:dyDescent="0.25">
      <c r="A47" s="21" t="s">
        <v>1115</v>
      </c>
      <c r="B47" s="16"/>
      <c r="C47" s="23">
        <v>3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9" t="s">
        <v>1117</v>
      </c>
      <c r="B51" s="13" t="s">
        <v>1118</v>
      </c>
      <c r="C51" s="23">
        <v>7</v>
      </c>
    </row>
    <row r="52" spans="1:6" x14ac:dyDescent="0.25">
      <c r="A52" s="180"/>
      <c r="B52" s="13" t="s">
        <v>1119</v>
      </c>
      <c r="C52" s="23">
        <v>19</v>
      </c>
    </row>
    <row r="53" spans="1:6" x14ac:dyDescent="0.25">
      <c r="A53" s="180"/>
      <c r="B53" s="13" t="s">
        <v>1120</v>
      </c>
      <c r="C53" s="23">
        <v>3</v>
      </c>
    </row>
    <row r="54" spans="1:6" x14ac:dyDescent="0.25">
      <c r="A54" s="181"/>
      <c r="B54" s="13" t="s">
        <v>1121</v>
      </c>
      <c r="C54" s="22"/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3">
        <v>2</v>
      </c>
    </row>
    <row r="59" spans="1:6" x14ac:dyDescent="0.25">
      <c r="A59" s="21" t="s">
        <v>114</v>
      </c>
      <c r="B59" s="16"/>
      <c r="C59" s="23">
        <v>2</v>
      </c>
    </row>
    <row r="60" spans="1:6" x14ac:dyDescent="0.25">
      <c r="A60" s="21" t="s">
        <v>1060</v>
      </c>
      <c r="B60" s="16"/>
      <c r="C60" s="22"/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9" t="s">
        <v>959</v>
      </c>
      <c r="B63" s="13" t="s">
        <v>1063</v>
      </c>
      <c r="C63" s="17"/>
      <c r="D63" s="17"/>
      <c r="E63" s="17"/>
      <c r="F63" s="22"/>
    </row>
    <row r="64" spans="1:6" x14ac:dyDescent="0.25">
      <c r="A64" s="180"/>
      <c r="B64" s="13" t="s">
        <v>1064</v>
      </c>
      <c r="C64" s="17"/>
      <c r="D64" s="17"/>
      <c r="E64" s="17"/>
      <c r="F64" s="22"/>
    </row>
    <row r="65" spans="1:6" x14ac:dyDescent="0.25">
      <c r="A65" s="180"/>
      <c r="B65" s="13" t="s">
        <v>1065</v>
      </c>
      <c r="C65" s="17"/>
      <c r="D65" s="17"/>
      <c r="E65" s="17"/>
      <c r="F65" s="22"/>
    </row>
    <row r="66" spans="1:6" x14ac:dyDescent="0.25">
      <c r="A66" s="180"/>
      <c r="B66" s="13" t="s">
        <v>1066</v>
      </c>
      <c r="C66" s="17"/>
      <c r="D66" s="17"/>
      <c r="E66" s="17"/>
      <c r="F66" s="22"/>
    </row>
    <row r="67" spans="1:6" x14ac:dyDescent="0.25">
      <c r="A67" s="180"/>
      <c r="B67" s="13" t="s">
        <v>334</v>
      </c>
      <c r="C67" s="14">
        <v>1</v>
      </c>
      <c r="D67" s="14">
        <v>23</v>
      </c>
      <c r="E67" s="14">
        <v>1</v>
      </c>
      <c r="F67" s="23">
        <v>3</v>
      </c>
    </row>
    <row r="68" spans="1:6" x14ac:dyDescent="0.25">
      <c r="A68" s="180"/>
      <c r="B68" s="13" t="s">
        <v>1122</v>
      </c>
      <c r="C68" s="14">
        <v>187</v>
      </c>
      <c r="D68" s="14">
        <v>258</v>
      </c>
      <c r="E68" s="14">
        <v>7</v>
      </c>
      <c r="F68" s="23">
        <v>67</v>
      </c>
    </row>
    <row r="69" spans="1:6" x14ac:dyDescent="0.25">
      <c r="A69" s="180"/>
      <c r="B69" s="13" t="s">
        <v>1123</v>
      </c>
      <c r="C69" s="14">
        <v>150</v>
      </c>
      <c r="D69" s="14">
        <v>48</v>
      </c>
      <c r="E69" s="14">
        <v>0</v>
      </c>
      <c r="F69" s="23">
        <v>14</v>
      </c>
    </row>
    <row r="70" spans="1:6" x14ac:dyDescent="0.25">
      <c r="A70" s="180"/>
      <c r="B70" s="13" t="s">
        <v>1069</v>
      </c>
      <c r="C70" s="14">
        <v>0</v>
      </c>
      <c r="D70" s="14">
        <v>3</v>
      </c>
      <c r="E70" s="14">
        <v>0</v>
      </c>
      <c r="F70" s="23">
        <v>3</v>
      </c>
    </row>
    <row r="71" spans="1:6" x14ac:dyDescent="0.25">
      <c r="A71" s="180"/>
      <c r="B71" s="13" t="s">
        <v>1124</v>
      </c>
      <c r="C71" s="14">
        <v>0</v>
      </c>
      <c r="D71" s="14">
        <v>1</v>
      </c>
      <c r="E71" s="14">
        <v>0</v>
      </c>
      <c r="F71" s="23">
        <v>0</v>
      </c>
    </row>
    <row r="72" spans="1:6" x14ac:dyDescent="0.25">
      <c r="A72" s="180"/>
      <c r="B72" s="13" t="s">
        <v>1125</v>
      </c>
      <c r="C72" s="14">
        <v>2</v>
      </c>
      <c r="D72" s="14">
        <v>38</v>
      </c>
      <c r="E72" s="14">
        <v>4</v>
      </c>
      <c r="F72" s="23">
        <v>6</v>
      </c>
    </row>
    <row r="73" spans="1:6" x14ac:dyDescent="0.25">
      <c r="A73" s="180"/>
      <c r="B73" s="13" t="s">
        <v>1126</v>
      </c>
      <c r="C73" s="14">
        <v>0</v>
      </c>
      <c r="D73" s="14">
        <v>11</v>
      </c>
      <c r="E73" s="14">
        <v>2</v>
      </c>
      <c r="F73" s="23">
        <v>6</v>
      </c>
    </row>
    <row r="74" spans="1:6" x14ac:dyDescent="0.25">
      <c r="A74" s="180"/>
      <c r="B74" s="13" t="s">
        <v>1073</v>
      </c>
      <c r="C74" s="14">
        <v>5</v>
      </c>
      <c r="D74" s="14">
        <v>0</v>
      </c>
      <c r="E74" s="14">
        <v>0</v>
      </c>
      <c r="F74" s="23">
        <v>1</v>
      </c>
    </row>
    <row r="75" spans="1:6" x14ac:dyDescent="0.25">
      <c r="A75" s="180"/>
      <c r="B75" s="13" t="s">
        <v>405</v>
      </c>
      <c r="C75" s="17"/>
      <c r="D75" s="17"/>
      <c r="E75" s="17"/>
      <c r="F75" s="22"/>
    </row>
    <row r="76" spans="1:6" x14ac:dyDescent="0.25">
      <c r="A76" s="180"/>
      <c r="B76" s="13" t="s">
        <v>1074</v>
      </c>
      <c r="C76" s="14">
        <v>0</v>
      </c>
      <c r="D76" s="14">
        <v>1</v>
      </c>
      <c r="E76" s="14">
        <v>0</v>
      </c>
      <c r="F76" s="23">
        <v>0</v>
      </c>
    </row>
    <row r="77" spans="1:6" x14ac:dyDescent="0.25">
      <c r="A77" s="180"/>
      <c r="B77" s="13" t="s">
        <v>1075</v>
      </c>
      <c r="C77" s="17"/>
      <c r="D77" s="17"/>
      <c r="E77" s="17"/>
      <c r="F77" s="22"/>
    </row>
    <row r="78" spans="1:6" x14ac:dyDescent="0.25">
      <c r="A78" s="180"/>
      <c r="B78" s="13" t="s">
        <v>1076</v>
      </c>
      <c r="C78" s="17"/>
      <c r="D78" s="17"/>
      <c r="E78" s="17"/>
      <c r="F78" s="22"/>
    </row>
    <row r="79" spans="1:6" x14ac:dyDescent="0.25">
      <c r="A79" s="180"/>
      <c r="B79" s="13" t="s">
        <v>1077</v>
      </c>
      <c r="C79" s="14">
        <v>49</v>
      </c>
      <c r="D79" s="14">
        <v>136</v>
      </c>
      <c r="E79" s="14">
        <v>3</v>
      </c>
      <c r="F79" s="23">
        <v>23</v>
      </c>
    </row>
    <row r="80" spans="1:6" x14ac:dyDescent="0.25">
      <c r="A80" s="180"/>
      <c r="B80" s="13" t="s">
        <v>1078</v>
      </c>
      <c r="C80" s="17"/>
      <c r="D80" s="17"/>
      <c r="E80" s="17"/>
      <c r="F80" s="22"/>
    </row>
    <row r="81" spans="1:6" x14ac:dyDescent="0.25">
      <c r="A81" s="181"/>
      <c r="B81" s="13" t="s">
        <v>1079</v>
      </c>
      <c r="C81" s="17"/>
      <c r="D81" s="17"/>
      <c r="E81" s="17"/>
      <c r="F81" s="22"/>
    </row>
    <row r="82" spans="1:6" x14ac:dyDescent="0.25">
      <c r="A82" s="194" t="s">
        <v>1080</v>
      </c>
      <c r="B82" s="195"/>
      <c r="C82" s="30">
        <v>394</v>
      </c>
      <c r="D82" s="30">
        <v>519</v>
      </c>
      <c r="E82" s="30">
        <v>17</v>
      </c>
      <c r="F82" s="30">
        <v>123</v>
      </c>
    </row>
    <row r="83" spans="1:6" x14ac:dyDescent="0.25">
      <c r="A83" s="179" t="s">
        <v>1127</v>
      </c>
      <c r="B83" s="13" t="s">
        <v>1081</v>
      </c>
      <c r="C83" s="14">
        <v>3</v>
      </c>
      <c r="D83" s="14">
        <v>0</v>
      </c>
      <c r="E83" s="14">
        <v>0</v>
      </c>
      <c r="F83" s="23">
        <v>0</v>
      </c>
    </row>
    <row r="84" spans="1:6" x14ac:dyDescent="0.25">
      <c r="A84" s="180"/>
      <c r="B84" s="13" t="s">
        <v>1082</v>
      </c>
      <c r="C84" s="17"/>
      <c r="D84" s="17"/>
      <c r="E84" s="17"/>
      <c r="F84" s="22"/>
    </row>
    <row r="85" spans="1:6" x14ac:dyDescent="0.25">
      <c r="A85" s="181"/>
      <c r="B85" s="13" t="s">
        <v>111</v>
      </c>
      <c r="C85" s="14">
        <v>2</v>
      </c>
      <c r="D85" s="14">
        <v>0</v>
      </c>
      <c r="E85" s="14">
        <v>0</v>
      </c>
      <c r="F85" s="23">
        <v>0</v>
      </c>
    </row>
    <row r="86" spans="1:6" x14ac:dyDescent="0.25">
      <c r="A86" s="194" t="s">
        <v>1128</v>
      </c>
      <c r="B86" s="195"/>
      <c r="C86" s="30">
        <v>5</v>
      </c>
      <c r="D86" s="30">
        <v>0</v>
      </c>
      <c r="E86" s="30">
        <v>0</v>
      </c>
      <c r="F86" s="30">
        <v>0</v>
      </c>
    </row>
    <row r="87" spans="1:6" x14ac:dyDescent="0.25">
      <c r="A87" s="6"/>
    </row>
  </sheetData>
  <sheetProtection algorithmName="SHA-512" hashValue="jQuRhRKNyPKJVy7ztz2Qm7qG2wxlYiz+7lY2/6b9CV5Pw86+e41eOvMXPNzMzv0BRWp1K5BMN/hI3pmc3vgDGg==" saltValue="8v8bYIfXsQlKB6KpGfUCv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3">
        <v>2</v>
      </c>
    </row>
    <row r="6" spans="1:3" x14ac:dyDescent="0.25">
      <c r="A6" s="12" t="s">
        <v>1132</v>
      </c>
      <c r="B6" s="16"/>
      <c r="C6" s="23">
        <v>28</v>
      </c>
    </row>
    <row r="7" spans="1:3" x14ac:dyDescent="0.25">
      <c r="A7" s="12" t="s">
        <v>1133</v>
      </c>
      <c r="B7" s="16"/>
      <c r="C7" s="22"/>
    </row>
    <row r="8" spans="1:3" x14ac:dyDescent="0.25">
      <c r="A8" s="12" t="s">
        <v>1134</v>
      </c>
      <c r="B8" s="16"/>
      <c r="C8" s="22"/>
    </row>
    <row r="9" spans="1:3" x14ac:dyDescent="0.25">
      <c r="A9" s="12" t="s">
        <v>1135</v>
      </c>
      <c r="B9" s="16"/>
      <c r="C9" s="22"/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3">
        <v>17</v>
      </c>
    </row>
    <row r="14" spans="1:3" x14ac:dyDescent="0.25">
      <c r="A14" s="12" t="s">
        <v>1132</v>
      </c>
      <c r="B14" s="16"/>
      <c r="C14" s="23">
        <v>79</v>
      </c>
    </row>
    <row r="15" spans="1:3" x14ac:dyDescent="0.25">
      <c r="A15" s="12" t="s">
        <v>1137</v>
      </c>
      <c r="B15" s="16"/>
      <c r="C15" s="22"/>
    </row>
    <row r="16" spans="1:3" x14ac:dyDescent="0.25">
      <c r="A16" s="12" t="s">
        <v>1134</v>
      </c>
      <c r="B16" s="16"/>
      <c r="C16" s="22"/>
    </row>
    <row r="17" spans="1:3" x14ac:dyDescent="0.25">
      <c r="A17" s="12" t="s">
        <v>1135</v>
      </c>
      <c r="B17" s="16"/>
      <c r="C17" s="22"/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3">
        <v>35</v>
      </c>
    </row>
    <row r="22" spans="1:3" x14ac:dyDescent="0.25">
      <c r="A22" s="12" t="s">
        <v>1139</v>
      </c>
      <c r="B22" s="16"/>
      <c r="C22" s="23">
        <v>29</v>
      </c>
    </row>
    <row r="23" spans="1:3" x14ac:dyDescent="0.25">
      <c r="A23" s="12" t="s">
        <v>1140</v>
      </c>
      <c r="B23" s="16"/>
      <c r="C23" s="23">
        <v>1</v>
      </c>
    </row>
    <row r="24" spans="1:3" x14ac:dyDescent="0.25">
      <c r="A24" s="12" t="s">
        <v>1141</v>
      </c>
      <c r="B24" s="16"/>
      <c r="C24" s="23">
        <v>6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3">
        <v>9</v>
      </c>
    </row>
    <row r="29" spans="1:3" x14ac:dyDescent="0.25">
      <c r="A29" s="12" t="s">
        <v>1144</v>
      </c>
      <c r="B29" s="16"/>
      <c r="C29" s="23">
        <v>2</v>
      </c>
    </row>
    <row r="30" spans="1:3" x14ac:dyDescent="0.25">
      <c r="A30" s="12" t="s">
        <v>1145</v>
      </c>
      <c r="B30" s="16"/>
      <c r="C30" s="22"/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2"/>
    </row>
    <row r="35" spans="1:3" x14ac:dyDescent="0.25">
      <c r="A35" s="12" t="s">
        <v>1148</v>
      </c>
      <c r="B35" s="16"/>
      <c r="C35" s="23">
        <v>9</v>
      </c>
    </row>
    <row r="36" spans="1:3" x14ac:dyDescent="0.25">
      <c r="A36" s="12" t="s">
        <v>1149</v>
      </c>
      <c r="B36" s="16"/>
      <c r="C36" s="23">
        <v>1</v>
      </c>
    </row>
    <row r="37" spans="1:3" x14ac:dyDescent="0.25">
      <c r="A37" s="6"/>
    </row>
  </sheetData>
  <sheetProtection algorithmName="SHA-512" hashValue="Bl3sgLnVRjhzu/m8iNp00/WXZ3ZvVnClX5CRj2T11BdRauHdSL5dkH40JB7MT47x9seWJTArqMn2fnkdaR+FKQ==" saltValue="5ub2m5ht11Zwrz8Arqg3Y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3">
        <v>17</v>
      </c>
    </row>
    <row r="6" spans="1:3" x14ac:dyDescent="0.25">
      <c r="A6" s="12" t="s">
        <v>1153</v>
      </c>
      <c r="B6" s="16"/>
      <c r="C6" s="22"/>
    </row>
    <row r="7" spans="1:3" x14ac:dyDescent="0.25">
      <c r="A7" s="12" t="s">
        <v>1154</v>
      </c>
      <c r="B7" s="16"/>
      <c r="C7" s="22"/>
    </row>
    <row r="8" spans="1:3" x14ac:dyDescent="0.25">
      <c r="A8" s="12" t="s">
        <v>1155</v>
      </c>
      <c r="B8" s="16"/>
      <c r="C8" s="23">
        <v>3</v>
      </c>
    </row>
    <row r="9" spans="1:3" x14ac:dyDescent="0.25">
      <c r="A9" s="12" t="s">
        <v>1156</v>
      </c>
      <c r="B9" s="16"/>
      <c r="C9" s="22"/>
    </row>
    <row r="10" spans="1:3" x14ac:dyDescent="0.25">
      <c r="A10" s="12" t="s">
        <v>1157</v>
      </c>
      <c r="B10" s="16"/>
      <c r="C10" s="22"/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3">
        <v>2</v>
      </c>
    </row>
    <row r="15" spans="1:3" x14ac:dyDescent="0.25">
      <c r="A15" s="12" t="s">
        <v>1160</v>
      </c>
      <c r="B15" s="16"/>
      <c r="C15" s="23">
        <v>4</v>
      </c>
    </row>
    <row r="16" spans="1:3" x14ac:dyDescent="0.25">
      <c r="A16" s="12" t="s">
        <v>1161</v>
      </c>
      <c r="B16" s="16"/>
      <c r="C16" s="22"/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3">
        <v>2</v>
      </c>
    </row>
    <row r="21" spans="1:3" x14ac:dyDescent="0.25">
      <c r="A21" s="12" t="s">
        <v>1164</v>
      </c>
      <c r="B21" s="16"/>
      <c r="C21" s="23">
        <v>0</v>
      </c>
    </row>
    <row r="22" spans="1:3" x14ac:dyDescent="0.25">
      <c r="A22" s="12" t="s">
        <v>1165</v>
      </c>
      <c r="B22" s="16"/>
      <c r="C22" s="22"/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2"/>
    </row>
    <row r="27" spans="1:3" x14ac:dyDescent="0.25">
      <c r="A27" s="12" t="s">
        <v>1168</v>
      </c>
      <c r="B27" s="16"/>
      <c r="C27" s="22"/>
    </row>
    <row r="28" spans="1:3" x14ac:dyDescent="0.25">
      <c r="A28" s="12" t="s">
        <v>1169</v>
      </c>
      <c r="B28" s="16"/>
      <c r="C28" s="22"/>
    </row>
    <row r="29" spans="1:3" x14ac:dyDescent="0.25">
      <c r="A29" s="12" t="s">
        <v>1170</v>
      </c>
      <c r="B29" s="16"/>
      <c r="C29" s="22"/>
    </row>
    <row r="30" spans="1:3" x14ac:dyDescent="0.25">
      <c r="A30" s="12" t="s">
        <v>1171</v>
      </c>
      <c r="B30" s="16"/>
      <c r="C30" s="22"/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2"/>
    </row>
    <row r="35" spans="1:3" x14ac:dyDescent="0.25">
      <c r="A35" s="12" t="s">
        <v>1174</v>
      </c>
      <c r="B35" s="16"/>
      <c r="C35" s="22"/>
    </row>
    <row r="36" spans="1:3" x14ac:dyDescent="0.25">
      <c r="A36" s="12" t="s">
        <v>1175</v>
      </c>
      <c r="B36" s="16"/>
      <c r="C36" s="23">
        <v>5</v>
      </c>
    </row>
    <row r="37" spans="1:3" x14ac:dyDescent="0.25">
      <c r="A37" s="12" t="s">
        <v>1093</v>
      </c>
      <c r="B37" s="16"/>
      <c r="C37" s="22"/>
    </row>
    <row r="38" spans="1:3" x14ac:dyDescent="0.25">
      <c r="A38" s="12" t="s">
        <v>1176</v>
      </c>
      <c r="B38" s="16"/>
      <c r="C38" s="22"/>
    </row>
    <row r="39" spans="1:3" x14ac:dyDescent="0.25">
      <c r="A39" s="12" t="s">
        <v>1177</v>
      </c>
      <c r="B39" s="16"/>
      <c r="C39" s="22"/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2"/>
    </row>
    <row r="44" spans="1:3" x14ac:dyDescent="0.25">
      <c r="A44" s="12" t="s">
        <v>1174</v>
      </c>
      <c r="B44" s="16"/>
      <c r="C44" s="22"/>
    </row>
    <row r="45" spans="1:3" x14ac:dyDescent="0.25">
      <c r="A45" s="12" t="s">
        <v>1175</v>
      </c>
      <c r="B45" s="16"/>
      <c r="C45" s="23">
        <v>2</v>
      </c>
    </row>
    <row r="46" spans="1:3" x14ac:dyDescent="0.25">
      <c r="A46" s="12" t="s">
        <v>1093</v>
      </c>
      <c r="B46" s="16"/>
      <c r="C46" s="22"/>
    </row>
    <row r="47" spans="1:3" x14ac:dyDescent="0.25">
      <c r="A47" s="12" t="s">
        <v>1176</v>
      </c>
      <c r="B47" s="16"/>
      <c r="C47" s="22"/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2"/>
    </row>
    <row r="52" spans="1:3" x14ac:dyDescent="0.25">
      <c r="A52" s="12" t="s">
        <v>1174</v>
      </c>
      <c r="B52" s="16"/>
      <c r="C52" s="22"/>
    </row>
    <row r="53" spans="1:3" x14ac:dyDescent="0.25">
      <c r="A53" s="12" t="s">
        <v>1175</v>
      </c>
      <c r="B53" s="16"/>
      <c r="C53" s="23">
        <v>2</v>
      </c>
    </row>
    <row r="54" spans="1:3" x14ac:dyDescent="0.25">
      <c r="A54" s="12" t="s">
        <v>1093</v>
      </c>
      <c r="B54" s="16"/>
      <c r="C54" s="22"/>
    </row>
    <row r="55" spans="1:3" x14ac:dyDescent="0.25">
      <c r="A55" s="12" t="s">
        <v>1176</v>
      </c>
      <c r="B55" s="16"/>
      <c r="C55" s="22"/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2"/>
    </row>
    <row r="60" spans="1:3" x14ac:dyDescent="0.25">
      <c r="A60" s="12" t="s">
        <v>1174</v>
      </c>
      <c r="B60" s="16"/>
      <c r="C60" s="22"/>
    </row>
    <row r="61" spans="1:3" x14ac:dyDescent="0.25">
      <c r="A61" s="12" t="s">
        <v>1175</v>
      </c>
      <c r="B61" s="16"/>
      <c r="C61" s="22"/>
    </row>
    <row r="62" spans="1:3" x14ac:dyDescent="0.25">
      <c r="A62" s="12" t="s">
        <v>1093</v>
      </c>
      <c r="B62" s="16"/>
      <c r="C62" s="22"/>
    </row>
    <row r="63" spans="1:3" x14ac:dyDescent="0.25">
      <c r="A63" s="12" t="s">
        <v>1176</v>
      </c>
      <c r="B63" s="16"/>
      <c r="C63" s="22"/>
    </row>
    <row r="64" spans="1:3" x14ac:dyDescent="0.25">
      <c r="A64" s="6"/>
    </row>
  </sheetData>
  <sheetProtection algorithmName="SHA-512" hashValue="51pNuyBvmUxERNMSyrPbVrKG3mVNz9Hnswkwra2qInSAsLFttIHCyxoKJ0yITj1FyPTDlmWaOvas2Ekg/wFI6Q==" saltValue="vPuyNwL5z9bc3oDEr8Fnx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6" t="s">
        <v>645</v>
      </c>
      <c r="B4" s="197"/>
      <c r="C4" s="30">
        <v>626</v>
      </c>
      <c r="D4" s="30">
        <v>660</v>
      </c>
      <c r="E4" s="31">
        <v>-1</v>
      </c>
      <c r="F4" s="30">
        <v>1169</v>
      </c>
      <c r="G4" s="30">
        <v>864</v>
      </c>
      <c r="H4" s="30">
        <v>279</v>
      </c>
      <c r="I4" s="30">
        <v>176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1</v>
      </c>
      <c r="P4" s="30">
        <v>1095</v>
      </c>
    </row>
    <row r="5" spans="1:16" ht="45" x14ac:dyDescent="0.25">
      <c r="A5" s="45" t="s">
        <v>646</v>
      </c>
      <c r="B5" s="45" t="s">
        <v>647</v>
      </c>
      <c r="C5" s="14">
        <v>6</v>
      </c>
      <c r="D5" s="14">
        <v>5</v>
      </c>
      <c r="E5" s="29">
        <v>0</v>
      </c>
      <c r="F5" s="14">
        <v>4</v>
      </c>
      <c r="G5" s="14">
        <v>3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3</v>
      </c>
    </row>
    <row r="6" spans="1:16" ht="33.75" x14ac:dyDescent="0.25">
      <c r="A6" s="45" t="s">
        <v>648</v>
      </c>
      <c r="B6" s="45" t="s">
        <v>649</v>
      </c>
      <c r="C6" s="14">
        <v>259</v>
      </c>
      <c r="D6" s="14">
        <v>323</v>
      </c>
      <c r="E6" s="29">
        <v>-1</v>
      </c>
      <c r="F6" s="14">
        <v>425</v>
      </c>
      <c r="G6" s="14">
        <v>352</v>
      </c>
      <c r="H6" s="14">
        <v>108</v>
      </c>
      <c r="I6" s="14">
        <v>67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462</v>
      </c>
    </row>
    <row r="7" spans="1:16" ht="22.5" x14ac:dyDescent="0.25">
      <c r="A7" s="45" t="s">
        <v>650</v>
      </c>
      <c r="B7" s="45" t="s">
        <v>651</v>
      </c>
      <c r="C7" s="14">
        <v>38</v>
      </c>
      <c r="D7" s="14">
        <v>35</v>
      </c>
      <c r="E7" s="29">
        <v>0</v>
      </c>
      <c r="F7" s="14">
        <v>11</v>
      </c>
      <c r="G7" s="14">
        <v>6</v>
      </c>
      <c r="H7" s="14">
        <v>29</v>
      </c>
      <c r="I7" s="14">
        <v>16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16</v>
      </c>
    </row>
    <row r="8" spans="1:16" ht="33.75" x14ac:dyDescent="0.25">
      <c r="A8" s="45" t="s">
        <v>652</v>
      </c>
      <c r="B8" s="45" t="s">
        <v>653</v>
      </c>
      <c r="C8" s="14">
        <v>2</v>
      </c>
      <c r="D8" s="14">
        <v>1</v>
      </c>
      <c r="E8" s="29">
        <v>1</v>
      </c>
      <c r="F8" s="14">
        <v>1</v>
      </c>
      <c r="G8" s="14">
        <v>1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5" t="s">
        <v>654</v>
      </c>
      <c r="B9" s="45" t="s">
        <v>655</v>
      </c>
      <c r="C9" s="14">
        <v>17</v>
      </c>
      <c r="D9" s="14">
        <v>16</v>
      </c>
      <c r="E9" s="29">
        <v>0</v>
      </c>
      <c r="F9" s="14">
        <v>24</v>
      </c>
      <c r="G9" s="14">
        <v>13</v>
      </c>
      <c r="H9" s="14">
        <v>6</v>
      </c>
      <c r="I9" s="14">
        <v>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21</v>
      </c>
    </row>
    <row r="10" spans="1:16" ht="22.5" x14ac:dyDescent="0.25">
      <c r="A10" s="45" t="s">
        <v>656</v>
      </c>
      <c r="B10" s="45" t="s">
        <v>657</v>
      </c>
      <c r="C10" s="14">
        <v>285</v>
      </c>
      <c r="D10" s="14">
        <v>273</v>
      </c>
      <c r="E10" s="29">
        <v>0</v>
      </c>
      <c r="F10" s="14">
        <v>701</v>
      </c>
      <c r="G10" s="14">
        <v>489</v>
      </c>
      <c r="H10" s="14">
        <v>132</v>
      </c>
      <c r="I10" s="14">
        <v>87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23">
        <v>593</v>
      </c>
    </row>
    <row r="11" spans="1:16" ht="33.75" x14ac:dyDescent="0.25">
      <c r="A11" s="45" t="s">
        <v>658</v>
      </c>
      <c r="B11" s="45" t="s">
        <v>659</v>
      </c>
      <c r="C11" s="14">
        <v>19</v>
      </c>
      <c r="D11" s="14">
        <v>7</v>
      </c>
      <c r="E11" s="29">
        <v>1</v>
      </c>
      <c r="F11" s="14">
        <v>3</v>
      </c>
      <c r="G11" s="14">
        <v>0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6"/>
    </row>
  </sheetData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D1282B42-0AFA-4DAC-87C7-9390627530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F6E39E-B695-4F60-8A1C-8A9E115A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1B2ED2-D3B9-4B44-867B-95A7743BD7B6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ec9fe809-b99d-4e41-a094-de16cee63433"/>
    <ds:schemaRef ds:uri="96473a00-8e64-496a-bc71-826a530469e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2024-05-20T10:48:41Z</dcterms:created>
  <dcterms:modified xsi:type="dcterms:W3CDTF">2024-06-19T11:53:36Z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