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39" documentId="13_ncr:1_{E93E1693-77EF-4C78-AED5-8ACD64C38072}" xr6:coauthVersionLast="47" xr6:coauthVersionMax="47" xr10:uidLastSave="{FB80A742-3B68-432D-B4EB-1867C182D25A}"/>
  <workbookProtection workbookAlgorithmName="SHA-512" workbookHashValue="vzvStoUWy0Iu2A1NsBTnzLW09eCx4FP8LAuRr52zpJsI5+lkFDa3Fhl24pD3XDZJ29HzCdGY4BsqtzVvwCsQlw==" workbookSaltValue="H843rzrmrsYlhT5KDrxrPQ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1B49668-0B98-49BE-A40A-D857133508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EA9A968-B9D9-4381-A486-F4453C2089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DA83DC0-E87A-4FFB-BD5A-4D59ACE2E9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445620D-D4C7-407B-B970-970C8D0872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E5A96B0-B94B-4945-AEE4-102D2CEE2E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C29C81D-F47C-4BC4-A798-B574D4D7B5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89E98CA-985F-4878-BAD4-8EDFB8EFEA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90BCA99-5A68-46CF-961E-EEB71A2D23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4D2972A-5B2D-47A9-B96B-B56FABFE12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B6AC290-6634-43B0-B690-8CA2A5EE17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2857B66-DC1F-418F-86F4-44388E0445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6CF1371-F58F-4765-A443-56F872C461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FFA5AE1-ED09-44B2-B219-272286306F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EDF4C9A-C1CF-47B3-B0C0-F3FA431E2D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5E7B568-E11E-49F9-B617-875E9A1382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650EC45-A46F-417A-9529-60249D7A06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992253B-94D9-4A47-9FBA-01565E6A6F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3101DA8-A3D4-4241-B39E-9B950DEF30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3880B54-F865-4BBA-A39D-2030A4FA27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3DF77C8-2459-490C-AD65-A9C963D9B0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177033B-9666-497E-B32E-CC0AE784D2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D09A0B9-0380-4578-A38F-86663A80D4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EA3CBA6-BC14-4C0B-ABE6-41830296BD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C02CC31-F6D9-4E87-9830-7C3BD1B773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921B432-4AA5-4134-A2FC-57307AC25B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346F148-1BA8-4679-86D0-3FE12FFF94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0AA45FA-867F-478B-A78D-E652F66504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90A5BE6-DC44-4715-ACCB-E171687CE6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79FBDDF-D697-4608-813F-37516D560D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F11B402-AC5F-4DB2-AD67-56F69985D9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8BC0165-4C9C-49B3-86E9-063465B1D9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441822A-E2BA-434C-87E0-A7D215B70A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<sst xmlns="http://schemas.openxmlformats.org/spreadsheetml/2006/main" count="2549" uniqueCount="1527">
  <si>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</si>
  <si>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</si>
  <si>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</si>
  <si>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</si>
  <si>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</si>
  <si>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</si>
  <si>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</si>
  <si>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Guadalajara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</si>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</sst>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CE9FF4AC-8D4F-4523-92D2-08EB7A4868DC}"/>
    <cellStyle name="Normal" xfId="0" builtinId="0"/>
    <cellStyle name="Normal 2" xfId="1" xr:uid="{DDF20666-D0A9-4A39-B73F-DC73C809608B}"/>
    <cellStyle name="Normal 3" xfId="3" xr:uid="{073A96B9-53FA-4661-9A2F-749B6A382C7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E6-4CD2-995B-DEE22D79AF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E6-4CD2-995B-DEE22D79AF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1158</c:v>
                </c:pt>
                <c:pt idx="1">
                  <c:v>7240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E6-4CD2-995B-DEE22D79A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6C-4D1E-954F-4F40DAA1AB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6C-4D1E-954F-4F40DAA1AB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6C-4D1E-954F-4F40DAA1AB6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</c:v>
                </c:pt>
                <c:pt idx="1">
                  <c:v>331</c:v>
                </c:pt>
                <c:pt idx="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6C-4D1E-954F-4F40DAA1A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BD-44CA-9D05-6E00434100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BD-44CA-9D05-6E00434100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BD-44CA-9D05-6E004341005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BD-44CA-9D05-6E00434100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BD-44CA-9D05-6E0043410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BD-44CA-9D05-6E0043410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AA-4BEA-9308-EB1DF4009D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AA-4BEA-9308-EB1DF4009D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AA-4BEA-9308-EB1DF4009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F5-44D4-BAC7-76078712F3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F5-44D4-BAC7-76078712F3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1963</c:v>
                </c:pt>
                <c:pt idx="1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5-44D4-BAC7-76078712F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458</c:v>
              </c:pt>
              <c:pt idx="1">
                <c:v>568</c:v>
              </c:pt>
              <c:pt idx="2">
                <c:v>8</c:v>
              </c:pt>
              <c:pt idx="3">
                <c:v>1</c:v>
              </c:pt>
              <c:pt idx="4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4D42-4BC3-B621-96810B60A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832</c:v>
              </c:pt>
              <c:pt idx="1">
                <c:v>479</c:v>
              </c:pt>
              <c:pt idx="2">
                <c:v>18</c:v>
              </c:pt>
              <c:pt idx="3">
                <c:v>19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84C-4060-B96F-92D751056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12</c:v>
              </c:pt>
              <c:pt idx="2">
                <c:v>1</c:v>
              </c:pt>
              <c:pt idx="3">
                <c:v>2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9C1F-44F1-A08A-AEFD76685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8405646187666"/>
          <c:y val="0.18387129574904831"/>
          <c:w val="0.34027536734930003"/>
          <c:h val="0.6403277980082997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29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529-462A-87ED-7183C67F6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927</c:v>
              </c:pt>
              <c:pt idx="1">
                <c:v>8</c:v>
              </c:pt>
              <c:pt idx="2">
                <c:v>188</c:v>
              </c:pt>
              <c:pt idx="3">
                <c:v>45</c:v>
              </c:pt>
              <c:pt idx="4">
                <c:v>12</c:v>
              </c:pt>
              <c:pt idx="5">
                <c:v>9</c:v>
              </c:pt>
              <c:pt idx="6">
                <c:v>244</c:v>
              </c:pt>
              <c:pt idx="7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050-46F0-8F1D-C3D7349C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118</c:v>
              </c:pt>
              <c:pt idx="1">
                <c:v>75</c:v>
              </c:pt>
              <c:pt idx="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A40B-49DF-B219-4B77BFE3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EA-4291-906F-BB355365B6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EA-4291-906F-BB355365B6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EA-4291-906F-BB355365B6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209</c:v>
                </c:pt>
                <c:pt idx="1">
                  <c:v>162</c:v>
                </c:pt>
                <c:pt idx="2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EA-4291-906F-BB355365B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3434</c:v>
              </c:pt>
              <c:pt idx="1">
                <c:v>721</c:v>
              </c:pt>
              <c:pt idx="2">
                <c:v>249</c:v>
              </c:pt>
              <c:pt idx="3">
                <c:v>139</c:v>
              </c:pt>
              <c:pt idx="4">
                <c:v>209</c:v>
              </c:pt>
              <c:pt idx="5">
                <c:v>1335</c:v>
              </c:pt>
              <c:pt idx="6">
                <c:v>101</c:v>
              </c:pt>
              <c:pt idx="7">
                <c:v>254</c:v>
              </c:pt>
              <c:pt idx="8">
                <c:v>106</c:v>
              </c:pt>
              <c:pt idx="9">
                <c:v>244</c:v>
              </c:pt>
              <c:pt idx="10">
                <c:v>1503</c:v>
              </c:pt>
              <c:pt idx="11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0-2A5F-48FF-8D23-D2ED24E8D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393</c:v>
              </c:pt>
              <c:pt idx="1">
                <c:v>641</c:v>
              </c:pt>
              <c:pt idx="2">
                <c:v>94</c:v>
              </c:pt>
              <c:pt idx="3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AB32-48F1-A5BF-B7C5668F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</c:v>
              </c:pt>
              <c:pt idx="1">
                <c:v>134</c:v>
              </c:pt>
              <c:pt idx="2">
                <c:v>52</c:v>
              </c:pt>
              <c:pt idx="3">
                <c:v>31</c:v>
              </c:pt>
              <c:pt idx="4">
                <c:v>38</c:v>
              </c:pt>
              <c:pt idx="5">
                <c:v>577</c:v>
              </c:pt>
              <c:pt idx="6">
                <c:v>66</c:v>
              </c:pt>
              <c:pt idx="7">
                <c:v>40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935-4118-8B11-4E1FFB483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</c:v>
              </c:pt>
              <c:pt idx="1">
                <c:v>205</c:v>
              </c:pt>
              <c:pt idx="2">
                <c:v>58</c:v>
              </c:pt>
              <c:pt idx="3">
                <c:v>58</c:v>
              </c:pt>
              <c:pt idx="4">
                <c:v>235</c:v>
              </c:pt>
            </c:numLit>
          </c:val>
          <c:extLst>
            <c:ext xmlns:c16="http://schemas.microsoft.com/office/drawing/2014/chart" uri="{C3380CC4-5D6E-409C-BE32-E72D297353CC}">
              <c16:uniqueId val="{00000000-8E81-4567-AAB1-22D6A874C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67</c:v>
              </c:pt>
              <c:pt idx="1">
                <c:v>162</c:v>
              </c:pt>
              <c:pt idx="2">
                <c:v>69</c:v>
              </c:pt>
              <c:pt idx="3">
                <c:v>244</c:v>
              </c:pt>
            </c:numLit>
          </c:val>
          <c:extLst>
            <c:ext xmlns:c16="http://schemas.microsoft.com/office/drawing/2014/chart" uri="{C3380CC4-5D6E-409C-BE32-E72D297353CC}">
              <c16:uniqueId val="{00000000-1D34-46A9-95CC-F78A81725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BE-48C8-931D-5F12C95A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7A-4703-B545-BD5BFE21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416-4F9F-9DB2-B6D403E38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9A08-42DC-9607-E1F09048C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3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12</c:v>
              </c:pt>
              <c:pt idx="6">
                <c:v>11</c:v>
              </c:pt>
              <c:pt idx="7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F06-49D0-B0DB-2F423C1D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9.4158659682958126E-2"/>
          <c:w val="0.2704737043638491"/>
          <c:h val="0.8717547671378883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E2-4D62-80C7-79665C1C91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E2-4D62-80C7-79665C1C91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675</c:v>
                </c:pt>
                <c:pt idx="1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2-4D62-80C7-79665C1C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101</c:v>
              </c:pt>
              <c:pt idx="1">
                <c:v>203</c:v>
              </c:pt>
              <c:pt idx="2">
                <c:v>86</c:v>
              </c:pt>
              <c:pt idx="3">
                <c:v>191</c:v>
              </c:pt>
              <c:pt idx="4">
                <c:v>603</c:v>
              </c:pt>
              <c:pt idx="5">
                <c:v>100</c:v>
              </c:pt>
              <c:pt idx="6">
                <c:v>71</c:v>
              </c:pt>
              <c:pt idx="7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1D19-4347-A938-1526C8AD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88-4C8D-9099-3D0028E818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88-4C8D-9099-3D0028E818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88-4C8D-9099-3D0028E818F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E88-4C8D-9099-3D0028E818F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88-4C8D-9099-3D0028E818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88-4C8D-9099-3D0028E81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BB-413A-91ED-5EA94450AC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BB-413A-91ED-5EA94450AC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BB-413A-91ED-5EA94450AC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BB-413A-91ED-5EA94450ACE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6BB-413A-91ED-5EA94450ACE1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BB-413A-91ED-5EA94450ACE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BB-413A-91ED-5EA94450AC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BB-413A-91ED-5EA94450A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BB-413A-91ED-5EA94450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1789973274003895"/>
          <c:y val="0.40686104332805045"/>
          <c:w val="0.34304735210032311"/>
          <c:h val="0.41625954902602036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585</c:v>
              </c:pt>
              <c:pt idx="1">
                <c:v>80</c:v>
              </c:pt>
              <c:pt idx="2">
                <c:v>8</c:v>
              </c:pt>
              <c:pt idx="3">
                <c:v>246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97A-4838-A635-62D5CABF7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186</c:v>
              </c:pt>
              <c:pt idx="1">
                <c:v>46</c:v>
              </c:pt>
              <c:pt idx="2">
                <c:v>36</c:v>
              </c:pt>
              <c:pt idx="3">
                <c:v>60</c:v>
              </c:pt>
              <c:pt idx="4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8A57-4FA7-8740-5AC729659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10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46E8-4659-A36F-97E8F9A4D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776-4904-8815-DBA0B0941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63</c:v>
              </c:pt>
              <c:pt idx="1">
                <c:v>15</c:v>
              </c:pt>
              <c:pt idx="2">
                <c:v>3</c:v>
              </c:pt>
              <c:pt idx="3">
                <c:v>26</c:v>
              </c:pt>
              <c:pt idx="4">
                <c:v>4</c:v>
              </c:pt>
              <c:pt idx="5">
                <c:v>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E0F-4318-8C68-5C28E364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57</c:v>
              </c:pt>
              <c:pt idx="2">
                <c:v>11</c:v>
              </c:pt>
              <c:pt idx="3">
                <c:v>6</c:v>
              </c:pt>
              <c:pt idx="4">
                <c:v>13</c:v>
              </c:pt>
              <c:pt idx="5">
                <c:v>16</c:v>
              </c:pt>
              <c:pt idx="6">
                <c:v>33</c:v>
              </c:pt>
              <c:pt idx="7">
                <c:v>17</c:v>
              </c:pt>
              <c:pt idx="8">
                <c:v>2</c:v>
              </c:pt>
              <c:pt idx="9">
                <c:v>1</c:v>
              </c:pt>
              <c:pt idx="10">
                <c:v>5</c:v>
              </c:pt>
              <c:pt idx="11">
                <c:v>22</c:v>
              </c:pt>
              <c:pt idx="12">
                <c:v>1</c:v>
              </c:pt>
              <c:pt idx="13">
                <c:v>125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1A-4713-857D-3E10AA0F5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</c:v>
              </c:pt>
              <c:pt idx="1">
                <c:v>53</c:v>
              </c:pt>
              <c:pt idx="2">
                <c:v>60</c:v>
              </c:pt>
              <c:pt idx="3">
                <c:v>13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09F-48C9-9108-AF72B7C12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D2-4FEC-9FD4-59D333489A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D2-4FEC-9FD4-59D333489A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386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D2-4FEC-9FD4-59D333489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A3-49C8-8611-5B245D3ADB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A3-49C8-8611-5B245D3ADB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A3-49C8-8611-5B245D3AD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5F-4002-83D0-18C4E7742E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5F-4002-83D0-18C4E7742E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5F-4002-83D0-18C4E7742EB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C5F-4002-83D0-18C4E7742EB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14</c:v>
                </c:pt>
                <c:pt idx="1">
                  <c:v>10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F-4002-83D0-18C4E7742EB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227</c:v>
              </c:pt>
              <c:pt idx="1">
                <c:v>29</c:v>
              </c:pt>
              <c:pt idx="2">
                <c:v>9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6A4C-4D5B-BAB7-C01A0E713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47</c:v>
              </c:pt>
              <c:pt idx="1">
                <c:v>4</c:v>
              </c:pt>
              <c:pt idx="2">
                <c:v>4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EB00-4E9B-9E2F-816C862D0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334448381560303"/>
          <c:y val="0.75413120842837666"/>
          <c:w val="0.78293334784645374"/>
          <c:h val="5.7781017276952493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6</c:v>
              </c:pt>
              <c:pt idx="2">
                <c:v>21</c:v>
              </c:pt>
              <c:pt idx="3">
                <c:v>28</c:v>
              </c:pt>
              <c:pt idx="4">
                <c:v>56</c:v>
              </c:pt>
              <c:pt idx="5">
                <c:v>84</c:v>
              </c:pt>
              <c:pt idx="6">
                <c:v>24</c:v>
              </c:pt>
              <c:pt idx="7">
                <c:v>1</c:v>
              </c:pt>
              <c:pt idx="8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7B74-4CD3-84B7-5312F213C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628430425461196"/>
          <c:y val="0.72154907429859116"/>
          <c:w val="0.7674313914907761"/>
          <c:h val="0.1678110584692495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56A-456D-AF20-851C3B3A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2D-40AE-94B6-1F11236DBC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2D-40AE-94B6-1F11236DBC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</c:v>
                </c:pt>
                <c:pt idx="1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2D-40AE-94B6-1F11236D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A7-431F-9FEE-37C095365E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A7-431F-9FEE-37C095365E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A7-431F-9FEE-37C095365E7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2A7-431F-9FEE-37C095365E7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7-431F-9FEE-37C095365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120</c:v>
                </c:pt>
                <c:pt idx="1">
                  <c:v>82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A7-431F-9FEE-37C095365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883</c:v>
              </c:pt>
              <c:pt idx="1">
                <c:v>67</c:v>
              </c:pt>
              <c:pt idx="2">
                <c:v>6</c:v>
              </c:pt>
              <c:pt idx="3">
                <c:v>6</c:v>
              </c:pt>
              <c:pt idx="4">
                <c:v>4</c:v>
              </c:pt>
              <c:pt idx="5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4273-443E-A806-0F1275F85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160</c:v>
              </c:pt>
              <c:pt idx="1">
                <c:v>74</c:v>
              </c:pt>
              <c:pt idx="2">
                <c:v>5</c:v>
              </c:pt>
              <c:pt idx="3">
                <c:v>3</c:v>
              </c:pt>
              <c:pt idx="4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574A-4AD1-9710-B04B41E0D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D0-4E7E-AB37-8145593FE6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D0-4E7E-AB37-8145593FE6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281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D0-4E7E-AB37-8145593FE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1456-4334-8950-DED2D5DF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C04C-40A5-932F-BD38DB5B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D7-43AF-99E1-0E02BE0C5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Peticiones de sobreseimiento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AB-4415-8815-865FE815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3E9-4CF1-BB5D-AD9C666F6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141</c:v>
              </c:pt>
              <c:pt idx="2">
                <c:v>11</c:v>
              </c:pt>
              <c:pt idx="3">
                <c:v>7</c:v>
              </c:pt>
              <c:pt idx="4">
                <c:v>85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C83-45E0-8A60-3E460E489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354</c:v>
              </c:pt>
              <c:pt idx="2">
                <c:v>1</c:v>
              </c:pt>
              <c:pt idx="3">
                <c:v>9</c:v>
              </c:pt>
              <c:pt idx="4">
                <c:v>275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D0-4138-B1EE-B99CBF703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327</c:v>
              </c:pt>
              <c:pt idx="2">
                <c:v>15</c:v>
              </c:pt>
              <c:pt idx="3">
                <c:v>233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04-442B-A9BC-9979FA9D7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4F-42C7-81D7-00A442509A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4F-42C7-81D7-00A442509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F-42C7-81D7-00A442509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</c:v>
              </c:pt>
              <c:pt idx="1">
                <c:v>1</c:v>
              </c:pt>
              <c:pt idx="2">
                <c:v>4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F03F-4C6C-B618-D473253E5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33</c:v>
              </c:pt>
              <c:pt idx="2">
                <c:v>3</c:v>
              </c:pt>
              <c:pt idx="3">
                <c:v>6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C949-46F9-97AF-6BD53759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342</c:v>
              </c:pt>
              <c:pt idx="2">
                <c:v>1</c:v>
              </c:pt>
              <c:pt idx="3">
                <c:v>19</c:v>
              </c:pt>
              <c:pt idx="4">
                <c:v>239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30-451F-9883-F640FFAA4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D004-4B72-8A95-02A3A3EEC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</c:f>
              <c:strCache>
                <c:ptCount val="1"/>
                <c:pt idx="0">
                  <c:v>Diligencias Previas Juzgado Instrucción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3578-436F-8A37-AE0431753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424-4B3B-88DA-FE362FC0F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Patrimonio histórico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7E5-4546-BE0E-1ABBE6DA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00-4E1F-8946-16FC70DB8D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00-4E1F-8946-16FC70DB8D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0-4E1F-8946-16FC70DB8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5A-497F-826C-1F045C378E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5A-497F-826C-1F045C378E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B5A-497F-826C-1F045C378EF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5A-497F-826C-1F045C378E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44</c:v>
                </c:pt>
                <c:pt idx="1">
                  <c:v>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5A-497F-826C-1F045C378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92-4D4D-8602-1477EBCC77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92-4D4D-8602-1477EBCC77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258</c:v>
                </c:pt>
                <c:pt idx="1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2-4D4D-8602-1477EBCC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625BA40-1A00-471F-B0B8-CF286B17F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7C4FA52-9795-4A08-99C9-B16DF216A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C3916E1-27AC-4981-8F38-5107B31F6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99CBF51-2ADD-4539-B359-46C739F70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C170394-1D55-45C9-B92D-F50DE5B7C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E38D74C-8E01-4F7C-BEBE-87B19B1A7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376E7BA-0A5D-45FA-9D47-0E07FE9EB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9245322-2E3F-413D-92FA-6ED2CA806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0AD74CD-F01E-4538-B452-11E2924EA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8499A09-29FE-4F37-A202-8618276AD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11B06CB-8C90-474D-A743-5FB0180FB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354330</xdr:colOff>
      <xdr:row>6</xdr:row>
      <xdr:rowOff>99060</xdr:rowOff>
    </xdr:from>
    <xdr:to>
      <xdr:col>87</xdr:col>
      <xdr:colOff>53340</xdr:colOff>
      <xdr:row>16</xdr:row>
      <xdr:rowOff>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5A63C33-59B6-4CEA-BBC7-977BC12E7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A30D731-0366-482F-9C2F-B4778CC2D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AAF62EF-BCD8-1858-C9A1-AF514E9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241300</xdr:colOff>
      <xdr:row>6</xdr:row>
      <xdr:rowOff>131445</xdr:rowOff>
    </xdr:from>
    <xdr:to>
      <xdr:col>21</xdr:col>
      <xdr:colOff>685800</xdr:colOff>
      <xdr:row>17</xdr:row>
      <xdr:rowOff>144780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4ADA9CE-8FFD-6AD1-21E7-6C2AE6B1E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374650</xdr:colOff>
      <xdr:row>7</xdr:row>
      <xdr:rowOff>140970</xdr:rowOff>
    </xdr:from>
    <xdr:to>
      <xdr:col>54</xdr:col>
      <xdr:colOff>125095</xdr:colOff>
      <xdr:row>17</xdr:row>
      <xdr:rowOff>45720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127A327-D002-5E8D-6A8F-D0FC4AD21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417195</xdr:colOff>
      <xdr:row>6</xdr:row>
      <xdr:rowOff>214630</xdr:rowOff>
    </xdr:from>
    <xdr:to>
      <xdr:col>60</xdr:col>
      <xdr:colOff>312420</xdr:colOff>
      <xdr:row>16</xdr:row>
      <xdr:rowOff>16510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2507C5B-9EEF-50FE-8353-F11D5D52D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0CC0A38-11B6-1AF7-DBB4-84A665C75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D9B1579-8929-4FE3-6601-CE1F65486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00BCFFC-83CE-7646-0969-B7128B1B9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2EB0BD9-2180-7080-B6BB-503292607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FB7404D-108C-F4F3-7B3E-3EE5D8020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02B2D03-D431-771F-EAB0-1D4D214C1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B780663-8F98-8367-FAF8-5BAEED323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1FC3FF2-B91E-C672-3E69-96A5E6DFC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7C5DD4B-33C1-A397-31AD-CAEEF85AA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8DB29A3D-A1B3-A2A6-C0BF-C1AC6A1FF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E63313DE-7A1B-60BB-51D6-4A82E2281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DC46B644-CADE-1465-A145-35A95A9CE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67BC7AD7-6464-BB1C-0F09-C29B1A1E7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A32015-8B63-4A07-8725-9DA61D01D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F938513-7454-454E-BE96-58AA76D38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2A53745-810F-F079-0ABC-800AE248E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64DC82F-C751-9EC7-FCD2-99B318A66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716AF4F-81DC-5428-C9E8-15916A7D1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5A617F2A-3201-6B7C-73BE-87840D08C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2C67A9A6-248C-8800-8178-4BE1D9B91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FBFEF71-1E87-EBCD-93A2-41902A758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84D9A51-B65A-69BD-724C-3F178C807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7BD1ECF-54FE-4B72-ACF2-EA8A3621A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DDE31CD-747B-4617-B2FB-F1E3119D5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BF96507-23BA-C0AE-A43A-9A5BC9BE9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E002B88-2778-0A32-4511-6DCD29E2D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7F11D56-49BD-6F2E-B99E-B1A13545A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9F22E56-C6E9-3972-2F6A-2608BE502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7D88FEE-5A15-43C5-9C96-B59FE4D10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C42AF43-F186-45E8-AC18-126C195B3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2A13A81-FC28-C8B7-CF6B-BCF8F03F0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E2BEA53-5A43-EC75-1A4A-AA5899BEE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B8C6B50-5C6C-4CF2-8A2F-9A0B646E6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B80DC9B-A092-481E-8B9E-546A45E7C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989F924-57A4-A7F2-B899-49B25EFD9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5316088-2DEE-6370-F627-D712A7C53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072EF35-703F-C9F1-7F3F-629E9C275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9659590-FD40-C73C-D8AC-A826FBB09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79D08C6-B4C9-1241-EA44-549210679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F5525D3-64C0-A31C-CC89-266E0DDF6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07EF00C-E6CC-AECF-0C45-64E285962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7DB4DC0-8A05-F4F0-92D3-2876E5993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D105E1A-36FF-9E7E-1DC4-866C99FC9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0889D7E-B8BE-C4E9-7C35-36040248F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D36B1819-0B5D-AE87-8795-56B7128CE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F441CA8-A278-DEFF-5A2E-EF85DAAB6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FEA6F2C-753D-C215-C285-B1F264824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1F009FB-3657-95F6-BC73-717658194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9150CCF-CA7E-E67A-27C0-C6F188D09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0" t="s">
        <v>1</v>
      </c>
      <c r="B3" s="170"/>
      <c r="C3" s="170"/>
      <c r="D3" s="170"/>
      <c r="E3" s="170"/>
      <c r="F3" s="170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A2qtqfTcrFoLuSTGTNRV+hvYa6uOKGDJaDoBPt0k6ETF4wHRkz4fccxHkiAkUCbwGTObAbYh2dtyBBQMN6hpfw==" saltValue="OA3sOPhpPzQ+4wHpETRBh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5</v>
      </c>
      <c r="D5" s="14">
        <v>0</v>
      </c>
      <c r="E5" s="23">
        <v>2</v>
      </c>
    </row>
    <row r="6" spans="1:5" x14ac:dyDescent="0.3">
      <c r="A6" s="21" t="s">
        <v>1185</v>
      </c>
      <c r="B6" s="16"/>
      <c r="C6" s="14">
        <v>1</v>
      </c>
      <c r="D6" s="14">
        <v>0</v>
      </c>
      <c r="E6" s="23">
        <v>1</v>
      </c>
    </row>
    <row r="7" spans="1:5" x14ac:dyDescent="0.3">
      <c r="A7" s="21" t="s">
        <v>1186</v>
      </c>
      <c r="B7" s="16"/>
      <c r="C7" s="14">
        <v>2</v>
      </c>
      <c r="D7" s="14">
        <v>0</v>
      </c>
      <c r="E7" s="23">
        <v>1</v>
      </c>
    </row>
    <row r="8" spans="1:5" x14ac:dyDescent="0.3">
      <c r="A8" s="21" t="s">
        <v>1187</v>
      </c>
      <c r="B8" s="16"/>
      <c r="C8" s="14">
        <v>3</v>
      </c>
      <c r="D8" s="14">
        <v>1</v>
      </c>
      <c r="E8" s="23">
        <v>1</v>
      </c>
    </row>
    <row r="9" spans="1:5" x14ac:dyDescent="0.3">
      <c r="A9" s="21" t="s">
        <v>615</v>
      </c>
      <c r="B9" s="16"/>
      <c r="C9" s="17"/>
      <c r="D9" s="17"/>
      <c r="E9" s="22"/>
    </row>
    <row r="10" spans="1:5" x14ac:dyDescent="0.3">
      <c r="A10" s="21" t="s">
        <v>1188</v>
      </c>
      <c r="B10" s="16"/>
      <c r="C10" s="14">
        <v>2</v>
      </c>
      <c r="D10" s="14">
        <v>0</v>
      </c>
      <c r="E10" s="23">
        <v>1</v>
      </c>
    </row>
    <row r="11" spans="1:5" x14ac:dyDescent="0.3">
      <c r="A11" s="194" t="s">
        <v>956</v>
      </c>
      <c r="B11" s="195"/>
      <c r="C11" s="30">
        <v>13</v>
      </c>
      <c r="D11" s="30">
        <v>1</v>
      </c>
      <c r="E11" s="30">
        <v>6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3">
        <v>6</v>
      </c>
    </row>
    <row r="15" spans="1:5" x14ac:dyDescent="0.3">
      <c r="A15" s="21" t="s">
        <v>1191</v>
      </c>
      <c r="B15" s="16"/>
      <c r="C15" s="23">
        <v>0</v>
      </c>
    </row>
    <row r="16" spans="1:5" x14ac:dyDescent="0.3">
      <c r="A16" s="21" t="s">
        <v>1192</v>
      </c>
      <c r="B16" s="16"/>
      <c r="C16" s="23">
        <v>0</v>
      </c>
    </row>
    <row r="17" spans="1:3" x14ac:dyDescent="0.3">
      <c r="A17" s="194" t="s">
        <v>956</v>
      </c>
      <c r="B17" s="195"/>
      <c r="C17" s="30">
        <v>6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1</v>
      </c>
    </row>
    <row r="22" spans="1:3" x14ac:dyDescent="0.3">
      <c r="A22" s="21" t="s">
        <v>1185</v>
      </c>
      <c r="B22" s="16"/>
      <c r="C22" s="23">
        <v>0</v>
      </c>
    </row>
    <row r="23" spans="1:3" x14ac:dyDescent="0.3">
      <c r="A23" s="21" t="s">
        <v>1186</v>
      </c>
      <c r="B23" s="16"/>
      <c r="C23" s="23">
        <v>2</v>
      </c>
    </row>
    <row r="24" spans="1:3" x14ac:dyDescent="0.3">
      <c r="A24" s="21" t="s">
        <v>1187</v>
      </c>
      <c r="B24" s="16"/>
      <c r="C24" s="23">
        <v>5</v>
      </c>
    </row>
    <row r="25" spans="1:3" x14ac:dyDescent="0.3">
      <c r="A25" s="21" t="s">
        <v>615</v>
      </c>
      <c r="B25" s="16"/>
      <c r="C25" s="23">
        <v>12</v>
      </c>
    </row>
    <row r="26" spans="1:3" x14ac:dyDescent="0.3">
      <c r="A26" s="21" t="s">
        <v>1188</v>
      </c>
      <c r="B26" s="16"/>
      <c r="C26" s="23">
        <v>17</v>
      </c>
    </row>
    <row r="27" spans="1:3" x14ac:dyDescent="0.3">
      <c r="A27" s="194" t="s">
        <v>956</v>
      </c>
      <c r="B27" s="195"/>
      <c r="C27" s="30">
        <v>37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3">
        <v>0</v>
      </c>
    </row>
    <row r="32" spans="1:3" x14ac:dyDescent="0.3">
      <c r="A32" s="21" t="s">
        <v>1029</v>
      </c>
      <c r="B32" s="16"/>
      <c r="C32" s="23">
        <v>0</v>
      </c>
    </row>
    <row r="33" spans="1:3" x14ac:dyDescent="0.3">
      <c r="A33" s="21" t="s">
        <v>1194</v>
      </c>
      <c r="B33" s="16"/>
      <c r="C33" s="23">
        <v>37</v>
      </c>
    </row>
    <row r="34" spans="1:3" x14ac:dyDescent="0.3">
      <c r="A34" s="21" t="s">
        <v>1127</v>
      </c>
      <c r="B34" s="16"/>
      <c r="C34" s="23">
        <v>0</v>
      </c>
    </row>
    <row r="35" spans="1:3" x14ac:dyDescent="0.3">
      <c r="A35" s="21" t="s">
        <v>1195</v>
      </c>
      <c r="B35" s="16"/>
      <c r="C35" s="23">
        <v>0</v>
      </c>
    </row>
    <row r="36" spans="1:3" x14ac:dyDescent="0.3">
      <c r="A36" s="21" t="s">
        <v>1031</v>
      </c>
      <c r="B36" s="16"/>
      <c r="C36" s="23">
        <v>0</v>
      </c>
    </row>
    <row r="37" spans="1:3" x14ac:dyDescent="0.3">
      <c r="A37" s="21" t="s">
        <v>1032</v>
      </c>
      <c r="B37" s="16"/>
      <c r="C37" s="23">
        <v>0</v>
      </c>
    </row>
    <row r="38" spans="1:3" x14ac:dyDescent="0.3">
      <c r="A38" s="21" t="s">
        <v>1090</v>
      </c>
      <c r="B38" s="16"/>
      <c r="C38" s="23">
        <v>0</v>
      </c>
    </row>
    <row r="39" spans="1:3" x14ac:dyDescent="0.3">
      <c r="A39" s="21" t="s">
        <v>1091</v>
      </c>
      <c r="B39" s="16"/>
      <c r="C39" s="23">
        <v>0</v>
      </c>
    </row>
    <row r="40" spans="1:3" x14ac:dyDescent="0.3">
      <c r="A40" s="194" t="s">
        <v>956</v>
      </c>
      <c r="B40" s="195"/>
      <c r="C40" s="30">
        <v>37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3">
        <v>0</v>
      </c>
    </row>
    <row r="45" spans="1:3" x14ac:dyDescent="0.3">
      <c r="A45" s="21" t="s">
        <v>1185</v>
      </c>
      <c r="B45" s="16"/>
      <c r="C45" s="23">
        <v>0</v>
      </c>
    </row>
    <row r="46" spans="1:3" x14ac:dyDescent="0.3">
      <c r="A46" s="21" t="s">
        <v>1186</v>
      </c>
      <c r="B46" s="16"/>
      <c r="C46" s="23">
        <v>0</v>
      </c>
    </row>
    <row r="47" spans="1:3" x14ac:dyDescent="0.3">
      <c r="A47" s="21" t="s">
        <v>1187</v>
      </c>
      <c r="B47" s="16"/>
      <c r="C47" s="23">
        <v>3</v>
      </c>
    </row>
    <row r="48" spans="1:3" x14ac:dyDescent="0.3">
      <c r="A48" s="21" t="s">
        <v>615</v>
      </c>
      <c r="B48" s="16"/>
      <c r="C48" s="23">
        <v>0</v>
      </c>
    </row>
    <row r="49" spans="1:3" x14ac:dyDescent="0.3">
      <c r="A49" s="21" t="s">
        <v>1188</v>
      </c>
      <c r="B49" s="16"/>
      <c r="C49" s="23">
        <v>2</v>
      </c>
    </row>
    <row r="50" spans="1:3" x14ac:dyDescent="0.3">
      <c r="A50" s="194" t="s">
        <v>956</v>
      </c>
      <c r="B50" s="195"/>
      <c r="C50" s="30">
        <v>5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7" t="s">
        <v>1184</v>
      </c>
      <c r="B53" s="13" t="s">
        <v>81</v>
      </c>
      <c r="C53" s="23">
        <v>1</v>
      </c>
    </row>
    <row r="54" spans="1:3" x14ac:dyDescent="0.3">
      <c r="A54" s="179"/>
      <c r="B54" s="13" t="s">
        <v>82</v>
      </c>
      <c r="C54" s="23">
        <v>0</v>
      </c>
    </row>
    <row r="55" spans="1:3" x14ac:dyDescent="0.3">
      <c r="A55" s="177" t="s">
        <v>1185</v>
      </c>
      <c r="B55" s="13" t="s">
        <v>81</v>
      </c>
      <c r="C55" s="23">
        <v>3</v>
      </c>
    </row>
    <row r="56" spans="1:3" x14ac:dyDescent="0.3">
      <c r="A56" s="179"/>
      <c r="B56" s="13" t="s">
        <v>82</v>
      </c>
      <c r="C56" s="23">
        <v>0</v>
      </c>
    </row>
    <row r="57" spans="1:3" x14ac:dyDescent="0.3">
      <c r="A57" s="177" t="s">
        <v>1186</v>
      </c>
      <c r="B57" s="13" t="s">
        <v>81</v>
      </c>
      <c r="C57" s="23">
        <v>0</v>
      </c>
    </row>
    <row r="58" spans="1:3" x14ac:dyDescent="0.3">
      <c r="A58" s="179"/>
      <c r="B58" s="13" t="s">
        <v>82</v>
      </c>
      <c r="C58" s="23">
        <v>2</v>
      </c>
    </row>
    <row r="59" spans="1:3" x14ac:dyDescent="0.3">
      <c r="A59" s="177" t="s">
        <v>1187</v>
      </c>
      <c r="B59" s="13" t="s">
        <v>81</v>
      </c>
      <c r="C59" s="23">
        <v>0</v>
      </c>
    </row>
    <row r="60" spans="1:3" x14ac:dyDescent="0.3">
      <c r="A60" s="179"/>
      <c r="B60" s="13" t="s">
        <v>82</v>
      </c>
      <c r="C60" s="23">
        <v>0</v>
      </c>
    </row>
    <row r="61" spans="1:3" x14ac:dyDescent="0.3">
      <c r="A61" s="177" t="s">
        <v>615</v>
      </c>
      <c r="B61" s="13" t="s">
        <v>81</v>
      </c>
      <c r="C61" s="23">
        <v>0</v>
      </c>
    </row>
    <row r="62" spans="1:3" x14ac:dyDescent="0.3">
      <c r="A62" s="179"/>
      <c r="B62" s="13" t="s">
        <v>82</v>
      </c>
      <c r="C62" s="23">
        <v>0</v>
      </c>
    </row>
    <row r="63" spans="1:3" x14ac:dyDescent="0.3">
      <c r="A63" s="177" t="s">
        <v>1188</v>
      </c>
      <c r="B63" s="13" t="s">
        <v>81</v>
      </c>
      <c r="C63" s="23">
        <v>2</v>
      </c>
    </row>
    <row r="64" spans="1:3" x14ac:dyDescent="0.3">
      <c r="A64" s="179"/>
      <c r="B64" s="13" t="s">
        <v>82</v>
      </c>
      <c r="C64" s="23">
        <v>2</v>
      </c>
    </row>
    <row r="65" spans="1:3" x14ac:dyDescent="0.3">
      <c r="A65" s="194" t="s">
        <v>956</v>
      </c>
      <c r="B65" s="195"/>
      <c r="C65" s="30">
        <v>10</v>
      </c>
    </row>
    <row r="66" spans="1:3" x14ac:dyDescent="0.3">
      <c r="A66" s="6"/>
    </row>
  </sheetData>
  <sheetProtection algorithmName="SHA-512" hashValue="8yWRQ8oxatCihImiIJlXry3813ClidRMgXI6rEBzPZ1yyl7g+6sCQ/MrSouFWvYh/30deRWVDLGHBWG7klPUbg==" saltValue="9BBztZQzsnpIuz6JePG7U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6" t="s">
        <v>1202</v>
      </c>
      <c r="B5" s="36" t="s">
        <v>1203</v>
      </c>
      <c r="C5" s="42">
        <v>0</v>
      </c>
      <c r="D5" s="42">
        <v>0</v>
      </c>
      <c r="E5" s="42">
        <v>1</v>
      </c>
      <c r="F5" s="37">
        <v>0</v>
      </c>
    </row>
    <row r="6" spans="1:6" x14ac:dyDescent="0.3">
      <c r="A6" s="188"/>
      <c r="B6" s="36" t="s">
        <v>1204</v>
      </c>
      <c r="C6" s="42">
        <v>3</v>
      </c>
      <c r="D6" s="42">
        <v>1</v>
      </c>
      <c r="E6" s="42">
        <v>2</v>
      </c>
      <c r="F6" s="37">
        <v>0</v>
      </c>
    </row>
    <row r="7" spans="1:6" x14ac:dyDescent="0.3">
      <c r="A7" s="35" t="s">
        <v>1205</v>
      </c>
      <c r="B7" s="36" t="s">
        <v>1206</v>
      </c>
      <c r="C7" s="17"/>
      <c r="D7" s="17"/>
      <c r="E7" s="17"/>
      <c r="F7" s="22"/>
    </row>
    <row r="8" spans="1:6" ht="20.399999999999999" x14ac:dyDescent="0.3">
      <c r="A8" s="186" t="s">
        <v>1207</v>
      </c>
      <c r="B8" s="36" t="s">
        <v>1208</v>
      </c>
      <c r="C8" s="42">
        <v>5</v>
      </c>
      <c r="D8" s="42">
        <v>3</v>
      </c>
      <c r="E8" s="42">
        <v>1</v>
      </c>
      <c r="F8" s="37">
        <v>0</v>
      </c>
    </row>
    <row r="9" spans="1:6" x14ac:dyDescent="0.3">
      <c r="A9" s="187"/>
      <c r="B9" s="36" t="s">
        <v>1209</v>
      </c>
      <c r="C9" s="42">
        <v>2</v>
      </c>
      <c r="D9" s="42">
        <v>2</v>
      </c>
      <c r="E9" s="42">
        <v>0</v>
      </c>
      <c r="F9" s="37">
        <v>0</v>
      </c>
    </row>
    <row r="10" spans="1:6" x14ac:dyDescent="0.3">
      <c r="A10" s="188"/>
      <c r="B10" s="36" t="s">
        <v>1210</v>
      </c>
      <c r="C10" s="42">
        <v>6</v>
      </c>
      <c r="D10" s="42">
        <v>1</v>
      </c>
      <c r="E10" s="42">
        <v>1</v>
      </c>
      <c r="F10" s="37">
        <v>0</v>
      </c>
    </row>
    <row r="11" spans="1:6" ht="20.399999999999999" x14ac:dyDescent="0.3">
      <c r="A11" s="186" t="s">
        <v>1211</v>
      </c>
      <c r="B11" s="36" t="s">
        <v>1212</v>
      </c>
      <c r="C11" s="42">
        <v>1</v>
      </c>
      <c r="D11" s="42">
        <v>0</v>
      </c>
      <c r="E11" s="42">
        <v>0</v>
      </c>
      <c r="F11" s="37">
        <v>0</v>
      </c>
    </row>
    <row r="12" spans="1:6" x14ac:dyDescent="0.3">
      <c r="A12" s="187"/>
      <c r="B12" s="36" t="s">
        <v>1213</v>
      </c>
      <c r="C12" s="42">
        <v>6</v>
      </c>
      <c r="D12" s="42">
        <v>1</v>
      </c>
      <c r="E12" s="42">
        <v>0</v>
      </c>
      <c r="F12" s="37">
        <v>0</v>
      </c>
    </row>
    <row r="13" spans="1:6" ht="20.399999999999999" x14ac:dyDescent="0.3">
      <c r="A13" s="188"/>
      <c r="B13" s="36" t="s">
        <v>1214</v>
      </c>
      <c r="C13" s="42">
        <v>12</v>
      </c>
      <c r="D13" s="42">
        <v>1</v>
      </c>
      <c r="E13" s="42">
        <v>2</v>
      </c>
      <c r="F13" s="37">
        <v>1</v>
      </c>
    </row>
    <row r="14" spans="1:6" ht="20.399999999999999" x14ac:dyDescent="0.3">
      <c r="A14" s="35" t="s">
        <v>1215</v>
      </c>
      <c r="B14" s="36" t="s">
        <v>1216</v>
      </c>
      <c r="C14" s="17"/>
      <c r="D14" s="17"/>
      <c r="E14" s="17"/>
      <c r="F14" s="22"/>
    </row>
    <row r="15" spans="1:6" x14ac:dyDescent="0.3">
      <c r="A15" s="186" t="s">
        <v>1217</v>
      </c>
      <c r="B15" s="36" t="s">
        <v>1218</v>
      </c>
      <c r="C15" s="42">
        <v>339</v>
      </c>
      <c r="D15" s="42">
        <v>28</v>
      </c>
      <c r="E15" s="42">
        <v>32</v>
      </c>
      <c r="F15" s="37">
        <v>1</v>
      </c>
    </row>
    <row r="16" spans="1:6" x14ac:dyDescent="0.3">
      <c r="A16" s="187"/>
      <c r="B16" s="36" t="s">
        <v>1219</v>
      </c>
      <c r="C16" s="42">
        <v>1</v>
      </c>
      <c r="D16" s="42">
        <v>0</v>
      </c>
      <c r="E16" s="42">
        <v>0</v>
      </c>
      <c r="F16" s="37">
        <v>0</v>
      </c>
    </row>
    <row r="17" spans="1:6" x14ac:dyDescent="0.3">
      <c r="A17" s="187"/>
      <c r="B17" s="36" t="s">
        <v>1220</v>
      </c>
      <c r="C17" s="17"/>
      <c r="D17" s="17"/>
      <c r="E17" s="17"/>
      <c r="F17" s="22"/>
    </row>
    <row r="18" spans="1:6" x14ac:dyDescent="0.3">
      <c r="A18" s="187"/>
      <c r="B18" s="36" t="s">
        <v>1221</v>
      </c>
      <c r="C18" s="42">
        <v>0</v>
      </c>
      <c r="D18" s="42">
        <v>0</v>
      </c>
      <c r="E18" s="42">
        <v>1</v>
      </c>
      <c r="F18" s="37">
        <v>0</v>
      </c>
    </row>
    <row r="19" spans="1:6" ht="20.399999999999999" x14ac:dyDescent="0.3">
      <c r="A19" s="188"/>
      <c r="B19" s="36" t="s">
        <v>1222</v>
      </c>
      <c r="C19" s="17"/>
      <c r="D19" s="17"/>
      <c r="E19" s="17"/>
      <c r="F19" s="22"/>
    </row>
    <row r="20" spans="1:6" x14ac:dyDescent="0.3">
      <c r="A20" s="35" t="s">
        <v>1223</v>
      </c>
      <c r="B20" s="36" t="s">
        <v>1224</v>
      </c>
      <c r="C20" s="42">
        <v>1</v>
      </c>
      <c r="D20" s="42">
        <v>1</v>
      </c>
      <c r="E20" s="42">
        <v>0</v>
      </c>
      <c r="F20" s="37">
        <v>0</v>
      </c>
    </row>
    <row r="21" spans="1:6" x14ac:dyDescent="0.3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3">
      <c r="A22" s="184" t="s">
        <v>956</v>
      </c>
      <c r="B22" s="185"/>
      <c r="C22" s="43">
        <v>376</v>
      </c>
      <c r="D22" s="43">
        <v>38</v>
      </c>
      <c r="E22" s="43">
        <v>40</v>
      </c>
      <c r="F22" s="43">
        <v>2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2</v>
      </c>
    </row>
    <row r="26" spans="1:6" x14ac:dyDescent="0.3">
      <c r="A26" s="40" t="s">
        <v>114</v>
      </c>
      <c r="B26" s="16"/>
      <c r="C26" s="37">
        <v>2</v>
      </c>
    </row>
    <row r="27" spans="1:6" x14ac:dyDescent="0.3">
      <c r="A27" s="40" t="s">
        <v>1060</v>
      </c>
      <c r="B27" s="16"/>
      <c r="C27" s="37">
        <v>0</v>
      </c>
    </row>
    <row r="28" spans="1:6" x14ac:dyDescent="0.3">
      <c r="A28" s="184" t="s">
        <v>956</v>
      </c>
      <c r="B28" s="185"/>
      <c r="C28" s="43">
        <v>4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4</v>
      </c>
    </row>
    <row r="33" spans="1:3" x14ac:dyDescent="0.3">
      <c r="A33" s="40" t="s">
        <v>1229</v>
      </c>
      <c r="B33" s="16"/>
      <c r="C33" s="37">
        <v>15</v>
      </c>
    </row>
    <row r="34" spans="1:3" x14ac:dyDescent="0.3">
      <c r="A34" s="40" t="s">
        <v>82</v>
      </c>
      <c r="B34" s="16"/>
      <c r="C34" s="37">
        <v>0</v>
      </c>
    </row>
    <row r="35" spans="1:3" x14ac:dyDescent="0.3">
      <c r="A35" s="184" t="s">
        <v>956</v>
      </c>
      <c r="B35" s="185"/>
      <c r="C35" s="43">
        <v>19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44</v>
      </c>
    </row>
    <row r="40" spans="1:3" x14ac:dyDescent="0.3">
      <c r="A40" s="40" t="s">
        <v>1232</v>
      </c>
      <c r="B40" s="16"/>
      <c r="C40" s="37">
        <v>21</v>
      </c>
    </row>
    <row r="41" spans="1:3" x14ac:dyDescent="0.3">
      <c r="A41" s="184" t="s">
        <v>956</v>
      </c>
      <c r="B41" s="185"/>
      <c r="C41" s="43">
        <v>65</v>
      </c>
    </row>
    <row r="42" spans="1:3" x14ac:dyDescent="0.3">
      <c r="A42" s="6"/>
    </row>
  </sheetData>
  <sheetProtection algorithmName="SHA-512" hashValue="xtOoPajHG1NjE85YMFwEMRW9NYpTXj8peD4u4o+DpYyjA17fwblp9QTB1ABahp85ESOD6NPHAZme0nZwtdzELQ==" saltValue="HPKYHdHfoew6+DakX0HU1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6" t="s">
        <v>1234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1" t="s">
        <v>1235</v>
      </c>
      <c r="B5" s="13" t="s">
        <v>1236</v>
      </c>
      <c r="C5" s="14">
        <v>339</v>
      </c>
      <c r="D5" s="14">
        <v>328</v>
      </c>
      <c r="E5" s="15">
        <v>3.3536585365853702E-2</v>
      </c>
    </row>
    <row r="6" spans="1:5" x14ac:dyDescent="0.3">
      <c r="A6" s="172"/>
      <c r="B6" s="13" t="s">
        <v>1237</v>
      </c>
      <c r="C6" s="14">
        <v>41</v>
      </c>
      <c r="D6" s="14">
        <v>92</v>
      </c>
      <c r="E6" s="15">
        <v>-0.55434782608695699</v>
      </c>
    </row>
    <row r="7" spans="1:5" x14ac:dyDescent="0.3">
      <c r="A7" s="173"/>
      <c r="B7" s="13" t="s">
        <v>1238</v>
      </c>
      <c r="C7" s="14">
        <v>54</v>
      </c>
      <c r="D7" s="14">
        <v>59</v>
      </c>
      <c r="E7" s="15">
        <v>-8.4745762711864403E-2</v>
      </c>
    </row>
    <row r="8" spans="1:5" x14ac:dyDescent="0.3">
      <c r="A8" s="3"/>
    </row>
    <row r="9" spans="1:5" x14ac:dyDescent="0.3">
      <c r="A9" s="46" t="s">
        <v>1239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1" t="s">
        <v>1240</v>
      </c>
      <c r="B11" s="13" t="s">
        <v>1241</v>
      </c>
      <c r="C11" s="14">
        <v>0</v>
      </c>
      <c r="D11" s="14">
        <v>3</v>
      </c>
      <c r="E11" s="15">
        <v>-1</v>
      </c>
    </row>
    <row r="12" spans="1:5" x14ac:dyDescent="0.3">
      <c r="A12" s="172"/>
      <c r="B12" s="13" t="s">
        <v>1242</v>
      </c>
      <c r="C12" s="14">
        <v>53</v>
      </c>
      <c r="D12" s="14">
        <v>27</v>
      </c>
      <c r="E12" s="15">
        <v>0.96296296296296302</v>
      </c>
    </row>
    <row r="13" spans="1:5" x14ac:dyDescent="0.3">
      <c r="A13" s="172"/>
      <c r="B13" s="13" t="s">
        <v>1243</v>
      </c>
      <c r="C13" s="14">
        <v>60</v>
      </c>
      <c r="D13" s="14">
        <v>72</v>
      </c>
      <c r="E13" s="15">
        <v>-0.16666666666666699</v>
      </c>
    </row>
    <row r="14" spans="1:5" x14ac:dyDescent="0.3">
      <c r="A14" s="172"/>
      <c r="B14" s="13" t="s">
        <v>1244</v>
      </c>
      <c r="C14" s="14">
        <v>42</v>
      </c>
      <c r="D14" s="14">
        <v>47</v>
      </c>
      <c r="E14" s="15">
        <v>-0.10638297872340401</v>
      </c>
    </row>
    <row r="15" spans="1:5" x14ac:dyDescent="0.3">
      <c r="A15" s="172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2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3">
      <c r="A17" s="172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2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3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6" t="s">
        <v>1250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1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2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2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3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6" t="s">
        <v>1255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1" t="s">
        <v>1256</v>
      </c>
      <c r="B30" s="13" t="s">
        <v>1257</v>
      </c>
      <c r="C30" s="14">
        <v>1</v>
      </c>
      <c r="D30" s="14">
        <v>2</v>
      </c>
      <c r="E30" s="15">
        <v>-0.5</v>
      </c>
    </row>
    <row r="31" spans="1:5" x14ac:dyDescent="0.3">
      <c r="A31" s="172"/>
      <c r="B31" s="13" t="s">
        <v>1258</v>
      </c>
      <c r="C31" s="14">
        <v>0</v>
      </c>
      <c r="D31" s="14">
        <v>1</v>
      </c>
      <c r="E31" s="15">
        <v>-1</v>
      </c>
    </row>
    <row r="32" spans="1:5" x14ac:dyDescent="0.3">
      <c r="A32" s="173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3">
      <c r="A33" s="6"/>
    </row>
  </sheetData>
  <sheetProtection algorithmName="SHA-512" hashValue="w3Dn+pqGE9PXqVwmeKMQoqnr7yhIMya5j15wQmmYvEClUNCA2iIizzty8zGwUZiC+rFT+c97cAXSrfxe6VbHQw==" saltValue="apRBr36GGnKQ9xAnFQbwA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6" t="s">
        <v>1261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1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2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2"/>
      <c r="B7" s="13" t="s">
        <v>1265</v>
      </c>
      <c r="C7" s="14">
        <v>2</v>
      </c>
      <c r="D7" s="14">
        <v>0</v>
      </c>
      <c r="E7" s="15">
        <v>2</v>
      </c>
    </row>
    <row r="8" spans="1:5" x14ac:dyDescent="0.3">
      <c r="A8" s="172"/>
      <c r="B8" s="13" t="s">
        <v>1266</v>
      </c>
      <c r="C8" s="14">
        <v>1</v>
      </c>
      <c r="D8" s="14">
        <v>1</v>
      </c>
      <c r="E8" s="15">
        <v>0</v>
      </c>
    </row>
    <row r="9" spans="1:5" x14ac:dyDescent="0.3">
      <c r="A9" s="172"/>
      <c r="B9" s="13" t="s">
        <v>1267</v>
      </c>
      <c r="C9" s="14">
        <v>0</v>
      </c>
      <c r="D9" s="14">
        <v>0</v>
      </c>
      <c r="E9" s="15">
        <v>0</v>
      </c>
    </row>
    <row r="10" spans="1:5" x14ac:dyDescent="0.3">
      <c r="A10" s="172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3">
      <c r="A11" s="172"/>
      <c r="B11" s="13" t="s">
        <v>1269</v>
      </c>
      <c r="C11" s="14">
        <v>3</v>
      </c>
      <c r="D11" s="14">
        <v>3</v>
      </c>
      <c r="E11" s="15">
        <v>0</v>
      </c>
    </row>
    <row r="12" spans="1:5" x14ac:dyDescent="0.3">
      <c r="A12" s="172"/>
      <c r="B12" s="13" t="s">
        <v>1270</v>
      </c>
      <c r="C12" s="14">
        <v>1</v>
      </c>
      <c r="D12" s="14">
        <v>0</v>
      </c>
      <c r="E12" s="15">
        <v>1</v>
      </c>
    </row>
    <row r="13" spans="1:5" x14ac:dyDescent="0.3">
      <c r="A13" s="172"/>
      <c r="B13" s="13" t="s">
        <v>1271</v>
      </c>
      <c r="C13" s="14">
        <v>7</v>
      </c>
      <c r="D13" s="14">
        <v>3</v>
      </c>
      <c r="E13" s="15">
        <v>1.3333333333333299</v>
      </c>
    </row>
    <row r="14" spans="1:5" x14ac:dyDescent="0.3">
      <c r="A14" s="172"/>
      <c r="B14" s="13" t="s">
        <v>1272</v>
      </c>
      <c r="C14" s="14">
        <v>3</v>
      </c>
      <c r="D14" s="14">
        <v>3</v>
      </c>
      <c r="E14" s="15">
        <v>0</v>
      </c>
    </row>
    <row r="15" spans="1:5" x14ac:dyDescent="0.3">
      <c r="A15" s="172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3">
      <c r="A16" s="173"/>
      <c r="B16" s="13" t="s">
        <v>111</v>
      </c>
      <c r="C16" s="14">
        <v>7</v>
      </c>
      <c r="D16" s="14">
        <v>5</v>
      </c>
      <c r="E16" s="15">
        <v>0.4</v>
      </c>
    </row>
    <row r="17" spans="1:1" x14ac:dyDescent="0.3">
      <c r="A17" s="6"/>
    </row>
  </sheetData>
  <sheetProtection algorithmName="SHA-512" hashValue="2ScPux88wMQ+Gbm9tU2YqH4dUi4tOjhoPkR6G+PyBzK/UITADGk+ueYkwfWmFm2llLfp2N3PNyTnCoH2/LGS9Q==" saltValue="NMsfHhC6qQQTN5jjZ/4Ei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2" t="s">
        <v>1275</v>
      </c>
    </row>
    <row r="4" spans="1:5" x14ac:dyDescent="0.3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3">
      <c r="A5" s="35" t="s">
        <v>1276</v>
      </c>
      <c r="B5" s="41" t="s">
        <v>1277</v>
      </c>
      <c r="C5" s="42">
        <v>4</v>
      </c>
      <c r="D5" s="42">
        <v>0</v>
      </c>
      <c r="E5" s="48">
        <v>0</v>
      </c>
    </row>
    <row r="6" spans="1:5" x14ac:dyDescent="0.3">
      <c r="A6" s="35" t="s">
        <v>1278</v>
      </c>
      <c r="B6" s="41" t="s">
        <v>1279</v>
      </c>
      <c r="C6" s="42">
        <v>41</v>
      </c>
      <c r="D6" s="42">
        <v>58</v>
      </c>
      <c r="E6" s="48">
        <v>-0.29310344827586199</v>
      </c>
    </row>
    <row r="7" spans="1:5" ht="20.399999999999999" x14ac:dyDescent="0.3">
      <c r="A7" s="35" t="s">
        <v>1280</v>
      </c>
      <c r="B7" s="41" t="s">
        <v>1281</v>
      </c>
      <c r="C7" s="17"/>
      <c r="D7" s="42">
        <v>6</v>
      </c>
      <c r="E7" s="48">
        <v>0</v>
      </c>
    </row>
    <row r="8" spans="1:5" ht="20.399999999999999" x14ac:dyDescent="0.3">
      <c r="A8" s="35" t="s">
        <v>1282</v>
      </c>
      <c r="B8" s="41" t="s">
        <v>1283</v>
      </c>
      <c r="C8" s="42">
        <v>6</v>
      </c>
      <c r="D8" s="42">
        <v>9</v>
      </c>
      <c r="E8" s="48">
        <v>-0.33333333333333298</v>
      </c>
    </row>
    <row r="9" spans="1:5" ht="20.399999999999999" x14ac:dyDescent="0.3">
      <c r="A9" s="35" t="s">
        <v>1284</v>
      </c>
      <c r="B9" s="41" t="s">
        <v>1285</v>
      </c>
      <c r="C9" s="17"/>
      <c r="D9" s="42">
        <v>4</v>
      </c>
      <c r="E9" s="48">
        <v>0</v>
      </c>
    </row>
    <row r="10" spans="1:5" ht="20.399999999999999" x14ac:dyDescent="0.3">
      <c r="A10" s="35" t="s">
        <v>1286</v>
      </c>
      <c r="B10" s="41" t="s">
        <v>1287</v>
      </c>
      <c r="C10" s="17"/>
      <c r="D10" s="42">
        <v>3</v>
      </c>
      <c r="E10" s="48">
        <v>0</v>
      </c>
    </row>
    <row r="11" spans="1:5" ht="20.399999999999999" x14ac:dyDescent="0.3">
      <c r="A11" s="35" t="s">
        <v>1288</v>
      </c>
      <c r="B11" s="16"/>
      <c r="C11" s="42">
        <v>1</v>
      </c>
      <c r="D11" s="42">
        <v>46</v>
      </c>
      <c r="E11" s="48">
        <v>-0.97826086956521696</v>
      </c>
    </row>
    <row r="12" spans="1:5" x14ac:dyDescent="0.3">
      <c r="A12" s="35" t="s">
        <v>1289</v>
      </c>
      <c r="B12" s="16"/>
      <c r="C12" s="17"/>
      <c r="D12" s="42">
        <v>2</v>
      </c>
      <c r="E12" s="48">
        <v>0</v>
      </c>
    </row>
    <row r="13" spans="1:5" x14ac:dyDescent="0.3">
      <c r="A13" s="186" t="s">
        <v>1290</v>
      </c>
      <c r="B13" s="41" t="s">
        <v>1291</v>
      </c>
      <c r="C13" s="42">
        <v>5</v>
      </c>
      <c r="D13" s="42">
        <v>0</v>
      </c>
      <c r="E13" s="48">
        <v>0</v>
      </c>
    </row>
    <row r="14" spans="1:5" x14ac:dyDescent="0.3">
      <c r="A14" s="188"/>
      <c r="B14" s="41" t="s">
        <v>1292</v>
      </c>
      <c r="C14" s="42">
        <v>6</v>
      </c>
      <c r="D14" s="42">
        <v>14</v>
      </c>
      <c r="E14" s="48">
        <v>-0.57142857142857095</v>
      </c>
    </row>
    <row r="15" spans="1:5" x14ac:dyDescent="0.3">
      <c r="A15" s="32" t="s">
        <v>1293</v>
      </c>
    </row>
    <row r="16" spans="1:5" x14ac:dyDescent="0.3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3">
      <c r="A17" s="189" t="s">
        <v>1294</v>
      </c>
      <c r="B17" s="41" t="s">
        <v>1295</v>
      </c>
      <c r="C17" s="17"/>
      <c r="D17" s="17"/>
      <c r="E17" s="22"/>
    </row>
    <row r="18" spans="1:5" x14ac:dyDescent="0.3">
      <c r="A18" s="190"/>
      <c r="B18" s="41" t="s">
        <v>1296</v>
      </c>
      <c r="C18" s="42">
        <v>50</v>
      </c>
      <c r="D18" s="42">
        <v>66</v>
      </c>
      <c r="E18" s="37">
        <v>19</v>
      </c>
    </row>
    <row r="19" spans="1:5" x14ac:dyDescent="0.3">
      <c r="A19" s="190"/>
      <c r="B19" s="41" t="s">
        <v>1297</v>
      </c>
      <c r="C19" s="17"/>
      <c r="D19" s="17"/>
      <c r="E19" s="22"/>
    </row>
    <row r="20" spans="1:5" x14ac:dyDescent="0.3">
      <c r="A20" s="190"/>
      <c r="B20" s="41" t="s">
        <v>1298</v>
      </c>
      <c r="C20" s="17"/>
      <c r="D20" s="17"/>
      <c r="E20" s="22"/>
    </row>
    <row r="21" spans="1:5" x14ac:dyDescent="0.3">
      <c r="A21" s="190"/>
      <c r="B21" s="41" t="s">
        <v>1299</v>
      </c>
      <c r="C21" s="17"/>
      <c r="D21" s="17"/>
      <c r="E21" s="22"/>
    </row>
    <row r="22" spans="1:5" x14ac:dyDescent="0.3">
      <c r="A22" s="190"/>
      <c r="B22" s="41" t="s">
        <v>980</v>
      </c>
      <c r="C22" s="42">
        <v>308</v>
      </c>
      <c r="D22" s="42">
        <v>547</v>
      </c>
      <c r="E22" s="37">
        <v>0</v>
      </c>
    </row>
    <row r="23" spans="1:5" x14ac:dyDescent="0.3">
      <c r="A23" s="190"/>
      <c r="B23" s="41" t="s">
        <v>1300</v>
      </c>
      <c r="C23" s="42">
        <v>9</v>
      </c>
      <c r="D23" s="42">
        <v>12</v>
      </c>
      <c r="E23" s="37">
        <v>9</v>
      </c>
    </row>
    <row r="24" spans="1:5" x14ac:dyDescent="0.3">
      <c r="A24" s="190"/>
      <c r="B24" s="41" t="s">
        <v>1301</v>
      </c>
      <c r="C24" s="17"/>
      <c r="D24" s="17"/>
      <c r="E24" s="22"/>
    </row>
    <row r="25" spans="1:5" x14ac:dyDescent="0.3">
      <c r="A25" s="190"/>
      <c r="B25" s="41" t="s">
        <v>1302</v>
      </c>
      <c r="C25" s="42">
        <v>0</v>
      </c>
      <c r="D25" s="42">
        <v>6</v>
      </c>
      <c r="E25" s="37">
        <v>1</v>
      </c>
    </row>
    <row r="26" spans="1:5" x14ac:dyDescent="0.3">
      <c r="A26" s="190"/>
      <c r="B26" s="41" t="s">
        <v>1303</v>
      </c>
      <c r="C26" s="42">
        <v>12</v>
      </c>
      <c r="D26" s="42">
        <v>4</v>
      </c>
      <c r="E26" s="37">
        <v>0</v>
      </c>
    </row>
    <row r="27" spans="1:5" x14ac:dyDescent="0.3">
      <c r="A27" s="190"/>
      <c r="B27" s="41" t="s">
        <v>1304</v>
      </c>
      <c r="C27" s="42">
        <v>0</v>
      </c>
      <c r="D27" s="42">
        <v>1</v>
      </c>
      <c r="E27" s="37">
        <v>0</v>
      </c>
    </row>
    <row r="28" spans="1:5" x14ac:dyDescent="0.3">
      <c r="A28" s="190"/>
      <c r="B28" s="41" t="s">
        <v>1305</v>
      </c>
      <c r="C28" s="42">
        <v>138</v>
      </c>
      <c r="D28" s="42">
        <v>57</v>
      </c>
      <c r="E28" s="37">
        <v>88</v>
      </c>
    </row>
    <row r="29" spans="1:5" x14ac:dyDescent="0.3">
      <c r="A29" s="190"/>
      <c r="B29" s="41" t="s">
        <v>1306</v>
      </c>
      <c r="C29" s="42">
        <v>92</v>
      </c>
      <c r="D29" s="42">
        <v>63</v>
      </c>
      <c r="E29" s="37">
        <v>50</v>
      </c>
    </row>
    <row r="30" spans="1:5" x14ac:dyDescent="0.3">
      <c r="A30" s="191"/>
      <c r="B30" s="41" t="s">
        <v>1307</v>
      </c>
      <c r="C30" s="17"/>
      <c r="D30" s="17"/>
      <c r="E30" s="22"/>
    </row>
    <row r="31" spans="1:5" x14ac:dyDescent="0.3">
      <c r="A31" s="6"/>
    </row>
  </sheetData>
  <sheetProtection algorithmName="SHA-512" hashValue="8huGVe2AqsuRykMD23Aj6m+oWyQD3B+zzkqtlGahi+6j75ifwtDxFQ2XSY3tpy6VYFg8NcdItjl5BNbVThcrOw==" saltValue="Rcvf1SBItR+2doX/CKTA/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C0E3-BFD9-4706-9C96-6274199518F0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9" customWidth="1"/>
    <col min="2" max="2" width="4.44140625" style="99" customWidth="1"/>
    <col min="3" max="3" width="18.6640625" style="99" customWidth="1"/>
    <col min="4" max="4" width="36.44140625" style="99" customWidth="1"/>
    <col min="5" max="5" width="18.6640625" style="99" customWidth="1"/>
    <col min="6" max="6" width="7.44140625" style="99" customWidth="1"/>
    <col min="7" max="7" width="2.6640625" style="99" customWidth="1"/>
    <col min="8" max="8" width="10.109375" style="99" customWidth="1"/>
    <col min="9" max="13" width="11.44140625" style="99"/>
    <col min="14" max="14" width="5.5546875" style="99" customWidth="1"/>
    <col min="15" max="15" width="11" style="99" customWidth="1"/>
    <col min="16" max="16" width="2.6640625" style="99" customWidth="1"/>
    <col min="17" max="17" width="11.44140625" style="99"/>
    <col min="18" max="19" width="12.88671875" style="99" customWidth="1"/>
    <col min="20" max="23" width="11.44140625" style="99"/>
    <col min="24" max="24" width="2.6640625" style="99" customWidth="1"/>
    <col min="25" max="25" width="6.33203125" style="99" customWidth="1"/>
    <col min="26" max="29" width="13.88671875" style="99" customWidth="1"/>
    <col min="30" max="30" width="11.44140625" style="99"/>
    <col min="31" max="31" width="9.44140625" style="99" customWidth="1"/>
    <col min="32" max="32" width="2.6640625" style="99" customWidth="1"/>
    <col min="33" max="38" width="11.44140625" style="99"/>
    <col min="39" max="39" width="14.5546875" style="99" customWidth="1"/>
    <col min="40" max="40" width="2.6640625" style="99" customWidth="1"/>
    <col min="41" max="41" width="11.44140625" style="99"/>
    <col min="42" max="44" width="19.33203125" style="99" customWidth="1"/>
    <col min="45" max="45" width="14.88671875" style="99" customWidth="1"/>
    <col min="46" max="46" width="2.6640625" style="99" customWidth="1"/>
    <col min="47" max="47" width="7" style="99" customWidth="1"/>
    <col min="48" max="48" width="14" style="99" customWidth="1"/>
    <col min="49" max="53" width="11.44140625" style="99"/>
    <col min="54" max="54" width="5.44140625" style="99" customWidth="1"/>
    <col min="55" max="55" width="2.6640625" style="99" customWidth="1"/>
    <col min="56" max="56" width="11.44140625" style="99"/>
    <col min="57" max="59" width="13.88671875" style="99" customWidth="1"/>
    <col min="60" max="60" width="11.44140625" style="99"/>
    <col min="61" max="61" width="19.33203125" style="99" customWidth="1"/>
    <col min="62" max="62" width="2.6640625" style="99" customWidth="1"/>
    <col min="63" max="63" width="7.109375" style="99" customWidth="1"/>
    <col min="64" max="65" width="6.5546875" style="99" customWidth="1"/>
    <col min="66" max="66" width="9" style="99" customWidth="1"/>
    <col min="67" max="67" width="7.109375" style="99" bestFit="1" customWidth="1"/>
    <col min="68" max="68" width="7" style="99" customWidth="1"/>
    <col min="69" max="69" width="8.6640625" style="99" customWidth="1"/>
    <col min="70" max="70" width="6.6640625" style="99" customWidth="1"/>
    <col min="71" max="71" width="9" style="99" customWidth="1"/>
    <col min="72" max="73" width="6.109375" style="99" customWidth="1"/>
    <col min="74" max="74" width="6.6640625" style="99" customWidth="1"/>
    <col min="75" max="75" width="2.6640625" style="99" customWidth="1"/>
    <col min="76" max="76" width="21.109375" style="99" customWidth="1"/>
    <col min="77" max="80" width="11.44140625" style="99"/>
    <col min="81" max="81" width="16.44140625" style="99" customWidth="1"/>
    <col min="82" max="82" width="2.6640625" style="99" customWidth="1"/>
    <col min="83" max="83" width="17" style="99" customWidth="1"/>
    <col min="84" max="85" width="21.109375" style="99" customWidth="1"/>
    <col min="86" max="88" width="11.44140625" style="99"/>
    <col min="89" max="89" width="2.6640625" style="99" customWidth="1"/>
    <col min="90" max="90" width="15.109375" style="99" customWidth="1"/>
    <col min="91" max="91" width="8.33203125" style="99" customWidth="1"/>
    <col min="92" max="92" width="23.44140625" style="99" customWidth="1"/>
    <col min="93" max="93" width="14.88671875" style="99" customWidth="1"/>
    <col min="94" max="94" width="18" style="99" customWidth="1"/>
    <col min="95" max="16384" width="11.44140625" style="99"/>
  </cols>
  <sheetData>
    <row r="1" spans="1:93" ht="17.399999999999999" x14ac:dyDescent="0.3">
      <c r="A1" s="97"/>
      <c r="B1" s="98"/>
      <c r="C1" s="198" t="s">
        <v>1430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199999999999999" x14ac:dyDescent="0.3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1431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0.199999999999999" x14ac:dyDescent="0.3">
      <c r="Z3" s="196" t="s">
        <v>1432</v>
      </c>
      <c r="AA3" s="196"/>
      <c r="AB3" s="196"/>
      <c r="AC3" s="196"/>
      <c r="AH3" s="196" t="s">
        <v>1433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3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1434</v>
      </c>
      <c r="R4" s="196"/>
      <c r="S4" s="196"/>
      <c r="T4" s="196"/>
      <c r="U4" s="196"/>
      <c r="V4" s="196"/>
      <c r="AP4" s="196" t="s">
        <v>1435</v>
      </c>
      <c r="AQ4" s="196"/>
      <c r="AR4" s="196"/>
      <c r="BE4" s="196" t="s">
        <v>1059</v>
      </c>
      <c r="BF4" s="196"/>
      <c r="BG4" s="196"/>
      <c r="BK4" s="200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1" t="s">
        <v>1442</v>
      </c>
      <c r="BT4" s="201" t="s">
        <v>1443</v>
      </c>
      <c r="BU4" s="201" t="s">
        <v>289</v>
      </c>
      <c r="BV4" s="202"/>
      <c r="BY4" s="203" t="s">
        <v>168</v>
      </c>
      <c r="BZ4" s="203"/>
      <c r="CA4" s="203"/>
      <c r="CF4" s="196" t="s">
        <v>1444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3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200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3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3">
      <c r="C7" s="119">
        <f>DatosGenerales!C8</f>
        <v>8593</v>
      </c>
      <c r="D7" s="120">
        <f>SUM(DatosGenerales!C15:C19)</f>
        <v>1158</v>
      </c>
      <c r="E7" s="119">
        <f>SUM(DatosGenerales!C12:C14)</f>
        <v>7240</v>
      </c>
      <c r="I7" s="121">
        <f>DatosGenerales!C31</f>
        <v>1263</v>
      </c>
      <c r="J7" s="120">
        <f>DatosGenerales!C32</f>
        <v>209</v>
      </c>
      <c r="K7" s="119">
        <f>SUM(DatosGenerales!C33:C34)</f>
        <v>162</v>
      </c>
      <c r="L7" s="120">
        <f>DatosGenerales!C36</f>
        <v>832</v>
      </c>
      <c r="M7" s="119">
        <f>DatosGenerales!C95</f>
        <v>675</v>
      </c>
      <c r="N7" s="122">
        <f>L7-M7</f>
        <v>157</v>
      </c>
      <c r="O7" s="122"/>
      <c r="Q7" s="121">
        <f>DatosGenerales!C36</f>
        <v>832</v>
      </c>
      <c r="R7" s="120">
        <f>DatosGenerales!C49</f>
        <v>479</v>
      </c>
      <c r="S7" s="120">
        <f>DatosGenerales!C50</f>
        <v>18</v>
      </c>
      <c r="T7" s="120">
        <f>DatosGenerales!C62</f>
        <v>19</v>
      </c>
      <c r="U7" s="120">
        <f>DatosGenerales!C78</f>
        <v>4</v>
      </c>
      <c r="V7" s="123">
        <f>SUM(Q7:U7)</f>
        <v>1352</v>
      </c>
      <c r="Z7" s="121">
        <f>SUM(DatosGenerales!C106,DatosGenerales!C107,DatosGenerales!C109)</f>
        <v>386</v>
      </c>
      <c r="AA7" s="120">
        <f>SUM(DatosGenerales!C108,DatosGenerales!C110)</f>
        <v>153</v>
      </c>
      <c r="AB7" s="120">
        <f>DatosGenerales!C106</f>
        <v>281</v>
      </c>
      <c r="AC7" s="123">
        <f>DatosGenerales!C107</f>
        <v>85</v>
      </c>
      <c r="AH7" s="121">
        <f>SUM(DatosGenerales!C115,DatosGenerales!C116,DatosGenerales!C118)</f>
        <v>13</v>
      </c>
      <c r="AI7" s="120">
        <f>SUM(DatosGenerales!C117,DatosGenerales!C119)</f>
        <v>8</v>
      </c>
      <c r="AJ7" s="120">
        <f>DatosGenerales!C115</f>
        <v>4</v>
      </c>
      <c r="AK7" s="123">
        <f>DatosGenerales!C116</f>
        <v>8</v>
      </c>
      <c r="AP7" s="121">
        <f>SUM(DatosGenerales!C135:C136)</f>
        <v>44</v>
      </c>
      <c r="AQ7" s="120">
        <f>SUM(DatosGenerales!C137:C138)</f>
        <v>0</v>
      </c>
      <c r="AR7" s="123">
        <f>SUM(DatosGenerales!C139:C140)</f>
        <v>14</v>
      </c>
      <c r="AV7" s="121">
        <f>DatosGenerales!C145</f>
        <v>3</v>
      </c>
      <c r="AW7" s="120">
        <f>DatosGenerales!C146</f>
        <v>12</v>
      </c>
      <c r="AX7" s="120">
        <f>DatosGenerales!C147</f>
        <v>1</v>
      </c>
      <c r="AY7" s="120">
        <f>DatosGenerales!C148</f>
        <v>2</v>
      </c>
      <c r="AZ7" s="120">
        <f>DatosGenerales!C149</f>
        <v>33</v>
      </c>
      <c r="BA7" s="123">
        <f>DatosGenerales!C150</f>
        <v>0</v>
      </c>
      <c r="BE7" s="121">
        <f>DatosGenerales!C151</f>
        <v>18</v>
      </c>
      <c r="BF7" s="120">
        <f>DatosGenerales!C152</f>
        <v>29</v>
      </c>
      <c r="BG7" s="123">
        <f>DatosGenerales!C154</f>
        <v>8</v>
      </c>
      <c r="BK7" s="121">
        <f>SUM(DatosGenerales!C297:C311)</f>
        <v>927</v>
      </c>
      <c r="BL7" s="120">
        <f>SUM(DatosGenerales!C294:C296)</f>
        <v>8</v>
      </c>
      <c r="BM7" s="120">
        <f>SUM(DatosGenerales!C312:C344)</f>
        <v>188</v>
      </c>
      <c r="BN7" s="120">
        <f>SUM(DatosGenerales!C289)</f>
        <v>45</v>
      </c>
      <c r="BO7" s="120">
        <f>SUM(DatosGenerales!C356:C364)</f>
        <v>12</v>
      </c>
      <c r="BP7" s="120">
        <f>SUM(DatosGenerales!C286:C288)</f>
        <v>0</v>
      </c>
      <c r="BQ7" s="120">
        <f>SUM(DatosGenerales!C345:C355)</f>
        <v>0</v>
      </c>
      <c r="BR7" s="120">
        <f>SUM(DatosGenerales!C290:C292)</f>
        <v>9</v>
      </c>
      <c r="BS7" s="123">
        <f>SUM(DatosGenerales!C283:C285)</f>
        <v>244</v>
      </c>
      <c r="BT7" s="123">
        <f>SUM(DatosGenerales!C293)</f>
        <v>0</v>
      </c>
      <c r="BU7" s="123">
        <f>SUM(DatosGenerales!C365:C377)</f>
        <v>9</v>
      </c>
      <c r="BY7" s="121">
        <f>DatosGenerales!C246</f>
        <v>0</v>
      </c>
      <c r="BZ7" s="120">
        <f>DatosGenerales!C247</f>
        <v>0</v>
      </c>
      <c r="CA7" s="123">
        <f>DatosGenerales!C248</f>
        <v>10</v>
      </c>
      <c r="CF7" s="121">
        <f>DatosDiscapacidad!C5</f>
        <v>4</v>
      </c>
      <c r="CG7" s="123">
        <f>DatosDiscapacidad!C11</f>
        <v>1</v>
      </c>
      <c r="CM7" s="121">
        <f>DatosGenerales!C40</f>
        <v>1963</v>
      </c>
      <c r="CN7" s="123">
        <f>DatosGenerales!C41</f>
        <v>567</v>
      </c>
    </row>
    <row r="8" spans="1:93" x14ac:dyDescent="0.3">
      <c r="B8" s="124"/>
    </row>
    <row r="11" spans="1:93" x14ac:dyDescent="0.3">
      <c r="R11" s="99" t="s">
        <v>1467</v>
      </c>
    </row>
    <row r="16" spans="1:93" ht="12.75" customHeight="1" x14ac:dyDescent="0.3">
      <c r="AV16" s="125"/>
      <c r="AW16" s="125"/>
      <c r="AX16" s="125"/>
      <c r="AY16" s="125"/>
      <c r="AZ16" s="125"/>
      <c r="BA16" s="125"/>
    </row>
    <row r="17" spans="19:93" x14ac:dyDescent="0.3">
      <c r="AV17" s="125"/>
      <c r="AW17" s="125"/>
      <c r="AX17" s="125"/>
      <c r="AY17" s="125"/>
      <c r="AZ17" s="125"/>
      <c r="BA17" s="125"/>
    </row>
    <row r="19" spans="19:93" x14ac:dyDescent="0.3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3">
      <c r="S23" s="127"/>
      <c r="Z23" s="128"/>
      <c r="AH23" s="128"/>
    </row>
    <row r="30" spans="19:93" x14ac:dyDescent="0.3">
      <c r="BJ30" s="129"/>
    </row>
    <row r="31" spans="19:93" s="103" customFormat="1" ht="12.75" customHeight="1" x14ac:dyDescent="0.3">
      <c r="BJ31" s="130"/>
    </row>
    <row r="32" spans="19:93" s="118" customFormat="1" ht="12" x14ac:dyDescent="0.3">
      <c r="BJ32" s="131"/>
    </row>
    <row r="33" spans="62:67" x14ac:dyDescent="0.3">
      <c r="BJ33" s="129"/>
    </row>
    <row r="38" spans="62:67" ht="15.6" x14ac:dyDescent="0.3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3">
      <c r="BK51" s="130" t="s">
        <v>1472</v>
      </c>
      <c r="BL51" s="130" t="s">
        <v>1472</v>
      </c>
      <c r="BM51" s="129"/>
    </row>
    <row r="52" spans="63:74" x14ac:dyDescent="0.3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">
      <c r="BK53" s="131">
        <f>SUM(DatosGenerales!C310,DatosGenerales!C299,DatosGenerales!C308)</f>
        <v>258</v>
      </c>
      <c r="BL53" s="131">
        <f>SUM(DatosGenerales!C311,DatosGenerales!C300,DatosGenerales!C309)</f>
        <v>275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3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3">
      <c r="BK66" s="131">
        <f>SUM(DatosGenerales!C310:C311)</f>
        <v>9</v>
      </c>
      <c r="BL66" s="131">
        <f>SUM(DatosGenerales!C299:C300)</f>
        <v>331</v>
      </c>
      <c r="BM66" s="131">
        <f>SUM(DatosGenerales!C308:C309)</f>
        <v>193</v>
      </c>
      <c r="BN66" s="131"/>
      <c r="BO66" s="118"/>
      <c r="BP66" s="118"/>
      <c r="BQ66" s="118"/>
      <c r="BR66" s="118"/>
      <c r="BS66" s="118"/>
    </row>
  </sheetData>
  <sheetProtection algorithmName="SHA-512" hashValue="JlqX+DQoPgJrRI4HBvLgrEzI3MNO7uYwwl/MIN/hGuaH0P7wJmlBYkR3YawoCNqNKvJrgzX78d6Pf4cjdnqV6Q==" saltValue="6ZfyPVVQIfqa2VOwEB0JT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61C5-1F62-42AA-8889-A68539A43056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5" customWidth="1"/>
    <col min="2" max="2" width="7.88671875" style="135" customWidth="1"/>
    <col min="3" max="3" width="11.44140625" style="135"/>
    <col min="4" max="4" width="12" style="135" customWidth="1"/>
    <col min="5" max="5" width="51.33203125" style="135" customWidth="1"/>
    <col min="6" max="6" width="2.6640625" style="135" customWidth="1"/>
    <col min="7" max="7" width="7.88671875" style="135" customWidth="1"/>
    <col min="8" max="9" width="11.44140625" style="135"/>
    <col min="10" max="10" width="51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1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1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1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1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1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1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1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1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1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1.33203125" style="135" customWidth="1"/>
    <col min="61" max="61" width="2.6640625" style="135" customWidth="1"/>
    <col min="62" max="16384" width="11.44140625" style="135"/>
  </cols>
  <sheetData>
    <row r="1" spans="1:61" ht="18.75" customHeight="1" x14ac:dyDescent="0.25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5">
      <c r="BG2" s="136"/>
    </row>
    <row r="3" spans="1:61" s="126" customFormat="1" ht="11.4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7" customFormat="1" ht="15.6" x14ac:dyDescent="0.3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2M7Oe9+LDsrbtkuMM5ISiYTMhvUObgYK0t8pFQ0Oewgt+NW/vCl5QsVpv0acwGMx7ryfq6iX3jZ7FSEn589G7A==" saltValue="xqXQ3upC13L3e/1Bs0gE4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57AB-D54F-417C-B9EC-7AF5EE659FED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9" customWidth="1"/>
    <col min="2" max="2" width="4.44140625" style="99" customWidth="1"/>
    <col min="3" max="8" width="18.88671875" style="99" customWidth="1"/>
    <col min="9" max="9" width="4.44140625" style="99" customWidth="1"/>
    <col min="10" max="10" width="2.6640625" style="99" customWidth="1"/>
    <col min="11" max="11" width="4.5546875" style="99" customWidth="1"/>
    <col min="12" max="12" width="20.88671875" style="99" customWidth="1"/>
    <col min="13" max="13" width="20.6640625" style="99" customWidth="1"/>
    <col min="14" max="16" width="20.88671875" style="99" customWidth="1"/>
    <col min="17" max="17" width="2.6640625" style="99" customWidth="1"/>
    <col min="18" max="18" width="4.5546875" style="99" customWidth="1"/>
    <col min="19" max="27" width="14.88671875" style="99" customWidth="1"/>
    <col min="28" max="28" width="4.5546875" style="99" customWidth="1"/>
    <col min="29" max="29" width="2.6640625" style="99" customWidth="1"/>
    <col min="30" max="30" width="4.5546875" style="99" customWidth="1"/>
    <col min="31" max="38" width="13.88671875" style="99" customWidth="1"/>
    <col min="39" max="39" width="13.44140625" style="99" customWidth="1"/>
    <col min="40" max="40" width="2.6640625" style="99" customWidth="1"/>
    <col min="41" max="41" width="4.5546875" style="99" customWidth="1"/>
    <col min="42" max="47" width="13.88671875" style="99" customWidth="1"/>
    <col min="48" max="48" width="4.5546875" style="99" customWidth="1"/>
    <col min="49" max="50" width="11.44140625" style="99" hidden="1" customWidth="1"/>
    <col min="51" max="16384" width="11.44140625" style="99"/>
  </cols>
  <sheetData>
    <row r="1" spans="1:50" ht="19.649999999999999" customHeight="1" x14ac:dyDescent="0.3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5" customHeight="1" x14ac:dyDescent="0.3">
      <c r="I2" s="102"/>
      <c r="S2" s="102"/>
      <c r="T2" s="102"/>
    </row>
    <row r="3" spans="1:50" s="101" customFormat="1" ht="14.85" customHeight="1" x14ac:dyDescent="0.3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3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1356</v>
      </c>
      <c r="AQ4" s="196"/>
      <c r="AR4" s="196"/>
      <c r="AS4" s="196"/>
      <c r="AT4" s="196"/>
      <c r="AU4" s="196"/>
    </row>
    <row r="5" spans="1:50" s="103" customFormat="1" ht="14.25" customHeight="1" x14ac:dyDescent="0.3">
      <c r="I5" s="99"/>
      <c r="AC5" s="101"/>
      <c r="AN5" s="101"/>
    </row>
    <row r="6" spans="1:50" s="103" customFormat="1" ht="14.25" customHeight="1" x14ac:dyDescent="0.3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3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42</v>
      </c>
    </row>
    <row r="8" spans="1:50" s="118" customFormat="1" ht="14.85" customHeight="1" x14ac:dyDescent="0.3">
      <c r="C8" s="204"/>
      <c r="D8" s="120">
        <f>DatosMenores!C56</f>
        <v>585</v>
      </c>
      <c r="E8" s="120">
        <f>DatosMenores!C57</f>
        <v>80</v>
      </c>
      <c r="F8" s="120">
        <f>DatosMenores!C58</f>
        <v>8</v>
      </c>
      <c r="G8" s="120">
        <f>DatosMenores!C59</f>
        <v>246</v>
      </c>
      <c r="H8" s="119">
        <f>DatosMenores!C60</f>
        <v>8</v>
      </c>
      <c r="I8" s="99"/>
      <c r="L8" s="119">
        <f>DatosMenores!C48</f>
        <v>3</v>
      </c>
      <c r="M8" s="120">
        <f>DatosMenores!C49</f>
        <v>10</v>
      </c>
      <c r="N8" s="120">
        <f>DatosMenores!C50</f>
        <v>41</v>
      </c>
      <c r="O8" s="120">
        <f>DatosMenores!C51</f>
        <v>3</v>
      </c>
      <c r="P8" s="119">
        <f>DatosMenores!C52</f>
        <v>0</v>
      </c>
      <c r="S8" s="119">
        <f>DatosMenores!C28</f>
        <v>63</v>
      </c>
      <c r="T8" s="120">
        <f>SUM(DatosMenores!C29:C32)</f>
        <v>15</v>
      </c>
      <c r="U8" s="120">
        <f>DatosMenores!C33</f>
        <v>3</v>
      </c>
      <c r="V8" s="120">
        <f>DatosMenores!C34</f>
        <v>26</v>
      </c>
      <c r="W8" s="120">
        <f>DatosMenores!C35</f>
        <v>4</v>
      </c>
      <c r="X8" s="120">
        <f>DatosMenores!C36</f>
        <v>0</v>
      </c>
      <c r="Y8" s="120">
        <f>DatosMenores!C38</f>
        <v>0</v>
      </c>
      <c r="Z8" s="120">
        <f>DatosMenores!C37</f>
        <v>8</v>
      </c>
      <c r="AA8" s="119">
        <f>DatosMenores!C39</f>
        <v>2</v>
      </c>
      <c r="AC8" s="101"/>
      <c r="AE8" s="121">
        <f>DatosMenores!C5</f>
        <v>1</v>
      </c>
      <c r="AF8" s="120">
        <f>DatosMenores!C6</f>
        <v>57</v>
      </c>
      <c r="AG8" s="120">
        <f>DatosMenores!C7</f>
        <v>11</v>
      </c>
      <c r="AH8" s="120">
        <f>DatosMenores!C8</f>
        <v>6</v>
      </c>
      <c r="AI8" s="120">
        <f>DatosMenores!C9</f>
        <v>13</v>
      </c>
      <c r="AJ8" s="119">
        <f>DatosMenores!C10</f>
        <v>16</v>
      </c>
      <c r="AK8" s="120">
        <f>DatosMenores!C11</f>
        <v>33</v>
      </c>
      <c r="AL8" s="120">
        <f>DatosMenores!C12</f>
        <v>17</v>
      </c>
      <c r="AM8" s="119">
        <f>DatosMenores!C13</f>
        <v>2</v>
      </c>
      <c r="AN8" s="101"/>
      <c r="AP8" s="121">
        <f>DatosMenores!C69</f>
        <v>42</v>
      </c>
      <c r="AQ8" s="121">
        <f>DatosMenores!C70</f>
        <v>53</v>
      </c>
      <c r="AR8" s="120">
        <f>DatosMenores!C71</f>
        <v>60</v>
      </c>
      <c r="AS8" s="120">
        <f>DatosMenores!C74</f>
        <v>0</v>
      </c>
      <c r="AT8" s="120">
        <f>DatosMenores!C75</f>
        <v>11</v>
      </c>
      <c r="AU8" s="119">
        <f>DatosMenores!C76</f>
        <v>0</v>
      </c>
      <c r="AW8" s="139" t="s">
        <v>1358</v>
      </c>
      <c r="AX8" s="140">
        <f>DatosMenores!C70</f>
        <v>53</v>
      </c>
    </row>
    <row r="9" spans="1:50" ht="14.85" customHeight="1" x14ac:dyDescent="0.3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60</v>
      </c>
    </row>
    <row r="10" spans="1:50" ht="29.85" customHeight="1" x14ac:dyDescent="0.3">
      <c r="C10" s="204"/>
      <c r="D10" s="119">
        <f>DatosMenores!C61</f>
        <v>186</v>
      </c>
      <c r="E10" s="120">
        <f>DatosMenores!C62</f>
        <v>46</v>
      </c>
      <c r="F10" s="123">
        <f>DatosMenores!C63</f>
        <v>36</v>
      </c>
      <c r="G10" s="123">
        <f>DatosMenores!C64</f>
        <v>60</v>
      </c>
      <c r="H10" s="123">
        <f>DatosMenores!C65</f>
        <v>62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3">
      <c r="AE11" s="121">
        <f>DatosMenores!C14</f>
        <v>1</v>
      </c>
      <c r="AF11" s="120">
        <f>DatosMenores!C15</f>
        <v>0</v>
      </c>
      <c r="AG11" s="120">
        <f>DatosMenores!C16</f>
        <v>5</v>
      </c>
      <c r="AH11" s="120">
        <f>DatosMenores!C17</f>
        <v>22</v>
      </c>
      <c r="AI11" s="120">
        <f>DatosMenores!C18</f>
        <v>1</v>
      </c>
      <c r="AJ11" s="120">
        <f>DatosMenores!C20</f>
        <v>1</v>
      </c>
      <c r="AK11" s="120">
        <f>DatosMenores!C21</f>
        <v>0</v>
      </c>
      <c r="AL11" s="119">
        <f>DatosMenores!C19</f>
        <v>125</v>
      </c>
      <c r="AP11" s="121">
        <f>DatosMenores!C78</f>
        <v>0</v>
      </c>
      <c r="AQ11" s="120">
        <f>DatosMenores!C77</f>
        <v>0</v>
      </c>
      <c r="AR11" s="120">
        <f>DatosMenores!C79</f>
        <v>0</v>
      </c>
      <c r="AS11" s="121">
        <f>DatosMenores!C72</f>
        <v>0</v>
      </c>
      <c r="AT11" s="119">
        <f>DatosMenores!C73</f>
        <v>13</v>
      </c>
      <c r="AW11" s="139" t="s">
        <v>1500</v>
      </c>
      <c r="AX11" s="140">
        <f>DatosMenores!C73</f>
        <v>13</v>
      </c>
    </row>
    <row r="12" spans="1:50" ht="12.75" customHeight="1" x14ac:dyDescent="0.3">
      <c r="AW12" s="139" t="s">
        <v>1360</v>
      </c>
      <c r="AX12" s="140">
        <f>DatosMenores!C74</f>
        <v>0</v>
      </c>
    </row>
    <row r="13" spans="1:50" ht="12.75" customHeight="1" x14ac:dyDescent="0.3">
      <c r="AW13" s="139" t="s">
        <v>1021</v>
      </c>
      <c r="AX13" s="140">
        <f>DatosMenores!C75</f>
        <v>11</v>
      </c>
    </row>
    <row r="14" spans="1:50" ht="12.75" customHeight="1" x14ac:dyDescent="0.3">
      <c r="AW14" s="139" t="s">
        <v>1361</v>
      </c>
      <c r="AX14" s="140">
        <f>DatosMenores!C76</f>
        <v>0</v>
      </c>
    </row>
    <row r="15" spans="1:50" ht="12.75" customHeight="1" x14ac:dyDescent="0.3">
      <c r="AW15" s="139" t="s">
        <v>1362</v>
      </c>
      <c r="AX15" s="140">
        <f>DatosMenores!C77</f>
        <v>0</v>
      </c>
    </row>
    <row r="16" spans="1:50" ht="12.75" customHeight="1" x14ac:dyDescent="0.3">
      <c r="AW16" s="139" t="s">
        <v>265</v>
      </c>
      <c r="AX16" s="140">
        <f>DatosMenores!C78</f>
        <v>0</v>
      </c>
    </row>
    <row r="17" spans="49:50" ht="12.75" customHeight="1" x14ac:dyDescent="0.3">
      <c r="AW17" s="139" t="s">
        <v>1363</v>
      </c>
      <c r="AX17" s="140">
        <f>DatosMenores!C79</f>
        <v>0</v>
      </c>
    </row>
  </sheetData>
  <sheetProtection algorithmName="SHA-512" hashValue="l83YgjPzttrS9+r5boK52y9qjGlxusSaasdIJqKiDhxUuDF8a9Cc7MT+/MB0H4S+CTCUsteJNCbyoRttTa3CKw==" saltValue="nreMch/KjSzVQB5+6QiEC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629E-590A-4BD9-9596-87EC82F311F5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customWidth="1"/>
    <col min="20" max="20" width="7.88671875" style="148" customWidth="1"/>
    <col min="21" max="22" width="11.44140625" style="148"/>
    <col min="23" max="23" width="51.33203125" style="148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1507</v>
      </c>
      <c r="D4" s="154">
        <f>DatosViolenciaDoméstica!C5</f>
        <v>82</v>
      </c>
      <c r="F4" s="153" t="s">
        <v>1508</v>
      </c>
      <c r="G4" s="155">
        <f>DatosViolenciaDoméstica!E67</f>
        <v>18</v>
      </c>
      <c r="H4" s="156"/>
    </row>
    <row r="5" spans="1:30" x14ac:dyDescent="0.25">
      <c r="C5" s="153" t="s">
        <v>13</v>
      </c>
      <c r="D5" s="154">
        <f>DatosViolenciaDoméstica!C6</f>
        <v>195</v>
      </c>
      <c r="F5" s="153" t="s">
        <v>1509</v>
      </c>
      <c r="G5" s="157">
        <f>DatosViolenciaDoméstica!F67</f>
        <v>30</v>
      </c>
      <c r="H5" s="156"/>
    </row>
    <row r="6" spans="1:30" ht="26.4" x14ac:dyDescent="0.25">
      <c r="C6" s="153" t="s">
        <v>1510</v>
      </c>
      <c r="D6" s="154">
        <f>DatosViolenciaDoméstica!C7</f>
        <v>13</v>
      </c>
    </row>
    <row r="7" spans="1:30" x14ac:dyDescent="0.25">
      <c r="C7" s="153" t="s">
        <v>60</v>
      </c>
      <c r="D7" s="154">
        <f>DatosViolenciaDoméstica!C8</f>
        <v>0</v>
      </c>
    </row>
    <row r="8" spans="1:30" x14ac:dyDescent="0.25">
      <c r="C8" s="153" t="s">
        <v>1511</v>
      </c>
      <c r="D8" s="154">
        <f>DatosViolenciaDoméstica!C9</f>
        <v>0</v>
      </c>
    </row>
    <row r="9" spans="1:30" x14ac:dyDescent="0.25">
      <c r="C9" s="153" t="s">
        <v>1512</v>
      </c>
      <c r="D9" s="154">
        <f>SUM(DatosViolenciaDoméstica!C10:C11)</f>
        <v>1</v>
      </c>
    </row>
    <row r="21" spans="6:32" x14ac:dyDescent="0.25">
      <c r="F21" s="158"/>
      <c r="G21" s="158"/>
    </row>
    <row r="22" spans="6:32" s="158" customFormat="1" ht="12.75" customHeight="1" x14ac:dyDescent="0.25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5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5">
      <c r="AB24" s="146"/>
    </row>
    <row r="25" spans="6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oD1g0AsGEhGFmX/VIqoE8pyrkmvO+nWRlFnFC6mIhWdvoWc0DKj0jGrG7xnMDH454eVEIVpzpx64e9+UXYFLqg==" saltValue="OU9VwRyy3HrNiCLqqFZC0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DCD5-1E20-44D5-A52E-2CBADB5B93D3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hidden="1" customWidth="1"/>
    <col min="20" max="20" width="7.88671875" style="148" hidden="1" customWidth="1"/>
    <col min="21" max="22" width="0" style="148" hidden="1" customWidth="1"/>
    <col min="23" max="23" width="51.33203125" style="148" hidden="1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13</v>
      </c>
      <c r="D4" s="154">
        <f>DatosViolenciaGénero!C7</f>
        <v>744</v>
      </c>
      <c r="F4" s="153" t="s">
        <v>1508</v>
      </c>
      <c r="G4" s="155">
        <f>DatosViolenciaGénero!E82</f>
        <v>45</v>
      </c>
      <c r="H4" s="156"/>
    </row>
    <row r="5" spans="1:30" x14ac:dyDescent="0.25">
      <c r="C5" s="153" t="s">
        <v>40</v>
      </c>
      <c r="D5" s="154">
        <f>DatosViolenciaGénero!C5</f>
        <v>425</v>
      </c>
      <c r="F5" s="153" t="s">
        <v>1509</v>
      </c>
      <c r="G5" s="155">
        <f>DatosViolenciaGénero!F82</f>
        <v>247</v>
      </c>
      <c r="H5" s="156"/>
    </row>
    <row r="6" spans="1:30" ht="26.4" x14ac:dyDescent="0.25">
      <c r="C6" s="153" t="s">
        <v>1510</v>
      </c>
      <c r="D6" s="163">
        <f>DatosViolenciaGénero!C8</f>
        <v>87</v>
      </c>
    </row>
    <row r="7" spans="1:30" x14ac:dyDescent="0.25">
      <c r="C7" s="153" t="s">
        <v>60</v>
      </c>
      <c r="D7" s="163">
        <f>DatosViolenciaGénero!C9</f>
        <v>0</v>
      </c>
    </row>
    <row r="8" spans="1:30" x14ac:dyDescent="0.25">
      <c r="C8" s="153" t="s">
        <v>1514</v>
      </c>
      <c r="D8" s="154">
        <f>DatosViolenciaGénero!C11</f>
        <v>0</v>
      </c>
    </row>
    <row r="9" spans="1:30" x14ac:dyDescent="0.25">
      <c r="C9" s="153" t="s">
        <v>1515</v>
      </c>
      <c r="D9" s="154">
        <f>DatosViolenciaGénero!C12</f>
        <v>1</v>
      </c>
    </row>
    <row r="10" spans="1:30" x14ac:dyDescent="0.25">
      <c r="C10" s="153" t="s">
        <v>1507</v>
      </c>
      <c r="D10" s="163">
        <f>DatosViolenciaGénero!C6</f>
        <v>76</v>
      </c>
    </row>
    <row r="11" spans="1:30" x14ac:dyDescent="0.25">
      <c r="C11" s="153" t="s">
        <v>1511</v>
      </c>
      <c r="D11" s="163">
        <f>DatosViolenciaGénero!C10</f>
        <v>1</v>
      </c>
    </row>
    <row r="20" spans="3:32" x14ac:dyDescent="0.25">
      <c r="C20" s="158"/>
      <c r="D20" s="158"/>
    </row>
    <row r="21" spans="3:32" x14ac:dyDescent="0.25">
      <c r="C21" s="159"/>
      <c r="D21" s="159"/>
    </row>
    <row r="22" spans="3:32" s="158" customFormat="1" ht="12.75" customHeight="1" x14ac:dyDescent="0.25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5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5">
      <c r="AB24" s="146"/>
    </row>
    <row r="25" spans="3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Lm4IEeToBg+0QdNqUPASEV3NcMK6nJkHlxzbipDssTGfFeu3LoSMpxYDWlVFbgQt52Pvi0u5S4qiftld+WS64A==" saltValue="kN+aosYe2zfNltRkYMwbN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1" t="s">
        <v>18</v>
      </c>
      <c r="B7" s="13" t="s">
        <v>19</v>
      </c>
      <c r="C7" s="14">
        <v>1711</v>
      </c>
      <c r="D7" s="14">
        <v>1987</v>
      </c>
      <c r="E7" s="15">
        <v>-0.1389028686462</v>
      </c>
    </row>
    <row r="8" spans="1:5" x14ac:dyDescent="0.3">
      <c r="A8" s="172"/>
      <c r="B8" s="13" t="s">
        <v>20</v>
      </c>
      <c r="C8" s="14">
        <v>8593</v>
      </c>
      <c r="D8" s="14">
        <v>8384</v>
      </c>
      <c r="E8" s="15">
        <v>2.4928435114503801E-2</v>
      </c>
    </row>
    <row r="9" spans="1:5" x14ac:dyDescent="0.3">
      <c r="A9" s="172"/>
      <c r="B9" s="13" t="s">
        <v>21</v>
      </c>
      <c r="C9" s="14">
        <v>8010</v>
      </c>
      <c r="D9" s="14">
        <v>8037</v>
      </c>
      <c r="E9" s="15">
        <v>-3.3594624860022399E-3</v>
      </c>
    </row>
    <row r="10" spans="1:5" x14ac:dyDescent="0.3">
      <c r="A10" s="172"/>
      <c r="B10" s="13" t="s">
        <v>22</v>
      </c>
      <c r="C10" s="14">
        <v>295</v>
      </c>
      <c r="D10" s="14">
        <v>267</v>
      </c>
      <c r="E10" s="15">
        <v>0.10486891385767801</v>
      </c>
    </row>
    <row r="11" spans="1:5" x14ac:dyDescent="0.3">
      <c r="A11" s="173"/>
      <c r="B11" s="13" t="s">
        <v>23</v>
      </c>
      <c r="C11" s="14">
        <v>2201</v>
      </c>
      <c r="D11" s="14">
        <v>1711</v>
      </c>
      <c r="E11" s="15">
        <v>0.286382232612507</v>
      </c>
    </row>
    <row r="12" spans="1:5" x14ac:dyDescent="0.3">
      <c r="A12" s="171" t="s">
        <v>24</v>
      </c>
      <c r="B12" s="13" t="s">
        <v>25</v>
      </c>
      <c r="C12" s="14">
        <v>2303</v>
      </c>
      <c r="D12" s="14">
        <v>1659</v>
      </c>
      <c r="E12" s="15">
        <v>0.38818565400843902</v>
      </c>
    </row>
    <row r="13" spans="1:5" x14ac:dyDescent="0.3">
      <c r="A13" s="172"/>
      <c r="B13" s="13" t="s">
        <v>26</v>
      </c>
      <c r="C13" s="14">
        <v>905</v>
      </c>
      <c r="D13" s="14">
        <v>505</v>
      </c>
      <c r="E13" s="15">
        <v>0.79207920792079201</v>
      </c>
    </row>
    <row r="14" spans="1:5" x14ac:dyDescent="0.3">
      <c r="A14" s="173"/>
      <c r="B14" s="13" t="s">
        <v>27</v>
      </c>
      <c r="C14" s="14">
        <v>4032</v>
      </c>
      <c r="D14" s="14">
        <v>5386</v>
      </c>
      <c r="E14" s="15">
        <v>-0.251392499071667</v>
      </c>
    </row>
    <row r="15" spans="1:5" x14ac:dyDescent="0.3">
      <c r="A15" s="171" t="s">
        <v>28</v>
      </c>
      <c r="B15" s="13" t="s">
        <v>29</v>
      </c>
      <c r="C15" s="14">
        <v>458</v>
      </c>
      <c r="D15" s="14">
        <v>319</v>
      </c>
      <c r="E15" s="15">
        <v>0.43573667711598701</v>
      </c>
    </row>
    <row r="16" spans="1:5" x14ac:dyDescent="0.3">
      <c r="A16" s="172"/>
      <c r="B16" s="13" t="s">
        <v>30</v>
      </c>
      <c r="C16" s="14">
        <v>568</v>
      </c>
      <c r="D16" s="14">
        <v>843</v>
      </c>
      <c r="E16" s="15">
        <v>-0.32621589561091302</v>
      </c>
    </row>
    <row r="17" spans="1:5" x14ac:dyDescent="0.3">
      <c r="A17" s="172"/>
      <c r="B17" s="13" t="s">
        <v>31</v>
      </c>
      <c r="C17" s="14">
        <v>8</v>
      </c>
      <c r="D17" s="14">
        <v>28</v>
      </c>
      <c r="E17" s="15">
        <v>-0.71428571428571397</v>
      </c>
    </row>
    <row r="18" spans="1:5" x14ac:dyDescent="0.3">
      <c r="A18" s="172"/>
      <c r="B18" s="13" t="s">
        <v>32</v>
      </c>
      <c r="C18" s="14">
        <v>1</v>
      </c>
      <c r="D18" s="14">
        <v>4</v>
      </c>
      <c r="E18" s="15">
        <v>-0.75</v>
      </c>
    </row>
    <row r="19" spans="1:5" x14ac:dyDescent="0.3">
      <c r="A19" s="173"/>
      <c r="B19" s="13" t="s">
        <v>33</v>
      </c>
      <c r="C19" s="14">
        <v>123</v>
      </c>
      <c r="D19" s="14">
        <v>183</v>
      </c>
      <c r="E19" s="15">
        <v>-0.32786885245901598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7"/>
      <c r="D23" s="17"/>
      <c r="E23" s="15">
        <v>0</v>
      </c>
    </row>
    <row r="24" spans="1:5" x14ac:dyDescent="0.3">
      <c r="A24" s="12" t="s">
        <v>36</v>
      </c>
      <c r="B24" s="16"/>
      <c r="C24" s="17"/>
      <c r="D24" s="17"/>
      <c r="E24" s="15">
        <v>0</v>
      </c>
    </row>
    <row r="25" spans="1:5" x14ac:dyDescent="0.3">
      <c r="A25" s="12" t="s">
        <v>37</v>
      </c>
      <c r="B25" s="16"/>
      <c r="C25" s="14">
        <v>213</v>
      </c>
      <c r="D25" s="14">
        <v>105</v>
      </c>
      <c r="E25" s="15">
        <v>1.02857142857143</v>
      </c>
    </row>
    <row r="26" spans="1:5" x14ac:dyDescent="0.3">
      <c r="A26" s="12" t="s">
        <v>38</v>
      </c>
      <c r="B26" s="16"/>
      <c r="C26" s="14">
        <v>179</v>
      </c>
      <c r="D26" s="14">
        <v>88</v>
      </c>
      <c r="E26" s="15">
        <v>1.0340909090909101</v>
      </c>
    </row>
    <row r="27" spans="1:5" x14ac:dyDescent="0.3">
      <c r="A27" s="12" t="s">
        <v>39</v>
      </c>
      <c r="B27" s="16"/>
      <c r="C27" s="14">
        <v>62</v>
      </c>
      <c r="D27" s="14">
        <v>30</v>
      </c>
      <c r="E27" s="15">
        <v>1.06666666666667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1263</v>
      </c>
      <c r="D31" s="14">
        <v>1201</v>
      </c>
      <c r="E31" s="15">
        <v>5.1623646960865903E-2</v>
      </c>
    </row>
    <row r="32" spans="1:5" x14ac:dyDescent="0.3">
      <c r="A32" s="171" t="s">
        <v>42</v>
      </c>
      <c r="B32" s="13" t="s">
        <v>43</v>
      </c>
      <c r="C32" s="14">
        <v>209</v>
      </c>
      <c r="D32" s="14">
        <v>179</v>
      </c>
      <c r="E32" s="15">
        <v>0.16759776536312801</v>
      </c>
    </row>
    <row r="33" spans="1:5" x14ac:dyDescent="0.3">
      <c r="A33" s="172"/>
      <c r="B33" s="13" t="s">
        <v>44</v>
      </c>
      <c r="C33" s="14">
        <v>150</v>
      </c>
      <c r="D33" s="14">
        <v>147</v>
      </c>
      <c r="E33" s="15">
        <v>2.04081632653061E-2</v>
      </c>
    </row>
    <row r="34" spans="1:5" x14ac:dyDescent="0.3">
      <c r="A34" s="172"/>
      <c r="B34" s="13" t="s">
        <v>45</v>
      </c>
      <c r="C34" s="14">
        <v>12</v>
      </c>
      <c r="D34" s="14">
        <v>13</v>
      </c>
      <c r="E34" s="15">
        <v>-7.69230769230769E-2</v>
      </c>
    </row>
    <row r="35" spans="1:5" x14ac:dyDescent="0.3">
      <c r="A35" s="172"/>
      <c r="B35" s="13" t="s">
        <v>46</v>
      </c>
      <c r="C35" s="14">
        <v>60</v>
      </c>
      <c r="D35" s="14">
        <v>55</v>
      </c>
      <c r="E35" s="15">
        <v>9.0909090909090898E-2</v>
      </c>
    </row>
    <row r="36" spans="1:5" x14ac:dyDescent="0.3">
      <c r="A36" s="173"/>
      <c r="B36" s="13" t="s">
        <v>47</v>
      </c>
      <c r="C36" s="14">
        <v>832</v>
      </c>
      <c r="D36" s="14">
        <v>802</v>
      </c>
      <c r="E36" s="15">
        <v>3.7406483790523699E-2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1963</v>
      </c>
      <c r="D40" s="14">
        <v>2000</v>
      </c>
      <c r="E40" s="15">
        <v>-1.8499999999999999E-2</v>
      </c>
    </row>
    <row r="41" spans="1:5" x14ac:dyDescent="0.3">
      <c r="A41" s="12" t="s">
        <v>50</v>
      </c>
      <c r="B41" s="16"/>
      <c r="C41" s="14">
        <v>567</v>
      </c>
      <c r="D41" s="14">
        <v>848</v>
      </c>
      <c r="E41" s="15">
        <v>-0.33136792452830199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1" t="s">
        <v>52</v>
      </c>
      <c r="B45" s="13" t="s">
        <v>19</v>
      </c>
      <c r="C45" s="14">
        <v>498</v>
      </c>
      <c r="D45" s="14">
        <v>922</v>
      </c>
      <c r="E45" s="15">
        <v>-0.45986984815618198</v>
      </c>
    </row>
    <row r="46" spans="1:5" x14ac:dyDescent="0.3">
      <c r="A46" s="172"/>
      <c r="B46" s="13" t="s">
        <v>53</v>
      </c>
      <c r="C46" s="14">
        <v>38</v>
      </c>
      <c r="D46" s="14">
        <v>7</v>
      </c>
      <c r="E46" s="15">
        <v>4.4285714285714297</v>
      </c>
    </row>
    <row r="47" spans="1:5" x14ac:dyDescent="0.3">
      <c r="A47" s="172"/>
      <c r="B47" s="13" t="s">
        <v>54</v>
      </c>
      <c r="C47" s="14">
        <v>568</v>
      </c>
      <c r="D47" s="14">
        <v>843</v>
      </c>
      <c r="E47" s="15">
        <v>-0.32621589561091302</v>
      </c>
    </row>
    <row r="48" spans="1:5" x14ac:dyDescent="0.3">
      <c r="A48" s="173"/>
      <c r="B48" s="13" t="s">
        <v>23</v>
      </c>
      <c r="C48" s="14">
        <v>527</v>
      </c>
      <c r="D48" s="14">
        <v>795</v>
      </c>
      <c r="E48" s="15">
        <v>-0.33710691823899402</v>
      </c>
    </row>
    <row r="49" spans="1:5" x14ac:dyDescent="0.3">
      <c r="A49" s="171" t="s">
        <v>55</v>
      </c>
      <c r="B49" s="13" t="s">
        <v>56</v>
      </c>
      <c r="C49" s="14">
        <v>479</v>
      </c>
      <c r="D49" s="14">
        <v>715</v>
      </c>
      <c r="E49" s="15">
        <v>-0.33006993006993002</v>
      </c>
    </row>
    <row r="50" spans="1:5" x14ac:dyDescent="0.3">
      <c r="A50" s="172"/>
      <c r="B50" s="13" t="s">
        <v>57</v>
      </c>
      <c r="C50" s="14">
        <v>18</v>
      </c>
      <c r="D50" s="14">
        <v>22</v>
      </c>
      <c r="E50" s="15">
        <v>-0.18181818181818199</v>
      </c>
    </row>
    <row r="51" spans="1:5" x14ac:dyDescent="0.3">
      <c r="A51" s="172"/>
      <c r="B51" s="13" t="s">
        <v>58</v>
      </c>
      <c r="C51" s="14">
        <v>74</v>
      </c>
      <c r="D51" s="14">
        <v>135</v>
      </c>
      <c r="E51" s="15">
        <v>-0.451851851851852</v>
      </c>
    </row>
    <row r="52" spans="1:5" x14ac:dyDescent="0.3">
      <c r="A52" s="173"/>
      <c r="B52" s="13" t="s">
        <v>59</v>
      </c>
      <c r="C52" s="14">
        <v>6</v>
      </c>
      <c r="D52" s="14">
        <v>112</v>
      </c>
      <c r="E52" s="15">
        <v>-0.94642857142857095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1" t="s">
        <v>61</v>
      </c>
      <c r="B56" s="13" t="s">
        <v>54</v>
      </c>
      <c r="C56" s="14">
        <v>9</v>
      </c>
      <c r="D56" s="14">
        <v>28</v>
      </c>
      <c r="E56" s="15">
        <v>-0.67857142857142805</v>
      </c>
    </row>
    <row r="57" spans="1:5" x14ac:dyDescent="0.3">
      <c r="A57" s="172"/>
      <c r="B57" s="13" t="s">
        <v>53</v>
      </c>
      <c r="C57" s="14">
        <v>0</v>
      </c>
      <c r="D57" s="17"/>
      <c r="E57" s="15">
        <v>0</v>
      </c>
    </row>
    <row r="58" spans="1:5" x14ac:dyDescent="0.3">
      <c r="A58" s="172"/>
      <c r="B58" s="13" t="s">
        <v>19</v>
      </c>
      <c r="C58" s="14">
        <v>23</v>
      </c>
      <c r="D58" s="14">
        <v>13</v>
      </c>
      <c r="E58" s="15">
        <v>0.76923076923076905</v>
      </c>
    </row>
    <row r="59" spans="1:5" x14ac:dyDescent="0.3">
      <c r="A59" s="172"/>
      <c r="B59" s="13" t="s">
        <v>23</v>
      </c>
      <c r="C59" s="14">
        <v>11</v>
      </c>
      <c r="D59" s="14">
        <v>23</v>
      </c>
      <c r="E59" s="15">
        <v>-0.52173913043478304</v>
      </c>
    </row>
    <row r="60" spans="1:5" x14ac:dyDescent="0.3">
      <c r="A60" s="172"/>
      <c r="B60" s="13" t="s">
        <v>62</v>
      </c>
      <c r="C60" s="14">
        <v>21</v>
      </c>
      <c r="D60" s="14">
        <v>18</v>
      </c>
      <c r="E60" s="15">
        <v>0.16666666666666699</v>
      </c>
    </row>
    <row r="61" spans="1:5" x14ac:dyDescent="0.3">
      <c r="A61" s="173"/>
      <c r="B61" s="13" t="s">
        <v>63</v>
      </c>
      <c r="C61" s="14">
        <v>0</v>
      </c>
      <c r="D61" s="17"/>
      <c r="E61" s="15">
        <v>0</v>
      </c>
    </row>
    <row r="62" spans="1:5" x14ac:dyDescent="0.3">
      <c r="A62" s="171" t="s">
        <v>64</v>
      </c>
      <c r="B62" s="13" t="s">
        <v>65</v>
      </c>
      <c r="C62" s="14">
        <v>19</v>
      </c>
      <c r="D62" s="14">
        <v>9</v>
      </c>
      <c r="E62" s="15">
        <v>1.1111111111111101</v>
      </c>
    </row>
    <row r="63" spans="1:5" x14ac:dyDescent="0.3">
      <c r="A63" s="172"/>
      <c r="B63" s="13" t="s">
        <v>58</v>
      </c>
      <c r="C63" s="14">
        <v>0</v>
      </c>
      <c r="D63" s="17"/>
      <c r="E63" s="15">
        <v>0</v>
      </c>
    </row>
    <row r="64" spans="1:5" x14ac:dyDescent="0.3">
      <c r="A64" s="173"/>
      <c r="B64" s="13" t="s">
        <v>66</v>
      </c>
      <c r="C64" s="14">
        <v>4</v>
      </c>
      <c r="D64" s="14">
        <v>2</v>
      </c>
      <c r="E64" s="15">
        <v>1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7"/>
      <c r="E68" s="15">
        <v>0</v>
      </c>
    </row>
    <row r="69" spans="1:5" x14ac:dyDescent="0.3">
      <c r="A69" s="12" t="s">
        <v>36</v>
      </c>
      <c r="B69" s="16"/>
      <c r="C69" s="14">
        <v>0</v>
      </c>
      <c r="D69" s="17"/>
      <c r="E69" s="15">
        <v>0</v>
      </c>
    </row>
    <row r="70" spans="1:5" x14ac:dyDescent="0.3">
      <c r="A70" s="12" t="s">
        <v>37</v>
      </c>
      <c r="B70" s="16"/>
      <c r="C70" s="14">
        <v>2</v>
      </c>
      <c r="D70" s="14">
        <v>1</v>
      </c>
      <c r="E70" s="15">
        <v>1</v>
      </c>
    </row>
    <row r="71" spans="1:5" x14ac:dyDescent="0.3">
      <c r="A71" s="12" t="s">
        <v>38</v>
      </c>
      <c r="B71" s="16"/>
      <c r="C71" s="14">
        <v>3</v>
      </c>
      <c r="D71" s="14">
        <v>1</v>
      </c>
      <c r="E71" s="15">
        <v>2</v>
      </c>
    </row>
    <row r="72" spans="1:5" x14ac:dyDescent="0.3">
      <c r="A72" s="12" t="s">
        <v>39</v>
      </c>
      <c r="B72" s="16"/>
      <c r="C72" s="14">
        <v>0</v>
      </c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4"/>
      <c r="B76" s="13" t="s">
        <v>49</v>
      </c>
      <c r="C76" s="14">
        <v>0</v>
      </c>
      <c r="D76" s="14">
        <v>4</v>
      </c>
      <c r="E76" s="15">
        <v>-1</v>
      </c>
    </row>
    <row r="77" spans="1:5" x14ac:dyDescent="0.3">
      <c r="A77" s="175"/>
      <c r="B77" s="13" t="s">
        <v>58</v>
      </c>
      <c r="C77" s="14">
        <v>0</v>
      </c>
      <c r="D77" s="14">
        <v>1</v>
      </c>
      <c r="E77" s="15">
        <v>-1</v>
      </c>
    </row>
    <row r="78" spans="1:5" x14ac:dyDescent="0.3">
      <c r="A78" s="175"/>
      <c r="B78" s="13" t="s">
        <v>65</v>
      </c>
      <c r="C78" s="14">
        <v>4</v>
      </c>
      <c r="D78" s="14">
        <v>3</v>
      </c>
      <c r="E78" s="15">
        <v>0.33333333333333298</v>
      </c>
    </row>
    <row r="79" spans="1:5" x14ac:dyDescent="0.3">
      <c r="A79" s="175"/>
      <c r="B79" s="13" t="s">
        <v>69</v>
      </c>
      <c r="C79" s="14">
        <v>2</v>
      </c>
      <c r="D79" s="14">
        <v>1</v>
      </c>
      <c r="E79" s="15">
        <v>1</v>
      </c>
    </row>
    <row r="80" spans="1:5" x14ac:dyDescent="0.3">
      <c r="A80" s="176"/>
      <c r="B80" s="13" t="s">
        <v>70</v>
      </c>
      <c r="C80" s="14">
        <v>0</v>
      </c>
      <c r="D80" s="14">
        <v>1</v>
      </c>
      <c r="E80" s="15">
        <v>-1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1" t="s">
        <v>72</v>
      </c>
      <c r="B84" s="13" t="s">
        <v>73</v>
      </c>
      <c r="C84" s="14">
        <v>567</v>
      </c>
      <c r="D84" s="14">
        <v>848</v>
      </c>
      <c r="E84" s="15">
        <v>-0.33136792452830199</v>
      </c>
    </row>
    <row r="85" spans="1:5" x14ac:dyDescent="0.3">
      <c r="A85" s="173"/>
      <c r="B85" s="13" t="s">
        <v>74</v>
      </c>
      <c r="C85" s="14">
        <v>770</v>
      </c>
      <c r="D85" s="14">
        <v>496</v>
      </c>
      <c r="E85" s="15">
        <v>0.55241935483870996</v>
      </c>
    </row>
    <row r="86" spans="1:5" x14ac:dyDescent="0.3">
      <c r="A86" s="171" t="s">
        <v>75</v>
      </c>
      <c r="B86" s="13" t="s">
        <v>73</v>
      </c>
      <c r="C86" s="14">
        <v>544</v>
      </c>
      <c r="D86" s="14">
        <v>768</v>
      </c>
      <c r="E86" s="15">
        <v>-0.29166666666666702</v>
      </c>
    </row>
    <row r="87" spans="1:5" x14ac:dyDescent="0.3">
      <c r="A87" s="173"/>
      <c r="B87" s="13" t="s">
        <v>74</v>
      </c>
      <c r="C87" s="14">
        <v>946</v>
      </c>
      <c r="D87" s="14">
        <v>736</v>
      </c>
      <c r="E87" s="15">
        <v>0.28532608695652201</v>
      </c>
    </row>
    <row r="88" spans="1:5" x14ac:dyDescent="0.3">
      <c r="A88" s="171" t="s">
        <v>76</v>
      </c>
      <c r="B88" s="13" t="s">
        <v>73</v>
      </c>
      <c r="C88" s="14">
        <v>22</v>
      </c>
      <c r="D88" s="14">
        <v>32</v>
      </c>
      <c r="E88" s="15">
        <v>-0.3125</v>
      </c>
    </row>
    <row r="89" spans="1:5" x14ac:dyDescent="0.3">
      <c r="A89" s="173"/>
      <c r="B89" s="13" t="s">
        <v>74</v>
      </c>
      <c r="C89" s="14">
        <v>19</v>
      </c>
      <c r="D89" s="14">
        <v>16</v>
      </c>
      <c r="E89" s="15">
        <v>0.1875</v>
      </c>
    </row>
    <row r="90" spans="1:5" x14ac:dyDescent="0.3">
      <c r="A90" s="171" t="s">
        <v>77</v>
      </c>
      <c r="B90" s="13" t="s">
        <v>73</v>
      </c>
      <c r="C90" s="14">
        <v>0</v>
      </c>
      <c r="D90" s="17"/>
      <c r="E90" s="15">
        <v>0</v>
      </c>
    </row>
    <row r="91" spans="1:5" x14ac:dyDescent="0.3">
      <c r="A91" s="173"/>
      <c r="B91" s="13" t="s">
        <v>74</v>
      </c>
      <c r="C91" s="14">
        <v>0</v>
      </c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675</v>
      </c>
      <c r="D95" s="14">
        <v>633</v>
      </c>
      <c r="E95" s="15">
        <v>6.6350710900473897E-2</v>
      </c>
    </row>
    <row r="96" spans="1:5" x14ac:dyDescent="0.3">
      <c r="A96" s="12" t="s">
        <v>79</v>
      </c>
      <c r="B96" s="16"/>
      <c r="C96" s="14">
        <v>0</v>
      </c>
      <c r="D96" s="17"/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245</v>
      </c>
      <c r="D100" s="14">
        <v>367</v>
      </c>
      <c r="E100" s="15">
        <v>-0.33242506811989098</v>
      </c>
    </row>
    <row r="101" spans="1:5" x14ac:dyDescent="0.3">
      <c r="A101" s="12" t="s">
        <v>82</v>
      </c>
      <c r="B101" s="16"/>
      <c r="C101" s="14">
        <v>261</v>
      </c>
      <c r="D101" s="14">
        <v>498</v>
      </c>
      <c r="E101" s="15">
        <v>-0.47590361445783103</v>
      </c>
    </row>
    <row r="102" spans="1:5" x14ac:dyDescent="0.3">
      <c r="A102" s="12" t="s">
        <v>79</v>
      </c>
      <c r="B102" s="16"/>
      <c r="C102" s="14">
        <v>9</v>
      </c>
      <c r="D102" s="14">
        <v>1</v>
      </c>
      <c r="E102" s="15">
        <v>8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1" t="s">
        <v>81</v>
      </c>
      <c r="B106" s="13" t="s">
        <v>84</v>
      </c>
      <c r="C106" s="14">
        <v>281</v>
      </c>
      <c r="D106" s="14">
        <v>364</v>
      </c>
      <c r="E106" s="15">
        <v>-0.22802197802197799</v>
      </c>
    </row>
    <row r="107" spans="1:5" x14ac:dyDescent="0.3">
      <c r="A107" s="172"/>
      <c r="B107" s="13" t="s">
        <v>85</v>
      </c>
      <c r="C107" s="14">
        <v>85</v>
      </c>
      <c r="D107" s="14">
        <v>129</v>
      </c>
      <c r="E107" s="15">
        <v>-0.34108527131782901</v>
      </c>
    </row>
    <row r="108" spans="1:5" x14ac:dyDescent="0.3">
      <c r="A108" s="173"/>
      <c r="B108" s="13" t="s">
        <v>86</v>
      </c>
      <c r="C108" s="14">
        <v>64</v>
      </c>
      <c r="D108" s="14">
        <v>117</v>
      </c>
      <c r="E108" s="15">
        <v>-0.45299145299145299</v>
      </c>
    </row>
    <row r="109" spans="1:5" x14ac:dyDescent="0.3">
      <c r="A109" s="171" t="s">
        <v>82</v>
      </c>
      <c r="B109" s="13" t="s">
        <v>87</v>
      </c>
      <c r="C109" s="14">
        <v>20</v>
      </c>
      <c r="D109" s="14">
        <v>12</v>
      </c>
      <c r="E109" s="15">
        <v>0.66666666666666696</v>
      </c>
    </row>
    <row r="110" spans="1:5" x14ac:dyDescent="0.3">
      <c r="A110" s="173"/>
      <c r="B110" s="13" t="s">
        <v>86</v>
      </c>
      <c r="C110" s="14">
        <v>89</v>
      </c>
      <c r="D110" s="14">
        <v>138</v>
      </c>
      <c r="E110" s="15">
        <v>-0.35507246376811602</v>
      </c>
    </row>
    <row r="111" spans="1:5" x14ac:dyDescent="0.3">
      <c r="A111" s="12" t="s">
        <v>79</v>
      </c>
      <c r="B111" s="16"/>
      <c r="C111" s="14">
        <v>6</v>
      </c>
      <c r="D111" s="14">
        <v>4</v>
      </c>
      <c r="E111" s="15">
        <v>0.5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1" t="s">
        <v>81</v>
      </c>
      <c r="B115" s="13" t="s">
        <v>84</v>
      </c>
      <c r="C115" s="14">
        <v>4</v>
      </c>
      <c r="D115" s="14">
        <v>9</v>
      </c>
      <c r="E115" s="15">
        <v>-0.55555555555555503</v>
      </c>
    </row>
    <row r="116" spans="1:5" x14ac:dyDescent="0.3">
      <c r="A116" s="172"/>
      <c r="B116" s="13" t="s">
        <v>85</v>
      </c>
      <c r="C116" s="14">
        <v>8</v>
      </c>
      <c r="D116" s="14">
        <v>7</v>
      </c>
      <c r="E116" s="15">
        <v>0.14285714285714299</v>
      </c>
    </row>
    <row r="117" spans="1:5" x14ac:dyDescent="0.3">
      <c r="A117" s="173"/>
      <c r="B117" s="13" t="s">
        <v>86</v>
      </c>
      <c r="C117" s="14">
        <v>6</v>
      </c>
      <c r="D117" s="14">
        <v>7</v>
      </c>
      <c r="E117" s="15">
        <v>-0.14285714285714299</v>
      </c>
    </row>
    <row r="118" spans="1:5" x14ac:dyDescent="0.3">
      <c r="A118" s="171" t="s">
        <v>82</v>
      </c>
      <c r="B118" s="13" t="s">
        <v>87</v>
      </c>
      <c r="C118" s="14">
        <v>1</v>
      </c>
      <c r="D118" s="14">
        <v>4</v>
      </c>
      <c r="E118" s="15">
        <v>-0.75</v>
      </c>
    </row>
    <row r="119" spans="1:5" x14ac:dyDescent="0.3">
      <c r="A119" s="173"/>
      <c r="B119" s="13" t="s">
        <v>86</v>
      </c>
      <c r="C119" s="14">
        <v>2</v>
      </c>
      <c r="D119" s="14">
        <v>7</v>
      </c>
      <c r="E119" s="15">
        <v>-0.71428571428571397</v>
      </c>
    </row>
    <row r="120" spans="1:5" x14ac:dyDescent="0.3">
      <c r="A120" s="12" t="s">
        <v>79</v>
      </c>
      <c r="B120" s="16"/>
      <c r="C120" s="14">
        <v>0</v>
      </c>
      <c r="D120" s="14">
        <v>2</v>
      </c>
      <c r="E120" s="15">
        <v>-1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1" t="s">
        <v>90</v>
      </c>
      <c r="B124" s="13" t="s">
        <v>91</v>
      </c>
      <c r="C124" s="17"/>
      <c r="D124" s="17"/>
      <c r="E124" s="15">
        <v>0</v>
      </c>
    </row>
    <row r="125" spans="1:5" x14ac:dyDescent="0.3">
      <c r="A125" s="173"/>
      <c r="B125" s="13" t="s">
        <v>92</v>
      </c>
      <c r="C125" s="17"/>
      <c r="D125" s="17"/>
      <c r="E125" s="15">
        <v>0</v>
      </c>
    </row>
    <row r="126" spans="1:5" x14ac:dyDescent="0.3">
      <c r="A126" s="171" t="s">
        <v>93</v>
      </c>
      <c r="B126" s="13" t="s">
        <v>91</v>
      </c>
      <c r="C126" s="14">
        <v>390</v>
      </c>
      <c r="D126" s="14">
        <v>578</v>
      </c>
      <c r="E126" s="15">
        <v>-0.32525951557093402</v>
      </c>
    </row>
    <row r="127" spans="1:5" x14ac:dyDescent="0.3">
      <c r="A127" s="173"/>
      <c r="B127" s="13" t="s">
        <v>92</v>
      </c>
      <c r="C127" s="14">
        <v>471</v>
      </c>
      <c r="D127" s="14">
        <v>712</v>
      </c>
      <c r="E127" s="15">
        <v>-0.33848314606741597</v>
      </c>
    </row>
    <row r="128" spans="1:5" x14ac:dyDescent="0.3">
      <c r="A128" s="171" t="s">
        <v>94</v>
      </c>
      <c r="B128" s="13" t="s">
        <v>91</v>
      </c>
      <c r="C128" s="14">
        <v>3013</v>
      </c>
      <c r="D128" s="14">
        <v>3459</v>
      </c>
      <c r="E128" s="15">
        <v>-0.128938999710899</v>
      </c>
    </row>
    <row r="129" spans="1:5" x14ac:dyDescent="0.3">
      <c r="A129" s="173"/>
      <c r="B129" s="13" t="s">
        <v>92</v>
      </c>
      <c r="C129" s="14">
        <v>5563</v>
      </c>
      <c r="D129" s="14">
        <v>6513</v>
      </c>
      <c r="E129" s="15">
        <v>-0.14586212191002601</v>
      </c>
    </row>
    <row r="130" spans="1:5" x14ac:dyDescent="0.3">
      <c r="A130" s="171" t="s">
        <v>95</v>
      </c>
      <c r="B130" s="13" t="s">
        <v>91</v>
      </c>
      <c r="C130" s="14">
        <v>293</v>
      </c>
      <c r="D130" s="14">
        <v>455</v>
      </c>
      <c r="E130" s="15">
        <v>-0.356043956043956</v>
      </c>
    </row>
    <row r="131" spans="1:5" x14ac:dyDescent="0.3">
      <c r="A131" s="173"/>
      <c r="B131" s="13" t="s">
        <v>92</v>
      </c>
      <c r="C131" s="14">
        <v>927</v>
      </c>
      <c r="D131" s="14">
        <v>1336</v>
      </c>
      <c r="E131" s="15">
        <v>-0.30613772455089799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1" t="s">
        <v>97</v>
      </c>
      <c r="B135" s="13" t="s">
        <v>98</v>
      </c>
      <c r="C135" s="14">
        <v>39</v>
      </c>
      <c r="D135" s="14">
        <v>35</v>
      </c>
      <c r="E135" s="15">
        <v>0.114285714285714</v>
      </c>
    </row>
    <row r="136" spans="1:5" x14ac:dyDescent="0.3">
      <c r="A136" s="173"/>
      <c r="B136" s="13" t="s">
        <v>99</v>
      </c>
      <c r="C136" s="14">
        <v>5</v>
      </c>
      <c r="D136" s="14">
        <v>3</v>
      </c>
      <c r="E136" s="15">
        <v>0.66666666666666696</v>
      </c>
    </row>
    <row r="137" spans="1:5" x14ac:dyDescent="0.3">
      <c r="A137" s="171" t="s">
        <v>100</v>
      </c>
      <c r="B137" s="13" t="s">
        <v>98</v>
      </c>
      <c r="C137" s="14">
        <v>0</v>
      </c>
      <c r="D137" s="17"/>
      <c r="E137" s="15">
        <v>0</v>
      </c>
    </row>
    <row r="138" spans="1:5" x14ac:dyDescent="0.3">
      <c r="A138" s="173"/>
      <c r="B138" s="13" t="s">
        <v>99</v>
      </c>
      <c r="C138" s="14">
        <v>0</v>
      </c>
      <c r="D138" s="17"/>
      <c r="E138" s="15">
        <v>0</v>
      </c>
    </row>
    <row r="139" spans="1:5" x14ac:dyDescent="0.3">
      <c r="A139" s="171" t="s">
        <v>101</v>
      </c>
      <c r="B139" s="13" t="s">
        <v>98</v>
      </c>
      <c r="C139" s="14">
        <v>13</v>
      </c>
      <c r="D139" s="14">
        <v>15</v>
      </c>
      <c r="E139" s="15">
        <v>-0.133333333333333</v>
      </c>
    </row>
    <row r="140" spans="1:5" x14ac:dyDescent="0.3">
      <c r="A140" s="173"/>
      <c r="B140" s="13" t="s">
        <v>102</v>
      </c>
      <c r="C140" s="14">
        <v>1</v>
      </c>
      <c r="D140" s="14">
        <v>1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51</v>
      </c>
      <c r="D144" s="14">
        <v>56</v>
      </c>
      <c r="E144" s="15">
        <v>-8.9285714285714302E-2</v>
      </c>
    </row>
    <row r="145" spans="1:5" x14ac:dyDescent="0.3">
      <c r="A145" s="171" t="s">
        <v>105</v>
      </c>
      <c r="B145" s="13" t="s">
        <v>106</v>
      </c>
      <c r="C145" s="14">
        <v>3</v>
      </c>
      <c r="D145" s="17"/>
      <c r="E145" s="15">
        <v>0</v>
      </c>
    </row>
    <row r="146" spans="1:5" x14ac:dyDescent="0.3">
      <c r="A146" s="172"/>
      <c r="B146" s="13" t="s">
        <v>107</v>
      </c>
      <c r="C146" s="14">
        <v>12</v>
      </c>
      <c r="D146" s="14">
        <v>10</v>
      </c>
      <c r="E146" s="15">
        <v>0.2</v>
      </c>
    </row>
    <row r="147" spans="1:5" x14ac:dyDescent="0.3">
      <c r="A147" s="172"/>
      <c r="B147" s="13" t="s">
        <v>108</v>
      </c>
      <c r="C147" s="14">
        <v>1</v>
      </c>
      <c r="D147" s="17"/>
      <c r="E147" s="15">
        <v>0</v>
      </c>
    </row>
    <row r="148" spans="1:5" x14ac:dyDescent="0.3">
      <c r="A148" s="172"/>
      <c r="B148" s="13" t="s">
        <v>109</v>
      </c>
      <c r="C148" s="14">
        <v>2</v>
      </c>
      <c r="D148" s="14">
        <v>4</v>
      </c>
      <c r="E148" s="15">
        <v>-0.5</v>
      </c>
    </row>
    <row r="149" spans="1:5" x14ac:dyDescent="0.3">
      <c r="A149" s="172"/>
      <c r="B149" s="13" t="s">
        <v>110</v>
      </c>
      <c r="C149" s="14">
        <v>33</v>
      </c>
      <c r="D149" s="14">
        <v>42</v>
      </c>
      <c r="E149" s="15">
        <v>-0.214285714285714</v>
      </c>
    </row>
    <row r="150" spans="1:5" x14ac:dyDescent="0.3">
      <c r="A150" s="173"/>
      <c r="B150" s="13" t="s">
        <v>111</v>
      </c>
      <c r="C150" s="14">
        <v>0</v>
      </c>
      <c r="D150" s="17"/>
      <c r="E150" s="15">
        <v>0</v>
      </c>
    </row>
    <row r="151" spans="1:5" x14ac:dyDescent="0.3">
      <c r="A151" s="171" t="s">
        <v>112</v>
      </c>
      <c r="B151" s="13" t="s">
        <v>113</v>
      </c>
      <c r="C151" s="14">
        <v>18</v>
      </c>
      <c r="D151" s="14">
        <v>9</v>
      </c>
      <c r="E151" s="15">
        <v>1</v>
      </c>
    </row>
    <row r="152" spans="1:5" x14ac:dyDescent="0.3">
      <c r="A152" s="173"/>
      <c r="B152" s="13" t="s">
        <v>114</v>
      </c>
      <c r="C152" s="14">
        <v>29</v>
      </c>
      <c r="D152" s="14">
        <v>47</v>
      </c>
      <c r="E152" s="15">
        <v>-0.38297872340425498</v>
      </c>
    </row>
    <row r="153" spans="1:5" x14ac:dyDescent="0.3">
      <c r="A153" s="171" t="s">
        <v>115</v>
      </c>
      <c r="B153" s="13" t="s">
        <v>19</v>
      </c>
      <c r="C153" s="14">
        <v>4</v>
      </c>
      <c r="D153" s="14">
        <v>4</v>
      </c>
      <c r="E153" s="15">
        <v>0</v>
      </c>
    </row>
    <row r="154" spans="1:5" x14ac:dyDescent="0.3">
      <c r="A154" s="173"/>
      <c r="B154" s="13" t="s">
        <v>23</v>
      </c>
      <c r="C154" s="14">
        <v>8</v>
      </c>
      <c r="D154" s="14">
        <v>4</v>
      </c>
      <c r="E154" s="15">
        <v>1</v>
      </c>
    </row>
    <row r="155" spans="1:5" x14ac:dyDescent="0.3">
      <c r="A155" s="12" t="s">
        <v>116</v>
      </c>
      <c r="B155" s="16"/>
      <c r="C155" s="14">
        <v>0</v>
      </c>
      <c r="D155" s="17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1" t="s">
        <v>118</v>
      </c>
      <c r="B159" s="13" t="s">
        <v>119</v>
      </c>
      <c r="C159" s="17"/>
      <c r="D159" s="17"/>
      <c r="E159" s="15">
        <v>0</v>
      </c>
    </row>
    <row r="160" spans="1:5" x14ac:dyDescent="0.3">
      <c r="A160" s="172"/>
      <c r="B160" s="13" t="s">
        <v>120</v>
      </c>
      <c r="C160" s="17"/>
      <c r="D160" s="17"/>
      <c r="E160" s="15">
        <v>0</v>
      </c>
    </row>
    <row r="161" spans="1:5" x14ac:dyDescent="0.3">
      <c r="A161" s="172"/>
      <c r="B161" s="13" t="s">
        <v>121</v>
      </c>
      <c r="C161" s="17"/>
      <c r="D161" s="17"/>
      <c r="E161" s="15">
        <v>0</v>
      </c>
    </row>
    <row r="162" spans="1:5" x14ac:dyDescent="0.3">
      <c r="A162" s="172"/>
      <c r="B162" s="13" t="s">
        <v>122</v>
      </c>
      <c r="C162" s="17"/>
      <c r="D162" s="17"/>
      <c r="E162" s="15">
        <v>0</v>
      </c>
    </row>
    <row r="163" spans="1:5" x14ac:dyDescent="0.3">
      <c r="A163" s="172"/>
      <c r="B163" s="13" t="s">
        <v>123</v>
      </c>
      <c r="C163" s="17"/>
      <c r="D163" s="17"/>
      <c r="E163" s="15">
        <v>0</v>
      </c>
    </row>
    <row r="164" spans="1:5" x14ac:dyDescent="0.3">
      <c r="A164" s="172"/>
      <c r="B164" s="13" t="s">
        <v>124</v>
      </c>
      <c r="C164" s="17"/>
      <c r="D164" s="17"/>
      <c r="E164" s="15">
        <v>0</v>
      </c>
    </row>
    <row r="165" spans="1:5" x14ac:dyDescent="0.3">
      <c r="A165" s="172"/>
      <c r="B165" s="13" t="s">
        <v>125</v>
      </c>
      <c r="C165" s="17"/>
      <c r="D165" s="17"/>
      <c r="E165" s="15">
        <v>0</v>
      </c>
    </row>
    <row r="166" spans="1:5" x14ac:dyDescent="0.3">
      <c r="A166" s="172"/>
      <c r="B166" s="13" t="s">
        <v>126</v>
      </c>
      <c r="C166" s="17"/>
      <c r="D166" s="17"/>
      <c r="E166" s="15">
        <v>0</v>
      </c>
    </row>
    <row r="167" spans="1:5" x14ac:dyDescent="0.3">
      <c r="A167" s="172"/>
      <c r="B167" s="13" t="s">
        <v>127</v>
      </c>
      <c r="C167" s="17"/>
      <c r="D167" s="17"/>
      <c r="E167" s="15">
        <v>0</v>
      </c>
    </row>
    <row r="168" spans="1:5" x14ac:dyDescent="0.3">
      <c r="A168" s="172"/>
      <c r="B168" s="13" t="s">
        <v>128</v>
      </c>
      <c r="C168" s="17"/>
      <c r="D168" s="17"/>
      <c r="E168" s="15">
        <v>0</v>
      </c>
    </row>
    <row r="169" spans="1:5" x14ac:dyDescent="0.3">
      <c r="A169" s="172"/>
      <c r="B169" s="13" t="s">
        <v>129</v>
      </c>
      <c r="C169" s="17"/>
      <c r="D169" s="17"/>
      <c r="E169" s="15">
        <v>0</v>
      </c>
    </row>
    <row r="170" spans="1:5" x14ac:dyDescent="0.3">
      <c r="A170" s="172"/>
      <c r="B170" s="13" t="s">
        <v>130</v>
      </c>
      <c r="C170" s="17"/>
      <c r="D170" s="17"/>
      <c r="E170" s="15">
        <v>0</v>
      </c>
    </row>
    <row r="171" spans="1:5" x14ac:dyDescent="0.3">
      <c r="A171" s="172"/>
      <c r="B171" s="13" t="s">
        <v>131</v>
      </c>
      <c r="C171" s="17"/>
      <c r="D171" s="17"/>
      <c r="E171" s="15">
        <v>0</v>
      </c>
    </row>
    <row r="172" spans="1:5" x14ac:dyDescent="0.3">
      <c r="A172" s="172"/>
      <c r="B172" s="13" t="s">
        <v>132</v>
      </c>
      <c r="C172" s="17"/>
      <c r="D172" s="17"/>
      <c r="E172" s="15">
        <v>0</v>
      </c>
    </row>
    <row r="173" spans="1:5" x14ac:dyDescent="0.3">
      <c r="A173" s="172"/>
      <c r="B173" s="13" t="s">
        <v>133</v>
      </c>
      <c r="C173" s="17"/>
      <c r="D173" s="17"/>
      <c r="E173" s="15">
        <v>0</v>
      </c>
    </row>
    <row r="174" spans="1:5" x14ac:dyDescent="0.3">
      <c r="A174" s="172"/>
      <c r="B174" s="13" t="s">
        <v>134</v>
      </c>
      <c r="C174" s="17"/>
      <c r="D174" s="17"/>
      <c r="E174" s="15">
        <v>0</v>
      </c>
    </row>
    <row r="175" spans="1:5" x14ac:dyDescent="0.3">
      <c r="A175" s="172"/>
      <c r="B175" s="13" t="s">
        <v>135</v>
      </c>
      <c r="C175" s="17"/>
      <c r="D175" s="17"/>
      <c r="E175" s="15">
        <v>0</v>
      </c>
    </row>
    <row r="176" spans="1:5" x14ac:dyDescent="0.3">
      <c r="A176" s="172"/>
      <c r="B176" s="13" t="s">
        <v>136</v>
      </c>
      <c r="C176" s="17"/>
      <c r="D176" s="17"/>
      <c r="E176" s="15">
        <v>0</v>
      </c>
    </row>
    <row r="177" spans="1:5" x14ac:dyDescent="0.3">
      <c r="A177" s="172"/>
      <c r="B177" s="13" t="s">
        <v>137</v>
      </c>
      <c r="C177" s="17"/>
      <c r="D177" s="17"/>
      <c r="E177" s="15">
        <v>0</v>
      </c>
    </row>
    <row r="178" spans="1:5" x14ac:dyDescent="0.3">
      <c r="A178" s="172"/>
      <c r="B178" s="13" t="s">
        <v>138</v>
      </c>
      <c r="C178" s="17"/>
      <c r="D178" s="17"/>
      <c r="E178" s="15">
        <v>0</v>
      </c>
    </row>
    <row r="179" spans="1:5" x14ac:dyDescent="0.3">
      <c r="A179" s="172"/>
      <c r="B179" s="13" t="s">
        <v>139</v>
      </c>
      <c r="C179" s="17"/>
      <c r="D179" s="17"/>
      <c r="E179" s="15">
        <v>0</v>
      </c>
    </row>
    <row r="180" spans="1:5" x14ac:dyDescent="0.3">
      <c r="A180" s="172"/>
      <c r="B180" s="13" t="s">
        <v>140</v>
      </c>
      <c r="C180" s="17"/>
      <c r="D180" s="17"/>
      <c r="E180" s="15">
        <v>0</v>
      </c>
    </row>
    <row r="181" spans="1:5" x14ac:dyDescent="0.3">
      <c r="A181" s="172"/>
      <c r="B181" s="13" t="s">
        <v>141</v>
      </c>
      <c r="C181" s="17"/>
      <c r="D181" s="17"/>
      <c r="E181" s="15">
        <v>0</v>
      </c>
    </row>
    <row r="182" spans="1:5" x14ac:dyDescent="0.3">
      <c r="A182" s="172"/>
      <c r="B182" s="13" t="s">
        <v>142</v>
      </c>
      <c r="C182" s="17"/>
      <c r="D182" s="17"/>
      <c r="E182" s="15">
        <v>0</v>
      </c>
    </row>
    <row r="183" spans="1:5" x14ac:dyDescent="0.3">
      <c r="A183" s="172"/>
      <c r="B183" s="13" t="s">
        <v>143</v>
      </c>
      <c r="C183" s="17"/>
      <c r="D183" s="17"/>
      <c r="E183" s="15">
        <v>0</v>
      </c>
    </row>
    <row r="184" spans="1:5" x14ac:dyDescent="0.3">
      <c r="A184" s="172"/>
      <c r="B184" s="13" t="s">
        <v>144</v>
      </c>
      <c r="C184" s="17"/>
      <c r="D184" s="17"/>
      <c r="E184" s="15">
        <v>0</v>
      </c>
    </row>
    <row r="185" spans="1:5" x14ac:dyDescent="0.3">
      <c r="A185" s="172"/>
      <c r="B185" s="13" t="s">
        <v>145</v>
      </c>
      <c r="C185" s="17"/>
      <c r="D185" s="17"/>
      <c r="E185" s="15">
        <v>0</v>
      </c>
    </row>
    <row r="186" spans="1:5" x14ac:dyDescent="0.3">
      <c r="A186" s="172"/>
      <c r="B186" s="13" t="s">
        <v>146</v>
      </c>
      <c r="C186" s="17"/>
      <c r="D186" s="17"/>
      <c r="E186" s="15">
        <v>0</v>
      </c>
    </row>
    <row r="187" spans="1:5" x14ac:dyDescent="0.3">
      <c r="A187" s="172"/>
      <c r="B187" s="13" t="s">
        <v>147</v>
      </c>
      <c r="C187" s="17"/>
      <c r="D187" s="17"/>
      <c r="E187" s="15">
        <v>0</v>
      </c>
    </row>
    <row r="188" spans="1:5" x14ac:dyDescent="0.3">
      <c r="A188" s="172"/>
      <c r="B188" s="13" t="s">
        <v>148</v>
      </c>
      <c r="C188" s="17"/>
      <c r="D188" s="17"/>
      <c r="E188" s="15">
        <v>0</v>
      </c>
    </row>
    <row r="189" spans="1:5" x14ac:dyDescent="0.3">
      <c r="A189" s="172"/>
      <c r="B189" s="13" t="s">
        <v>149</v>
      </c>
      <c r="C189" s="17"/>
      <c r="D189" s="17"/>
      <c r="E189" s="15">
        <v>0</v>
      </c>
    </row>
    <row r="190" spans="1:5" x14ac:dyDescent="0.3">
      <c r="A190" s="172"/>
      <c r="B190" s="13" t="s">
        <v>150</v>
      </c>
      <c r="C190" s="17"/>
      <c r="D190" s="17"/>
      <c r="E190" s="15">
        <v>0</v>
      </c>
    </row>
    <row r="191" spans="1:5" x14ac:dyDescent="0.3">
      <c r="A191" s="172"/>
      <c r="B191" s="13" t="s">
        <v>151</v>
      </c>
      <c r="C191" s="17"/>
      <c r="D191" s="17"/>
      <c r="E191" s="15">
        <v>0</v>
      </c>
    </row>
    <row r="192" spans="1:5" x14ac:dyDescent="0.3">
      <c r="A192" s="172"/>
      <c r="B192" s="13" t="s">
        <v>152</v>
      </c>
      <c r="C192" s="17"/>
      <c r="D192" s="17"/>
      <c r="E192" s="15">
        <v>0</v>
      </c>
    </row>
    <row r="193" spans="1:5" x14ac:dyDescent="0.3">
      <c r="A193" s="172"/>
      <c r="B193" s="13" t="s">
        <v>153</v>
      </c>
      <c r="C193" s="17"/>
      <c r="D193" s="17"/>
      <c r="E193" s="15">
        <v>0</v>
      </c>
    </row>
    <row r="194" spans="1:5" x14ac:dyDescent="0.3">
      <c r="A194" s="172"/>
      <c r="B194" s="13" t="s">
        <v>154</v>
      </c>
      <c r="C194" s="17"/>
      <c r="D194" s="17"/>
      <c r="E194" s="15">
        <v>0</v>
      </c>
    </row>
    <row r="195" spans="1:5" x14ac:dyDescent="0.3">
      <c r="A195" s="172"/>
      <c r="B195" s="13" t="s">
        <v>155</v>
      </c>
      <c r="C195" s="17"/>
      <c r="D195" s="17"/>
      <c r="E195" s="15">
        <v>0</v>
      </c>
    </row>
    <row r="196" spans="1:5" x14ac:dyDescent="0.3">
      <c r="A196" s="172"/>
      <c r="B196" s="13" t="s">
        <v>156</v>
      </c>
      <c r="C196" s="17"/>
      <c r="D196" s="17"/>
      <c r="E196" s="15">
        <v>0</v>
      </c>
    </row>
    <row r="197" spans="1:5" x14ac:dyDescent="0.3">
      <c r="A197" s="172"/>
      <c r="B197" s="13" t="s">
        <v>157</v>
      </c>
      <c r="C197" s="17"/>
      <c r="D197" s="17"/>
      <c r="E197" s="15">
        <v>0</v>
      </c>
    </row>
    <row r="198" spans="1:5" x14ac:dyDescent="0.3">
      <c r="A198" s="172"/>
      <c r="B198" s="13" t="s">
        <v>158</v>
      </c>
      <c r="C198" s="17"/>
      <c r="D198" s="17"/>
      <c r="E198" s="15">
        <v>0</v>
      </c>
    </row>
    <row r="199" spans="1:5" x14ac:dyDescent="0.3">
      <c r="A199" s="172"/>
      <c r="B199" s="13" t="s">
        <v>159</v>
      </c>
      <c r="C199" s="17"/>
      <c r="D199" s="17"/>
      <c r="E199" s="15">
        <v>0</v>
      </c>
    </row>
    <row r="200" spans="1:5" x14ac:dyDescent="0.3">
      <c r="A200" s="173"/>
      <c r="B200" s="13" t="s">
        <v>160</v>
      </c>
      <c r="C200" s="17"/>
      <c r="D200" s="17"/>
      <c r="E200" s="15">
        <v>0</v>
      </c>
    </row>
    <row r="201" spans="1:5" x14ac:dyDescent="0.3">
      <c r="A201" s="171" t="s">
        <v>161</v>
      </c>
      <c r="B201" s="13" t="s">
        <v>162</v>
      </c>
      <c r="C201" s="17"/>
      <c r="D201" s="17"/>
      <c r="E201" s="15">
        <v>0</v>
      </c>
    </row>
    <row r="202" spans="1:5" x14ac:dyDescent="0.3">
      <c r="A202" s="172"/>
      <c r="B202" s="13" t="s">
        <v>120</v>
      </c>
      <c r="C202" s="17"/>
      <c r="D202" s="17"/>
      <c r="E202" s="15">
        <v>0</v>
      </c>
    </row>
    <row r="203" spans="1:5" x14ac:dyDescent="0.3">
      <c r="A203" s="172"/>
      <c r="B203" s="13" t="s">
        <v>163</v>
      </c>
      <c r="C203" s="17"/>
      <c r="D203" s="17"/>
      <c r="E203" s="15">
        <v>0</v>
      </c>
    </row>
    <row r="204" spans="1:5" x14ac:dyDescent="0.3">
      <c r="A204" s="172"/>
      <c r="B204" s="13" t="s">
        <v>122</v>
      </c>
      <c r="C204" s="17"/>
      <c r="D204" s="17"/>
      <c r="E204" s="15">
        <v>0</v>
      </c>
    </row>
    <row r="205" spans="1:5" x14ac:dyDescent="0.3">
      <c r="A205" s="172"/>
      <c r="B205" s="13" t="s">
        <v>123</v>
      </c>
      <c r="C205" s="17"/>
      <c r="D205" s="17"/>
      <c r="E205" s="15">
        <v>0</v>
      </c>
    </row>
    <row r="206" spans="1:5" x14ac:dyDescent="0.3">
      <c r="A206" s="172"/>
      <c r="B206" s="13" t="s">
        <v>124</v>
      </c>
      <c r="C206" s="17"/>
      <c r="D206" s="17"/>
      <c r="E206" s="15">
        <v>0</v>
      </c>
    </row>
    <row r="207" spans="1:5" x14ac:dyDescent="0.3">
      <c r="A207" s="172"/>
      <c r="B207" s="13" t="s">
        <v>125</v>
      </c>
      <c r="C207" s="17"/>
      <c r="D207" s="17"/>
      <c r="E207" s="15">
        <v>0</v>
      </c>
    </row>
    <row r="208" spans="1:5" x14ac:dyDescent="0.3">
      <c r="A208" s="172"/>
      <c r="B208" s="13" t="s">
        <v>164</v>
      </c>
      <c r="C208" s="17"/>
      <c r="D208" s="17"/>
      <c r="E208" s="15">
        <v>0</v>
      </c>
    </row>
    <row r="209" spans="1:5" x14ac:dyDescent="0.3">
      <c r="A209" s="172"/>
      <c r="B209" s="13" t="s">
        <v>127</v>
      </c>
      <c r="C209" s="17"/>
      <c r="D209" s="17"/>
      <c r="E209" s="15">
        <v>0</v>
      </c>
    </row>
    <row r="210" spans="1:5" x14ac:dyDescent="0.3">
      <c r="A210" s="172"/>
      <c r="B210" s="13" t="s">
        <v>165</v>
      </c>
      <c r="C210" s="17"/>
      <c r="D210" s="17"/>
      <c r="E210" s="15">
        <v>0</v>
      </c>
    </row>
    <row r="211" spans="1:5" x14ac:dyDescent="0.3">
      <c r="A211" s="172"/>
      <c r="B211" s="13" t="s">
        <v>129</v>
      </c>
      <c r="C211" s="17"/>
      <c r="D211" s="17"/>
      <c r="E211" s="15">
        <v>0</v>
      </c>
    </row>
    <row r="212" spans="1:5" x14ac:dyDescent="0.3">
      <c r="A212" s="172"/>
      <c r="B212" s="13" t="s">
        <v>130</v>
      </c>
      <c r="C212" s="17"/>
      <c r="D212" s="17"/>
      <c r="E212" s="15">
        <v>0</v>
      </c>
    </row>
    <row r="213" spans="1:5" x14ac:dyDescent="0.3">
      <c r="A213" s="172"/>
      <c r="B213" s="13" t="s">
        <v>131</v>
      </c>
      <c r="C213" s="17"/>
      <c r="D213" s="17"/>
      <c r="E213" s="15">
        <v>0</v>
      </c>
    </row>
    <row r="214" spans="1:5" x14ac:dyDescent="0.3">
      <c r="A214" s="172"/>
      <c r="B214" s="13" t="s">
        <v>132</v>
      </c>
      <c r="C214" s="17"/>
      <c r="D214" s="17"/>
      <c r="E214" s="15">
        <v>0</v>
      </c>
    </row>
    <row r="215" spans="1:5" x14ac:dyDescent="0.3">
      <c r="A215" s="172"/>
      <c r="B215" s="13" t="s">
        <v>133</v>
      </c>
      <c r="C215" s="17"/>
      <c r="D215" s="17"/>
      <c r="E215" s="15">
        <v>0</v>
      </c>
    </row>
    <row r="216" spans="1:5" x14ac:dyDescent="0.3">
      <c r="A216" s="172"/>
      <c r="B216" s="13" t="s">
        <v>134</v>
      </c>
      <c r="C216" s="17"/>
      <c r="D216" s="17"/>
      <c r="E216" s="15">
        <v>0</v>
      </c>
    </row>
    <row r="217" spans="1:5" x14ac:dyDescent="0.3">
      <c r="A217" s="172"/>
      <c r="B217" s="13" t="s">
        <v>135</v>
      </c>
      <c r="C217" s="17"/>
      <c r="D217" s="17"/>
      <c r="E217" s="15">
        <v>0</v>
      </c>
    </row>
    <row r="218" spans="1:5" x14ac:dyDescent="0.3">
      <c r="A218" s="172"/>
      <c r="B218" s="13" t="s">
        <v>136</v>
      </c>
      <c r="C218" s="17"/>
      <c r="D218" s="17"/>
      <c r="E218" s="15">
        <v>0</v>
      </c>
    </row>
    <row r="219" spans="1:5" x14ac:dyDescent="0.3">
      <c r="A219" s="172"/>
      <c r="B219" s="13" t="s">
        <v>137</v>
      </c>
      <c r="C219" s="17"/>
      <c r="D219" s="17"/>
      <c r="E219" s="15">
        <v>0</v>
      </c>
    </row>
    <row r="220" spans="1:5" x14ac:dyDescent="0.3">
      <c r="A220" s="172"/>
      <c r="B220" s="13" t="s">
        <v>138</v>
      </c>
      <c r="C220" s="17"/>
      <c r="D220" s="17"/>
      <c r="E220" s="15">
        <v>0</v>
      </c>
    </row>
    <row r="221" spans="1:5" x14ac:dyDescent="0.3">
      <c r="A221" s="172"/>
      <c r="B221" s="13" t="s">
        <v>139</v>
      </c>
      <c r="C221" s="17"/>
      <c r="D221" s="17"/>
      <c r="E221" s="15">
        <v>0</v>
      </c>
    </row>
    <row r="222" spans="1:5" x14ac:dyDescent="0.3">
      <c r="A222" s="172"/>
      <c r="B222" s="13" t="s">
        <v>166</v>
      </c>
      <c r="C222" s="17"/>
      <c r="D222" s="17"/>
      <c r="E222" s="15">
        <v>0</v>
      </c>
    </row>
    <row r="223" spans="1:5" x14ac:dyDescent="0.3">
      <c r="A223" s="172"/>
      <c r="B223" s="13" t="s">
        <v>141</v>
      </c>
      <c r="C223" s="17"/>
      <c r="D223" s="17"/>
      <c r="E223" s="15">
        <v>0</v>
      </c>
    </row>
    <row r="224" spans="1:5" x14ac:dyDescent="0.3">
      <c r="A224" s="172"/>
      <c r="B224" s="13" t="s">
        <v>142</v>
      </c>
      <c r="C224" s="17"/>
      <c r="D224" s="17"/>
      <c r="E224" s="15">
        <v>0</v>
      </c>
    </row>
    <row r="225" spans="1:5" x14ac:dyDescent="0.3">
      <c r="A225" s="172"/>
      <c r="B225" s="13" t="s">
        <v>143</v>
      </c>
      <c r="C225" s="17"/>
      <c r="D225" s="17"/>
      <c r="E225" s="15">
        <v>0</v>
      </c>
    </row>
    <row r="226" spans="1:5" x14ac:dyDescent="0.3">
      <c r="A226" s="172"/>
      <c r="B226" s="13" t="s">
        <v>144</v>
      </c>
      <c r="C226" s="17"/>
      <c r="D226" s="17"/>
      <c r="E226" s="15">
        <v>0</v>
      </c>
    </row>
    <row r="227" spans="1:5" x14ac:dyDescent="0.3">
      <c r="A227" s="172"/>
      <c r="B227" s="13" t="s">
        <v>167</v>
      </c>
      <c r="C227" s="17"/>
      <c r="D227" s="17"/>
      <c r="E227" s="15">
        <v>0</v>
      </c>
    </row>
    <row r="228" spans="1:5" x14ac:dyDescent="0.3">
      <c r="A228" s="172"/>
      <c r="B228" s="13" t="s">
        <v>146</v>
      </c>
      <c r="C228" s="17"/>
      <c r="D228" s="17"/>
      <c r="E228" s="15">
        <v>0</v>
      </c>
    </row>
    <row r="229" spans="1:5" x14ac:dyDescent="0.3">
      <c r="A229" s="172"/>
      <c r="B229" s="13" t="s">
        <v>147</v>
      </c>
      <c r="C229" s="17"/>
      <c r="D229" s="17"/>
      <c r="E229" s="15">
        <v>0</v>
      </c>
    </row>
    <row r="230" spans="1:5" x14ac:dyDescent="0.3">
      <c r="A230" s="172"/>
      <c r="B230" s="13" t="s">
        <v>148</v>
      </c>
      <c r="C230" s="17"/>
      <c r="D230" s="17"/>
      <c r="E230" s="15">
        <v>0</v>
      </c>
    </row>
    <row r="231" spans="1:5" x14ac:dyDescent="0.3">
      <c r="A231" s="172"/>
      <c r="B231" s="13" t="s">
        <v>149</v>
      </c>
      <c r="C231" s="17"/>
      <c r="D231" s="17"/>
      <c r="E231" s="15">
        <v>0</v>
      </c>
    </row>
    <row r="232" spans="1:5" x14ac:dyDescent="0.3">
      <c r="A232" s="172"/>
      <c r="B232" s="13" t="s">
        <v>150</v>
      </c>
      <c r="C232" s="17"/>
      <c r="D232" s="17"/>
      <c r="E232" s="15">
        <v>0</v>
      </c>
    </row>
    <row r="233" spans="1:5" x14ac:dyDescent="0.3">
      <c r="A233" s="172"/>
      <c r="B233" s="13" t="s">
        <v>151</v>
      </c>
      <c r="C233" s="17"/>
      <c r="D233" s="17"/>
      <c r="E233" s="15">
        <v>0</v>
      </c>
    </row>
    <row r="234" spans="1:5" x14ac:dyDescent="0.3">
      <c r="A234" s="172"/>
      <c r="B234" s="13" t="s">
        <v>152</v>
      </c>
      <c r="C234" s="17"/>
      <c r="D234" s="17"/>
      <c r="E234" s="15">
        <v>0</v>
      </c>
    </row>
    <row r="235" spans="1:5" x14ac:dyDescent="0.3">
      <c r="A235" s="172"/>
      <c r="B235" s="13" t="s">
        <v>153</v>
      </c>
      <c r="C235" s="17"/>
      <c r="D235" s="17"/>
      <c r="E235" s="15">
        <v>0</v>
      </c>
    </row>
    <row r="236" spans="1:5" x14ac:dyDescent="0.3">
      <c r="A236" s="172"/>
      <c r="B236" s="13" t="s">
        <v>154</v>
      </c>
      <c r="C236" s="17"/>
      <c r="D236" s="17"/>
      <c r="E236" s="15">
        <v>0</v>
      </c>
    </row>
    <row r="237" spans="1:5" x14ac:dyDescent="0.3">
      <c r="A237" s="172"/>
      <c r="B237" s="13" t="s">
        <v>155</v>
      </c>
      <c r="C237" s="17"/>
      <c r="D237" s="17"/>
      <c r="E237" s="15">
        <v>0</v>
      </c>
    </row>
    <row r="238" spans="1:5" x14ac:dyDescent="0.3">
      <c r="A238" s="172"/>
      <c r="B238" s="13" t="s">
        <v>156</v>
      </c>
      <c r="C238" s="17"/>
      <c r="D238" s="17"/>
      <c r="E238" s="15">
        <v>0</v>
      </c>
    </row>
    <row r="239" spans="1:5" x14ac:dyDescent="0.3">
      <c r="A239" s="172"/>
      <c r="B239" s="13" t="s">
        <v>157</v>
      </c>
      <c r="C239" s="17"/>
      <c r="D239" s="17"/>
      <c r="E239" s="15">
        <v>0</v>
      </c>
    </row>
    <row r="240" spans="1:5" x14ac:dyDescent="0.3">
      <c r="A240" s="172"/>
      <c r="B240" s="13" t="s">
        <v>158</v>
      </c>
      <c r="C240" s="17"/>
      <c r="D240" s="17"/>
      <c r="E240" s="15">
        <v>0</v>
      </c>
    </row>
    <row r="241" spans="1:5" x14ac:dyDescent="0.3">
      <c r="A241" s="172"/>
      <c r="B241" s="13" t="s">
        <v>159</v>
      </c>
      <c r="C241" s="17"/>
      <c r="D241" s="17"/>
      <c r="E241" s="15">
        <v>0</v>
      </c>
    </row>
    <row r="242" spans="1:5" x14ac:dyDescent="0.3">
      <c r="A242" s="173"/>
      <c r="B242" s="13" t="s">
        <v>160</v>
      </c>
      <c r="C242" s="17"/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0</v>
      </c>
      <c r="D246" s="14">
        <v>4</v>
      </c>
      <c r="E246" s="15">
        <v>-1</v>
      </c>
    </row>
    <row r="247" spans="1:5" x14ac:dyDescent="0.3">
      <c r="A247" s="12" t="s">
        <v>170</v>
      </c>
      <c r="B247" s="16"/>
      <c r="C247" s="14">
        <v>0</v>
      </c>
      <c r="D247" s="14">
        <v>0</v>
      </c>
      <c r="E247" s="15">
        <v>0</v>
      </c>
    </row>
    <row r="248" spans="1:5" x14ac:dyDescent="0.3">
      <c r="A248" s="12" t="s">
        <v>171</v>
      </c>
      <c r="B248" s="16"/>
      <c r="C248" s="14">
        <v>10</v>
      </c>
      <c r="D248" s="14">
        <v>22</v>
      </c>
      <c r="E248" s="15">
        <v>-0.54545454545454497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49</v>
      </c>
      <c r="D252" s="14">
        <v>23</v>
      </c>
      <c r="E252" s="15">
        <v>1.1304347826087</v>
      </c>
    </row>
    <row r="253" spans="1:5" x14ac:dyDescent="0.3">
      <c r="A253" s="171" t="s">
        <v>174</v>
      </c>
      <c r="B253" s="13" t="s">
        <v>175</v>
      </c>
      <c r="C253" s="14">
        <v>2</v>
      </c>
      <c r="D253" s="14">
        <v>0</v>
      </c>
      <c r="E253" s="15">
        <v>0</v>
      </c>
    </row>
    <row r="254" spans="1:5" x14ac:dyDescent="0.3">
      <c r="A254" s="172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3">
      <c r="A255" s="173"/>
      <c r="B255" s="13" t="s">
        <v>177</v>
      </c>
      <c r="C255" s="14">
        <v>0</v>
      </c>
      <c r="D255" s="14">
        <v>5</v>
      </c>
      <c r="E255" s="15">
        <v>-1</v>
      </c>
    </row>
    <row r="256" spans="1:5" x14ac:dyDescent="0.3">
      <c r="A256" s="12" t="s">
        <v>178</v>
      </c>
      <c r="B256" s="16"/>
      <c r="C256" s="14">
        <v>9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5</v>
      </c>
      <c r="D257" s="14">
        <v>6</v>
      </c>
      <c r="E257" s="15">
        <v>-0.16666666666666699</v>
      </c>
    </row>
    <row r="258" spans="1:5" x14ac:dyDescent="0.3">
      <c r="A258" s="12" t="s">
        <v>111</v>
      </c>
      <c r="B258" s="16"/>
      <c r="C258" s="14">
        <v>0</v>
      </c>
      <c r="D258" s="14">
        <v>60</v>
      </c>
      <c r="E258" s="15">
        <v>-1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57</v>
      </c>
      <c r="D262" s="14">
        <v>15</v>
      </c>
      <c r="E262" s="15">
        <v>2.8</v>
      </c>
    </row>
    <row r="263" spans="1:5" x14ac:dyDescent="0.3">
      <c r="A263" s="171" t="s">
        <v>69</v>
      </c>
      <c r="B263" s="13" t="s">
        <v>182</v>
      </c>
      <c r="C263" s="14">
        <v>10</v>
      </c>
      <c r="D263" s="14">
        <v>17</v>
      </c>
      <c r="E263" s="15">
        <v>-0.41176470588235298</v>
      </c>
    </row>
    <row r="264" spans="1:5" x14ac:dyDescent="0.3">
      <c r="A264" s="173"/>
      <c r="B264" s="13" t="s">
        <v>111</v>
      </c>
      <c r="C264" s="14">
        <v>54</v>
      </c>
      <c r="D264" s="14">
        <v>153</v>
      </c>
      <c r="E264" s="15">
        <v>-0.64705882352941202</v>
      </c>
    </row>
    <row r="265" spans="1:5" x14ac:dyDescent="0.3">
      <c r="A265" s="12" t="s">
        <v>183</v>
      </c>
      <c r="B265" s="16"/>
      <c r="C265" s="14">
        <v>5</v>
      </c>
      <c r="D265" s="14">
        <v>4</v>
      </c>
      <c r="E265" s="15">
        <v>0.25</v>
      </c>
    </row>
    <row r="266" spans="1:5" x14ac:dyDescent="0.3">
      <c r="A266" s="12" t="s">
        <v>184</v>
      </c>
      <c r="B266" s="16"/>
      <c r="C266" s="14">
        <v>1</v>
      </c>
      <c r="D266" s="14">
        <v>5</v>
      </c>
      <c r="E266" s="15">
        <v>-0.8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1" t="s">
        <v>187</v>
      </c>
      <c r="B271" s="13" t="s">
        <v>188</v>
      </c>
      <c r="C271" s="14">
        <v>1</v>
      </c>
      <c r="D271" s="14">
        <v>4</v>
      </c>
      <c r="E271" s="15">
        <v>-0.75</v>
      </c>
    </row>
    <row r="272" spans="1:5" x14ac:dyDescent="0.3">
      <c r="A272" s="173"/>
      <c r="B272" s="13" t="s">
        <v>189</v>
      </c>
      <c r="C272" s="14">
        <v>9</v>
      </c>
      <c r="D272" s="14">
        <v>19</v>
      </c>
      <c r="E272" s="15">
        <v>-0.52631578947368396</v>
      </c>
    </row>
    <row r="273" spans="1:5" x14ac:dyDescent="0.3">
      <c r="A273" s="12" t="s">
        <v>190</v>
      </c>
      <c r="B273" s="16"/>
      <c r="C273" s="14">
        <v>43</v>
      </c>
      <c r="D273" s="14">
        <v>0</v>
      </c>
      <c r="E273" s="15">
        <v>0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7"/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7"/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7"/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7" t="s">
        <v>198</v>
      </c>
      <c r="B283" s="13" t="s">
        <v>199</v>
      </c>
      <c r="C283" s="17"/>
      <c r="D283" s="17"/>
      <c r="E283" s="22"/>
    </row>
    <row r="284" spans="1:5" x14ac:dyDescent="0.3">
      <c r="A284" s="178"/>
      <c r="B284" s="13" t="s">
        <v>200</v>
      </c>
      <c r="C284" s="14">
        <v>243</v>
      </c>
      <c r="D284" s="14">
        <v>240</v>
      </c>
      <c r="E284" s="23">
        <v>0</v>
      </c>
    </row>
    <row r="285" spans="1:5" x14ac:dyDescent="0.3">
      <c r="A285" s="179"/>
      <c r="B285" s="13" t="s">
        <v>201</v>
      </c>
      <c r="C285" s="14">
        <v>1</v>
      </c>
      <c r="D285" s="14">
        <v>2</v>
      </c>
      <c r="E285" s="23">
        <v>0</v>
      </c>
    </row>
    <row r="286" spans="1:5" x14ac:dyDescent="0.3">
      <c r="A286" s="177" t="s">
        <v>202</v>
      </c>
      <c r="B286" s="13" t="s">
        <v>203</v>
      </c>
      <c r="C286" s="17"/>
      <c r="D286" s="17"/>
      <c r="E286" s="22"/>
    </row>
    <row r="287" spans="1:5" x14ac:dyDescent="0.3">
      <c r="A287" s="178"/>
      <c r="B287" s="13" t="s">
        <v>204</v>
      </c>
      <c r="C287" s="17"/>
      <c r="D287" s="17"/>
      <c r="E287" s="22"/>
    </row>
    <row r="288" spans="1:5" x14ac:dyDescent="0.3">
      <c r="A288" s="179"/>
      <c r="B288" s="13" t="s">
        <v>205</v>
      </c>
      <c r="C288" s="17"/>
      <c r="D288" s="17"/>
      <c r="E288" s="22"/>
    </row>
    <row r="289" spans="1:5" x14ac:dyDescent="0.3">
      <c r="A289" s="21" t="s">
        <v>206</v>
      </c>
      <c r="B289" s="13" t="s">
        <v>207</v>
      </c>
      <c r="C289" s="14">
        <v>45</v>
      </c>
      <c r="D289" s="14">
        <v>157</v>
      </c>
      <c r="E289" s="23">
        <v>34</v>
      </c>
    </row>
    <row r="290" spans="1:5" x14ac:dyDescent="0.3">
      <c r="A290" s="177" t="s">
        <v>208</v>
      </c>
      <c r="B290" s="13" t="s">
        <v>209</v>
      </c>
      <c r="C290" s="17"/>
      <c r="D290" s="17"/>
      <c r="E290" s="22"/>
    </row>
    <row r="291" spans="1:5" x14ac:dyDescent="0.3">
      <c r="A291" s="178"/>
      <c r="B291" s="13" t="s">
        <v>210</v>
      </c>
      <c r="C291" s="17"/>
      <c r="D291" s="17"/>
      <c r="E291" s="22"/>
    </row>
    <row r="292" spans="1:5" x14ac:dyDescent="0.3">
      <c r="A292" s="179"/>
      <c r="B292" s="13" t="s">
        <v>211</v>
      </c>
      <c r="C292" s="14">
        <v>9</v>
      </c>
      <c r="D292" s="14">
        <v>13</v>
      </c>
      <c r="E292" s="23">
        <v>0</v>
      </c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7" t="s">
        <v>214</v>
      </c>
      <c r="B294" s="13" t="s">
        <v>205</v>
      </c>
      <c r="C294" s="17"/>
      <c r="D294" s="17"/>
      <c r="E294" s="22"/>
    </row>
    <row r="295" spans="1:5" x14ac:dyDescent="0.3">
      <c r="A295" s="178"/>
      <c r="B295" s="13" t="s">
        <v>215</v>
      </c>
      <c r="C295" s="14">
        <v>7</v>
      </c>
      <c r="D295" s="14">
        <v>9</v>
      </c>
      <c r="E295" s="23">
        <v>5</v>
      </c>
    </row>
    <row r="296" spans="1:5" x14ac:dyDescent="0.3">
      <c r="A296" s="179"/>
      <c r="B296" s="13" t="s">
        <v>216</v>
      </c>
      <c r="C296" s="14">
        <v>1</v>
      </c>
      <c r="D296" s="14">
        <v>1</v>
      </c>
      <c r="E296" s="23">
        <v>0</v>
      </c>
    </row>
    <row r="297" spans="1:5" x14ac:dyDescent="0.3">
      <c r="A297" s="177" t="s">
        <v>217</v>
      </c>
      <c r="B297" s="13" t="s">
        <v>218</v>
      </c>
      <c r="C297" s="17"/>
      <c r="D297" s="17"/>
      <c r="E297" s="22"/>
    </row>
    <row r="298" spans="1:5" x14ac:dyDescent="0.3">
      <c r="A298" s="178"/>
      <c r="B298" s="13" t="s">
        <v>219</v>
      </c>
      <c r="C298" s="17"/>
      <c r="D298" s="17"/>
      <c r="E298" s="22"/>
    </row>
    <row r="299" spans="1:5" x14ac:dyDescent="0.3">
      <c r="A299" s="178"/>
      <c r="B299" s="13" t="s">
        <v>220</v>
      </c>
      <c r="C299" s="14">
        <v>139</v>
      </c>
      <c r="D299" s="14">
        <v>206</v>
      </c>
      <c r="E299" s="23">
        <v>40</v>
      </c>
    </row>
    <row r="300" spans="1:5" x14ac:dyDescent="0.3">
      <c r="A300" s="178"/>
      <c r="B300" s="13" t="s">
        <v>221</v>
      </c>
      <c r="C300" s="14">
        <v>192</v>
      </c>
      <c r="D300" s="14">
        <v>399</v>
      </c>
      <c r="E300" s="23">
        <v>0</v>
      </c>
    </row>
    <row r="301" spans="1:5" x14ac:dyDescent="0.3">
      <c r="A301" s="178"/>
      <c r="B301" s="13" t="s">
        <v>222</v>
      </c>
      <c r="C301" s="14">
        <v>31</v>
      </c>
      <c r="D301" s="14">
        <v>30</v>
      </c>
      <c r="E301" s="23">
        <v>4</v>
      </c>
    </row>
    <row r="302" spans="1:5" x14ac:dyDescent="0.3">
      <c r="A302" s="178"/>
      <c r="B302" s="13" t="s">
        <v>223</v>
      </c>
      <c r="C302" s="14">
        <v>132</v>
      </c>
      <c r="D302" s="14">
        <v>215</v>
      </c>
      <c r="E302" s="23">
        <v>43</v>
      </c>
    </row>
    <row r="303" spans="1:5" x14ac:dyDescent="0.3">
      <c r="A303" s="178"/>
      <c r="B303" s="13" t="s">
        <v>224</v>
      </c>
      <c r="C303" s="14">
        <v>33</v>
      </c>
      <c r="D303" s="14">
        <v>66</v>
      </c>
      <c r="E303" s="23">
        <v>0</v>
      </c>
    </row>
    <row r="304" spans="1:5" x14ac:dyDescent="0.3">
      <c r="A304" s="178"/>
      <c r="B304" s="13" t="s">
        <v>225</v>
      </c>
      <c r="C304" s="17"/>
      <c r="D304" s="17"/>
      <c r="E304" s="22"/>
    </row>
    <row r="305" spans="1:5" x14ac:dyDescent="0.3">
      <c r="A305" s="178"/>
      <c r="B305" s="13" t="s">
        <v>226</v>
      </c>
      <c r="C305" s="14">
        <v>198</v>
      </c>
      <c r="D305" s="14">
        <v>75</v>
      </c>
      <c r="E305" s="23">
        <v>83</v>
      </c>
    </row>
    <row r="306" spans="1:5" x14ac:dyDescent="0.3">
      <c r="A306" s="178"/>
      <c r="B306" s="13" t="s">
        <v>227</v>
      </c>
      <c r="C306" s="17"/>
      <c r="D306" s="17"/>
      <c r="E306" s="22"/>
    </row>
    <row r="307" spans="1:5" x14ac:dyDescent="0.3">
      <c r="A307" s="178"/>
      <c r="B307" s="13" t="s">
        <v>228</v>
      </c>
      <c r="C307" s="17"/>
      <c r="D307" s="17"/>
      <c r="E307" s="22"/>
    </row>
    <row r="308" spans="1:5" x14ac:dyDescent="0.3">
      <c r="A308" s="178"/>
      <c r="B308" s="13" t="s">
        <v>229</v>
      </c>
      <c r="C308" s="14">
        <v>118</v>
      </c>
      <c r="D308" s="14">
        <v>178</v>
      </c>
      <c r="E308" s="23">
        <v>36</v>
      </c>
    </row>
    <row r="309" spans="1:5" x14ac:dyDescent="0.3">
      <c r="A309" s="178"/>
      <c r="B309" s="13" t="s">
        <v>230</v>
      </c>
      <c r="C309" s="14">
        <v>75</v>
      </c>
      <c r="D309" s="14">
        <v>145</v>
      </c>
      <c r="E309" s="23">
        <v>0</v>
      </c>
    </row>
    <row r="310" spans="1:5" x14ac:dyDescent="0.3">
      <c r="A310" s="178"/>
      <c r="B310" s="13" t="s">
        <v>231</v>
      </c>
      <c r="C310" s="14">
        <v>1</v>
      </c>
      <c r="D310" s="14">
        <v>2</v>
      </c>
      <c r="E310" s="23">
        <v>1</v>
      </c>
    </row>
    <row r="311" spans="1:5" x14ac:dyDescent="0.3">
      <c r="A311" s="179"/>
      <c r="B311" s="13" t="s">
        <v>232</v>
      </c>
      <c r="C311" s="14">
        <v>8</v>
      </c>
      <c r="D311" s="14">
        <v>14</v>
      </c>
      <c r="E311" s="23">
        <v>0</v>
      </c>
    </row>
    <row r="312" spans="1:5" x14ac:dyDescent="0.3">
      <c r="A312" s="177" t="s">
        <v>233</v>
      </c>
      <c r="B312" s="13" t="s">
        <v>234</v>
      </c>
      <c r="C312" s="17"/>
      <c r="D312" s="17"/>
      <c r="E312" s="22"/>
    </row>
    <row r="313" spans="1:5" x14ac:dyDescent="0.3">
      <c r="A313" s="178"/>
      <c r="B313" s="13" t="s">
        <v>235</v>
      </c>
      <c r="C313" s="17"/>
      <c r="D313" s="17"/>
      <c r="E313" s="22"/>
    </row>
    <row r="314" spans="1:5" x14ac:dyDescent="0.3">
      <c r="A314" s="178"/>
      <c r="B314" s="13" t="s">
        <v>236</v>
      </c>
      <c r="C314" s="17"/>
      <c r="D314" s="17"/>
      <c r="E314" s="22"/>
    </row>
    <row r="315" spans="1:5" x14ac:dyDescent="0.3">
      <c r="A315" s="178"/>
      <c r="B315" s="13" t="s">
        <v>237</v>
      </c>
      <c r="C315" s="17"/>
      <c r="D315" s="17"/>
      <c r="E315" s="22"/>
    </row>
    <row r="316" spans="1:5" x14ac:dyDescent="0.3">
      <c r="A316" s="178"/>
      <c r="B316" s="13" t="s">
        <v>238</v>
      </c>
      <c r="C316" s="14">
        <v>13</v>
      </c>
      <c r="D316" s="14">
        <v>10</v>
      </c>
      <c r="E316" s="23">
        <v>2</v>
      </c>
    </row>
    <row r="317" spans="1:5" x14ac:dyDescent="0.3">
      <c r="A317" s="178"/>
      <c r="B317" s="13" t="s">
        <v>239</v>
      </c>
      <c r="C317" s="17"/>
      <c r="D317" s="17"/>
      <c r="E317" s="22"/>
    </row>
    <row r="318" spans="1:5" x14ac:dyDescent="0.3">
      <c r="A318" s="178"/>
      <c r="B318" s="13" t="s">
        <v>240</v>
      </c>
      <c r="C318" s="17"/>
      <c r="D318" s="17"/>
      <c r="E318" s="22"/>
    </row>
    <row r="319" spans="1:5" x14ac:dyDescent="0.3">
      <c r="A319" s="178"/>
      <c r="B319" s="13" t="s">
        <v>241</v>
      </c>
      <c r="C319" s="14">
        <v>11</v>
      </c>
      <c r="D319" s="14">
        <v>9</v>
      </c>
      <c r="E319" s="23">
        <v>3</v>
      </c>
    </row>
    <row r="320" spans="1:5" x14ac:dyDescent="0.3">
      <c r="A320" s="178"/>
      <c r="B320" s="13" t="s">
        <v>242</v>
      </c>
      <c r="C320" s="14">
        <v>0</v>
      </c>
      <c r="D320" s="14">
        <v>7</v>
      </c>
      <c r="E320" s="23">
        <v>0</v>
      </c>
    </row>
    <row r="321" spans="1:5" x14ac:dyDescent="0.3">
      <c r="A321" s="178"/>
      <c r="B321" s="13" t="s">
        <v>243</v>
      </c>
      <c r="C321" s="14">
        <v>9</v>
      </c>
      <c r="D321" s="14">
        <v>8</v>
      </c>
      <c r="E321" s="23">
        <v>2</v>
      </c>
    </row>
    <row r="322" spans="1:5" x14ac:dyDescent="0.3">
      <c r="A322" s="178"/>
      <c r="B322" s="13" t="s">
        <v>244</v>
      </c>
      <c r="C322" s="14">
        <v>1</v>
      </c>
      <c r="D322" s="14">
        <v>6</v>
      </c>
      <c r="E322" s="23">
        <v>4</v>
      </c>
    </row>
    <row r="323" spans="1:5" x14ac:dyDescent="0.3">
      <c r="A323" s="178"/>
      <c r="B323" s="13" t="s">
        <v>245</v>
      </c>
      <c r="C323" s="14">
        <v>1</v>
      </c>
      <c r="D323" s="14">
        <v>1</v>
      </c>
      <c r="E323" s="23">
        <v>0</v>
      </c>
    </row>
    <row r="324" spans="1:5" x14ac:dyDescent="0.3">
      <c r="A324" s="178"/>
      <c r="B324" s="13" t="s">
        <v>246</v>
      </c>
      <c r="C324" s="17"/>
      <c r="D324" s="17"/>
      <c r="E324" s="22"/>
    </row>
    <row r="325" spans="1:5" x14ac:dyDescent="0.3">
      <c r="A325" s="178"/>
      <c r="B325" s="13" t="s">
        <v>247</v>
      </c>
      <c r="C325" s="14">
        <v>1</v>
      </c>
      <c r="D325" s="14">
        <v>1</v>
      </c>
      <c r="E325" s="23">
        <v>0</v>
      </c>
    </row>
    <row r="326" spans="1:5" x14ac:dyDescent="0.3">
      <c r="A326" s="178"/>
      <c r="B326" s="13" t="s">
        <v>248</v>
      </c>
      <c r="C326" s="17"/>
      <c r="D326" s="17"/>
      <c r="E326" s="22"/>
    </row>
    <row r="327" spans="1:5" x14ac:dyDescent="0.3">
      <c r="A327" s="178"/>
      <c r="B327" s="13" t="s">
        <v>249</v>
      </c>
      <c r="C327" s="17"/>
      <c r="D327" s="17"/>
      <c r="E327" s="22"/>
    </row>
    <row r="328" spans="1:5" x14ac:dyDescent="0.3">
      <c r="A328" s="178"/>
      <c r="B328" s="13" t="s">
        <v>250</v>
      </c>
      <c r="C328" s="17"/>
      <c r="D328" s="17"/>
      <c r="E328" s="22"/>
    </row>
    <row r="329" spans="1:5" x14ac:dyDescent="0.3">
      <c r="A329" s="178"/>
      <c r="B329" s="13" t="s">
        <v>251</v>
      </c>
      <c r="C329" s="14">
        <v>30</v>
      </c>
      <c r="D329" s="14">
        <v>60</v>
      </c>
      <c r="E329" s="23">
        <v>4</v>
      </c>
    </row>
    <row r="330" spans="1:5" x14ac:dyDescent="0.3">
      <c r="A330" s="178"/>
      <c r="B330" s="13" t="s">
        <v>252</v>
      </c>
      <c r="C330" s="14">
        <v>31</v>
      </c>
      <c r="D330" s="14">
        <v>28</v>
      </c>
      <c r="E330" s="23">
        <v>11</v>
      </c>
    </row>
    <row r="331" spans="1:5" x14ac:dyDescent="0.3">
      <c r="A331" s="178"/>
      <c r="B331" s="13" t="s">
        <v>253</v>
      </c>
      <c r="C331" s="17"/>
      <c r="D331" s="17"/>
      <c r="E331" s="22"/>
    </row>
    <row r="332" spans="1:5" x14ac:dyDescent="0.3">
      <c r="A332" s="178"/>
      <c r="B332" s="13" t="s">
        <v>254</v>
      </c>
      <c r="C332" s="17"/>
      <c r="D332" s="17"/>
      <c r="E332" s="22"/>
    </row>
    <row r="333" spans="1:5" x14ac:dyDescent="0.3">
      <c r="A333" s="178"/>
      <c r="B333" s="13" t="s">
        <v>255</v>
      </c>
      <c r="C333" s="14">
        <v>0</v>
      </c>
      <c r="D333" s="14">
        <v>2</v>
      </c>
      <c r="E333" s="23">
        <v>1</v>
      </c>
    </row>
    <row r="334" spans="1:5" x14ac:dyDescent="0.3">
      <c r="A334" s="178"/>
      <c r="B334" s="13" t="s">
        <v>256</v>
      </c>
      <c r="C334" s="17"/>
      <c r="D334" s="17"/>
      <c r="E334" s="22"/>
    </row>
    <row r="335" spans="1:5" x14ac:dyDescent="0.3">
      <c r="A335" s="178"/>
      <c r="B335" s="13" t="s">
        <v>257</v>
      </c>
      <c r="C335" s="14">
        <v>13</v>
      </c>
      <c r="D335" s="14">
        <v>31</v>
      </c>
      <c r="E335" s="23">
        <v>4</v>
      </c>
    </row>
    <row r="336" spans="1:5" x14ac:dyDescent="0.3">
      <c r="A336" s="178"/>
      <c r="B336" s="13" t="s">
        <v>258</v>
      </c>
      <c r="C336" s="14">
        <v>72</v>
      </c>
      <c r="D336" s="14">
        <v>75</v>
      </c>
      <c r="E336" s="23">
        <v>53</v>
      </c>
    </row>
    <row r="337" spans="1:5" x14ac:dyDescent="0.3">
      <c r="A337" s="178"/>
      <c r="B337" s="13" t="s">
        <v>259</v>
      </c>
      <c r="C337" s="14">
        <v>3</v>
      </c>
      <c r="D337" s="14">
        <v>4</v>
      </c>
      <c r="E337" s="23">
        <v>0</v>
      </c>
    </row>
    <row r="338" spans="1:5" x14ac:dyDescent="0.3">
      <c r="A338" s="178"/>
      <c r="B338" s="13" t="s">
        <v>260</v>
      </c>
      <c r="C338" s="17"/>
      <c r="D338" s="17"/>
      <c r="E338" s="22"/>
    </row>
    <row r="339" spans="1:5" x14ac:dyDescent="0.3">
      <c r="A339" s="178"/>
      <c r="B339" s="13" t="s">
        <v>261</v>
      </c>
      <c r="C339" s="17"/>
      <c r="D339" s="17"/>
      <c r="E339" s="22"/>
    </row>
    <row r="340" spans="1:5" x14ac:dyDescent="0.3">
      <c r="A340" s="178"/>
      <c r="B340" s="13" t="s">
        <v>262</v>
      </c>
      <c r="C340" s="17"/>
      <c r="D340" s="17"/>
      <c r="E340" s="22"/>
    </row>
    <row r="341" spans="1:5" x14ac:dyDescent="0.3">
      <c r="A341" s="178"/>
      <c r="B341" s="13" t="s">
        <v>263</v>
      </c>
      <c r="C341" s="17"/>
      <c r="D341" s="17"/>
      <c r="E341" s="22"/>
    </row>
    <row r="342" spans="1:5" x14ac:dyDescent="0.3">
      <c r="A342" s="178"/>
      <c r="B342" s="13" t="s">
        <v>264</v>
      </c>
      <c r="C342" s="17"/>
      <c r="D342" s="17"/>
      <c r="E342" s="22"/>
    </row>
    <row r="343" spans="1:5" x14ac:dyDescent="0.3">
      <c r="A343" s="178"/>
      <c r="B343" s="13" t="s">
        <v>265</v>
      </c>
      <c r="C343" s="17"/>
      <c r="D343" s="17"/>
      <c r="E343" s="22"/>
    </row>
    <row r="344" spans="1:5" x14ac:dyDescent="0.3">
      <c r="A344" s="179"/>
      <c r="B344" s="13" t="s">
        <v>266</v>
      </c>
      <c r="C344" s="14">
        <v>3</v>
      </c>
      <c r="D344" s="14">
        <v>9</v>
      </c>
      <c r="E344" s="23">
        <v>0</v>
      </c>
    </row>
    <row r="345" spans="1:5" x14ac:dyDescent="0.3">
      <c r="A345" s="177" t="s">
        <v>267</v>
      </c>
      <c r="B345" s="13" t="s">
        <v>268</v>
      </c>
      <c r="C345" s="17"/>
      <c r="D345" s="17"/>
      <c r="E345" s="22"/>
    </row>
    <row r="346" spans="1:5" x14ac:dyDescent="0.3">
      <c r="A346" s="178"/>
      <c r="B346" s="13" t="s">
        <v>269</v>
      </c>
      <c r="C346" s="17"/>
      <c r="D346" s="17"/>
      <c r="E346" s="22"/>
    </row>
    <row r="347" spans="1:5" x14ac:dyDescent="0.3">
      <c r="A347" s="178"/>
      <c r="B347" s="13" t="s">
        <v>270</v>
      </c>
      <c r="C347" s="17"/>
      <c r="D347" s="17"/>
      <c r="E347" s="22"/>
    </row>
    <row r="348" spans="1:5" x14ac:dyDescent="0.3">
      <c r="A348" s="178"/>
      <c r="B348" s="13" t="s">
        <v>271</v>
      </c>
      <c r="C348" s="17"/>
      <c r="D348" s="17"/>
      <c r="E348" s="22"/>
    </row>
    <row r="349" spans="1:5" x14ac:dyDescent="0.3">
      <c r="A349" s="178"/>
      <c r="B349" s="13" t="s">
        <v>272</v>
      </c>
      <c r="C349" s="17"/>
      <c r="D349" s="17"/>
      <c r="E349" s="22"/>
    </row>
    <row r="350" spans="1:5" x14ac:dyDescent="0.3">
      <c r="A350" s="178"/>
      <c r="B350" s="13" t="s">
        <v>273</v>
      </c>
      <c r="C350" s="14">
        <v>0</v>
      </c>
      <c r="D350" s="14">
        <v>1</v>
      </c>
      <c r="E350" s="23">
        <v>0</v>
      </c>
    </row>
    <row r="351" spans="1:5" x14ac:dyDescent="0.3">
      <c r="A351" s="178"/>
      <c r="B351" s="13" t="s">
        <v>274</v>
      </c>
      <c r="C351" s="17"/>
      <c r="D351" s="17"/>
      <c r="E351" s="22"/>
    </row>
    <row r="352" spans="1:5" x14ac:dyDescent="0.3">
      <c r="A352" s="178"/>
      <c r="B352" s="13" t="s">
        <v>275</v>
      </c>
      <c r="C352" s="17"/>
      <c r="D352" s="17"/>
      <c r="E352" s="22"/>
    </row>
    <row r="353" spans="1:5" x14ac:dyDescent="0.3">
      <c r="A353" s="178"/>
      <c r="B353" s="13" t="s">
        <v>276</v>
      </c>
      <c r="C353" s="17"/>
      <c r="D353" s="17"/>
      <c r="E353" s="22"/>
    </row>
    <row r="354" spans="1:5" x14ac:dyDescent="0.3">
      <c r="A354" s="178"/>
      <c r="B354" s="13" t="s">
        <v>277</v>
      </c>
      <c r="C354" s="17"/>
      <c r="D354" s="17"/>
      <c r="E354" s="22"/>
    </row>
    <row r="355" spans="1:5" x14ac:dyDescent="0.3">
      <c r="A355" s="179"/>
      <c r="B355" s="13" t="s">
        <v>278</v>
      </c>
      <c r="C355" s="17"/>
      <c r="D355" s="17"/>
      <c r="E355" s="22"/>
    </row>
    <row r="356" spans="1:5" x14ac:dyDescent="0.3">
      <c r="A356" s="177" t="s">
        <v>279</v>
      </c>
      <c r="B356" s="13" t="s">
        <v>280</v>
      </c>
      <c r="C356" s="14">
        <v>11</v>
      </c>
      <c r="D356" s="14">
        <v>17</v>
      </c>
      <c r="E356" s="23">
        <v>2</v>
      </c>
    </row>
    <row r="357" spans="1:5" x14ac:dyDescent="0.3">
      <c r="A357" s="178"/>
      <c r="B357" s="13" t="s">
        <v>281</v>
      </c>
      <c r="C357" s="17"/>
      <c r="D357" s="17"/>
      <c r="E357" s="22"/>
    </row>
    <row r="358" spans="1:5" x14ac:dyDescent="0.3">
      <c r="A358" s="178"/>
      <c r="B358" s="13" t="s">
        <v>282</v>
      </c>
      <c r="C358" s="17"/>
      <c r="D358" s="17"/>
      <c r="E358" s="22"/>
    </row>
    <row r="359" spans="1:5" x14ac:dyDescent="0.3">
      <c r="A359" s="178"/>
      <c r="B359" s="13" t="s">
        <v>283</v>
      </c>
      <c r="C359" s="14">
        <v>1</v>
      </c>
      <c r="D359" s="14">
        <v>0</v>
      </c>
      <c r="E359" s="23">
        <v>0</v>
      </c>
    </row>
    <row r="360" spans="1:5" x14ac:dyDescent="0.3">
      <c r="A360" s="178"/>
      <c r="B360" s="13" t="s">
        <v>284</v>
      </c>
      <c r="C360" s="14">
        <v>0</v>
      </c>
      <c r="D360" s="14">
        <v>2</v>
      </c>
      <c r="E360" s="23">
        <v>0</v>
      </c>
    </row>
    <row r="361" spans="1:5" x14ac:dyDescent="0.3">
      <c r="A361" s="178"/>
      <c r="B361" s="13" t="s">
        <v>285</v>
      </c>
      <c r="C361" s="17"/>
      <c r="D361" s="17"/>
      <c r="E361" s="22"/>
    </row>
    <row r="362" spans="1:5" x14ac:dyDescent="0.3">
      <c r="A362" s="178"/>
      <c r="B362" s="13" t="s">
        <v>286</v>
      </c>
      <c r="C362" s="17"/>
      <c r="D362" s="17"/>
      <c r="E362" s="22"/>
    </row>
    <row r="363" spans="1:5" x14ac:dyDescent="0.3">
      <c r="A363" s="178"/>
      <c r="B363" s="13" t="s">
        <v>287</v>
      </c>
      <c r="C363" s="17"/>
      <c r="D363" s="17"/>
      <c r="E363" s="22"/>
    </row>
    <row r="364" spans="1:5" x14ac:dyDescent="0.3">
      <c r="A364" s="179"/>
      <c r="B364" s="13" t="s">
        <v>288</v>
      </c>
      <c r="C364" s="17"/>
      <c r="D364" s="17"/>
      <c r="E364" s="22"/>
    </row>
    <row r="365" spans="1:5" x14ac:dyDescent="0.3">
      <c r="A365" s="177" t="s">
        <v>289</v>
      </c>
      <c r="B365" s="13" t="s">
        <v>290</v>
      </c>
      <c r="C365" s="17"/>
      <c r="D365" s="17"/>
      <c r="E365" s="22"/>
    </row>
    <row r="366" spans="1:5" x14ac:dyDescent="0.3">
      <c r="A366" s="178"/>
      <c r="B366" s="13" t="s">
        <v>291</v>
      </c>
      <c r="C366" s="17"/>
      <c r="D366" s="17"/>
      <c r="E366" s="22"/>
    </row>
    <row r="367" spans="1:5" x14ac:dyDescent="0.3">
      <c r="A367" s="178"/>
      <c r="B367" s="13" t="s">
        <v>292</v>
      </c>
      <c r="C367" s="17"/>
      <c r="D367" s="17"/>
      <c r="E367" s="22"/>
    </row>
    <row r="368" spans="1:5" x14ac:dyDescent="0.3">
      <c r="A368" s="178"/>
      <c r="B368" s="13" t="s">
        <v>293</v>
      </c>
      <c r="C368" s="17"/>
      <c r="D368" s="17"/>
      <c r="E368" s="22"/>
    </row>
    <row r="369" spans="1:5" x14ac:dyDescent="0.3">
      <c r="A369" s="178"/>
      <c r="B369" s="13" t="s">
        <v>209</v>
      </c>
      <c r="C369" s="17"/>
      <c r="D369" s="17"/>
      <c r="E369" s="22"/>
    </row>
    <row r="370" spans="1:5" x14ac:dyDescent="0.3">
      <c r="A370" s="178"/>
      <c r="B370" s="13" t="s">
        <v>294</v>
      </c>
      <c r="C370" s="17"/>
      <c r="D370" s="17"/>
      <c r="E370" s="22"/>
    </row>
    <row r="371" spans="1:5" x14ac:dyDescent="0.3">
      <c r="A371" s="178"/>
      <c r="B371" s="13" t="s">
        <v>295</v>
      </c>
      <c r="C371" s="17"/>
      <c r="D371" s="17"/>
      <c r="E371" s="22"/>
    </row>
    <row r="372" spans="1:5" x14ac:dyDescent="0.3">
      <c r="A372" s="178"/>
      <c r="B372" s="13" t="s">
        <v>296</v>
      </c>
      <c r="C372" s="14">
        <v>9</v>
      </c>
      <c r="D372" s="14">
        <v>7</v>
      </c>
      <c r="E372" s="23">
        <v>0</v>
      </c>
    </row>
    <row r="373" spans="1:5" x14ac:dyDescent="0.3">
      <c r="A373" s="178"/>
      <c r="B373" s="13" t="s">
        <v>297</v>
      </c>
      <c r="C373" s="17"/>
      <c r="D373" s="17"/>
      <c r="E373" s="22"/>
    </row>
    <row r="374" spans="1:5" x14ac:dyDescent="0.3">
      <c r="A374" s="178"/>
      <c r="B374" s="13" t="s">
        <v>298</v>
      </c>
      <c r="C374" s="17"/>
      <c r="D374" s="17"/>
      <c r="E374" s="22"/>
    </row>
    <row r="375" spans="1:5" x14ac:dyDescent="0.3">
      <c r="A375" s="178"/>
      <c r="B375" s="13" t="s">
        <v>299</v>
      </c>
      <c r="C375" s="17"/>
      <c r="D375" s="17"/>
      <c r="E375" s="22"/>
    </row>
    <row r="376" spans="1:5" x14ac:dyDescent="0.3">
      <c r="A376" s="178"/>
      <c r="B376" s="13" t="s">
        <v>300</v>
      </c>
      <c r="C376" s="17"/>
      <c r="D376" s="17"/>
      <c r="E376" s="22"/>
    </row>
    <row r="377" spans="1:5" x14ac:dyDescent="0.3">
      <c r="A377" s="179"/>
      <c r="B377" s="13" t="s">
        <v>301</v>
      </c>
      <c r="C377" s="17"/>
      <c r="D377" s="17"/>
      <c r="E377" s="22"/>
    </row>
  </sheetData>
  <sheetProtection algorithmName="SHA-512" hashValue="pk31vEQErJdjHX5uHARFERkVMNiOgV9Kc3C+dX1w4ykwWDYNLqqu+z+fbFXcvLtfPzCEXtGctppyzPJrTBUzTg==" saltValue="7oTvDwxfmwEMjSCe6sR9VQ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0AA9-8F85-46F9-8FAE-39BA1DC78735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441406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441406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44140625" style="135" customWidth="1"/>
    <col min="26" max="26" width="2.6640625" style="135" customWidth="1"/>
    <col min="27" max="16384" width="11.44140625" style="99"/>
  </cols>
  <sheetData>
    <row r="1" spans="1:26" x14ac:dyDescent="0.25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GaxQvDMrt6RyLE/IwFV+cl89RJrsF7CFw4Y0kwY2G274JvtbfVkNdcAxFDXH+9JGa6EUBQIO6ujuEj1meX9Jaw==" saltValue="IqB5sVFnAb4pqV+ivLgvM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4BE4-9B26-435C-99FF-5A9C4B26A101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4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4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4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4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4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4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4.33203125" style="135" customWidth="1"/>
    <col min="61" max="61" width="2.6640625" style="135" customWidth="1"/>
    <col min="62" max="16384" width="11.44140625" style="99"/>
  </cols>
  <sheetData>
    <row r="1" spans="1:61" x14ac:dyDescent="0.25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YTmovddbHrDxYSV3XvE0lWxPwzolSQFKMeS4XM96cyTaUOjRHZN9K249WEcvVPqwsUSPQ5eKpyJbIBuSQ3nZtw==" saltValue="KPlnwSVE1kwSY3BwZEhbJ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3831-BAD2-4C7D-BFA8-D64E4C506513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7" width="11.44140625" style="135"/>
    <col min="18" max="18" width="11.44140625" style="83"/>
    <col min="19" max="19" width="2.6640625" style="135" customWidth="1"/>
    <col min="20" max="20" width="7.88671875" style="135" customWidth="1"/>
    <col min="21" max="25" width="11.44140625" style="135"/>
    <col min="26" max="16384" width="11.44140625" style="83"/>
  </cols>
  <sheetData>
    <row r="1" spans="1:26" x14ac:dyDescent="0.25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5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5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5">
      <c r="M6" s="168">
        <f>DatosMedioAmbiente!C53</f>
        <v>1</v>
      </c>
      <c r="N6" s="168">
        <f>DatosMedioAmbiente!C55</f>
        <v>3</v>
      </c>
      <c r="O6" s="168">
        <f>DatosMedioAmbiente!C57</f>
        <v>0</v>
      </c>
      <c r="P6" s="168">
        <f>DatosMedioAmbiente!C59</f>
        <v>0</v>
      </c>
      <c r="Q6" s="168">
        <f>DatosMedioAmbiente!C61</f>
        <v>0</v>
      </c>
      <c r="R6" s="168">
        <f>DatosMedioAmbiente!C63</f>
        <v>2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2</v>
      </c>
      <c r="X6" s="169">
        <f>DatosMedioAmbiente!C60</f>
        <v>0</v>
      </c>
      <c r="Y6" s="169">
        <f>DatosMedioAmbiente!C62</f>
        <v>0</v>
      </c>
      <c r="Z6" s="169">
        <f>DatosMedioAmbiente!C64</f>
        <v>2</v>
      </c>
    </row>
    <row r="25" spans="1:20" s="83" customFormat="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2NfXkxn7vZmUirp5x27Ww/5fzt0dFs4+J4Gv5Cj4SeWHhNFRlWA/MECG8oN6KgH1vKXVypU3ZWSBCMQETRnjzw==" saltValue="arNyScA3Xh48yryLNhCPg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3AC2-3B14-45DB-ABF6-1DF7F4607321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3" customWidth="1"/>
    <col min="19" max="20" width="25.109375" style="83" customWidth="1"/>
    <col min="21" max="21" width="14.44140625" style="83" customWidth="1"/>
    <col min="22" max="22" width="20.44140625" style="83" customWidth="1"/>
    <col min="23" max="23" width="16.6640625" style="83" customWidth="1"/>
    <col min="24" max="24" width="5.33203125" style="83" customWidth="1"/>
    <col min="25" max="25" width="4" style="83" customWidth="1"/>
    <col min="26" max="26" width="13.6640625" style="83" customWidth="1"/>
    <col min="27" max="27" width="22.109375" style="83" customWidth="1"/>
    <col min="28" max="16384" width="11.5546875" style="83"/>
  </cols>
  <sheetData>
    <row r="1" spans="1:61" s="96" customFormat="1" ht="92.4" x14ac:dyDescent="0.3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5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111</v>
      </c>
      <c r="G2" s="83" t="s">
        <v>1320</v>
      </c>
      <c r="H2" s="83" t="s">
        <v>1348</v>
      </c>
      <c r="I2" s="83" t="s">
        <v>1320</v>
      </c>
      <c r="J2" s="83" t="s">
        <v>1319</v>
      </c>
      <c r="K2" s="83" t="s">
        <v>1319</v>
      </c>
      <c r="L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1194</v>
      </c>
      <c r="AI2" s="83" t="s">
        <v>229</v>
      </c>
      <c r="AL2" s="83" t="s">
        <v>647</v>
      </c>
      <c r="AM2" s="83" t="s">
        <v>647</v>
      </c>
      <c r="AN2" s="83" t="s">
        <v>649</v>
      </c>
      <c r="AO2" s="83" t="s">
        <v>647</v>
      </c>
      <c r="AV2" s="83" t="s">
        <v>647</v>
      </c>
      <c r="AW2" s="83" t="s">
        <v>1184</v>
      </c>
      <c r="AX2" s="83" t="s">
        <v>1186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1357</v>
      </c>
      <c r="BF2" s="83" t="s">
        <v>104</v>
      </c>
      <c r="BH2" s="83" t="s">
        <v>1144</v>
      </c>
      <c r="BI2" s="83" t="s">
        <v>1149</v>
      </c>
    </row>
    <row r="3" spans="1:61" x14ac:dyDescent="0.25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G3" s="83" t="s">
        <v>1334</v>
      </c>
      <c r="H3" s="83" t="s">
        <v>1320</v>
      </c>
      <c r="I3" s="83" t="s">
        <v>975</v>
      </c>
      <c r="J3" s="83" t="s">
        <v>975</v>
      </c>
      <c r="K3" s="83" t="s">
        <v>1323</v>
      </c>
      <c r="L3" s="83" t="s">
        <v>1320</v>
      </c>
      <c r="N3" s="83" t="s">
        <v>1325</v>
      </c>
      <c r="O3" s="83" t="s">
        <v>1320</v>
      </c>
      <c r="P3" s="83" t="s">
        <v>1321</v>
      </c>
      <c r="Q3" s="83" t="s">
        <v>1321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I3" s="83" t="s">
        <v>230</v>
      </c>
      <c r="AL3" s="83" t="s">
        <v>649</v>
      </c>
      <c r="AM3" s="83" t="s">
        <v>649</v>
      </c>
      <c r="AN3" s="83" t="s">
        <v>651</v>
      </c>
      <c r="AO3" s="83" t="s">
        <v>649</v>
      </c>
      <c r="AV3" s="83" t="s">
        <v>649</v>
      </c>
      <c r="AW3" s="83" t="s">
        <v>1185</v>
      </c>
      <c r="AX3" s="83" t="s">
        <v>1188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1358</v>
      </c>
      <c r="BF3" s="83" t="s">
        <v>1060</v>
      </c>
      <c r="BH3" s="83" t="s">
        <v>1145</v>
      </c>
    </row>
    <row r="4" spans="1:61" x14ac:dyDescent="0.25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G4" s="83" t="s">
        <v>1337</v>
      </c>
      <c r="H4" s="83" t="s">
        <v>1321</v>
      </c>
      <c r="I4" s="83" t="s">
        <v>1334</v>
      </c>
      <c r="J4" s="83" t="s">
        <v>1334</v>
      </c>
      <c r="K4" s="83" t="s">
        <v>1333</v>
      </c>
      <c r="L4" s="83" t="s">
        <v>1321</v>
      </c>
      <c r="N4" s="83" t="s">
        <v>1337</v>
      </c>
      <c r="O4" s="83" t="s">
        <v>1321</v>
      </c>
      <c r="P4" s="83" t="s">
        <v>1367</v>
      </c>
      <c r="Q4" s="83" t="s">
        <v>1367</v>
      </c>
      <c r="R4" s="83" t="s">
        <v>1042</v>
      </c>
      <c r="S4" s="83" t="s">
        <v>1367</v>
      </c>
      <c r="T4" s="83" t="s">
        <v>1367</v>
      </c>
      <c r="V4" s="83" t="s">
        <v>31</v>
      </c>
      <c r="W4" s="83" t="s">
        <v>1463</v>
      </c>
      <c r="AC4" s="83" t="s">
        <v>1141</v>
      </c>
      <c r="AD4" s="83" t="s">
        <v>651</v>
      </c>
      <c r="AE4" s="83" t="s">
        <v>1186</v>
      </c>
      <c r="AI4" s="83" t="s">
        <v>111</v>
      </c>
      <c r="AL4" s="83" t="s">
        <v>651</v>
      </c>
      <c r="AM4" s="83" t="s">
        <v>655</v>
      </c>
      <c r="AN4" s="83" t="s">
        <v>655</v>
      </c>
      <c r="AO4" s="83" t="s">
        <v>651</v>
      </c>
      <c r="AV4" s="83" t="s">
        <v>651</v>
      </c>
      <c r="AW4" s="83" t="s">
        <v>1188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1359</v>
      </c>
    </row>
    <row r="5" spans="1:61" x14ac:dyDescent="0.25">
      <c r="A5" s="83" t="s">
        <v>1031</v>
      </c>
      <c r="B5" s="83" t="s">
        <v>109</v>
      </c>
      <c r="C5" s="83" t="s">
        <v>174</v>
      </c>
      <c r="D5" s="83" t="s">
        <v>1323</v>
      </c>
      <c r="E5" s="83" t="s">
        <v>1323</v>
      </c>
      <c r="G5" s="83" t="s">
        <v>111</v>
      </c>
      <c r="H5" s="83" t="s">
        <v>975</v>
      </c>
      <c r="I5" s="83" t="s">
        <v>1337</v>
      </c>
      <c r="J5" s="83" t="s">
        <v>111</v>
      </c>
      <c r="L5" s="83" t="s">
        <v>1323</v>
      </c>
      <c r="O5" s="83" t="s">
        <v>975</v>
      </c>
      <c r="P5" s="83" t="s">
        <v>1371</v>
      </c>
      <c r="Q5" s="83" t="s">
        <v>1371</v>
      </c>
      <c r="R5" s="83" t="s">
        <v>1043</v>
      </c>
      <c r="S5" s="83" t="s">
        <v>1368</v>
      </c>
      <c r="T5" s="83" t="s">
        <v>1370</v>
      </c>
      <c r="V5" s="83" t="s">
        <v>32</v>
      </c>
      <c r="AD5" s="83" t="s">
        <v>655</v>
      </c>
      <c r="AE5" s="83" t="s">
        <v>1187</v>
      </c>
      <c r="AL5" s="83" t="s">
        <v>655</v>
      </c>
      <c r="AM5" s="83" t="s">
        <v>657</v>
      </c>
      <c r="AN5" s="83" t="s">
        <v>657</v>
      </c>
      <c r="AO5" s="83" t="s">
        <v>655</v>
      </c>
      <c r="AV5" s="83" t="s">
        <v>655</v>
      </c>
      <c r="AY5" s="83" t="s">
        <v>1006</v>
      </c>
      <c r="AZ5" s="83" t="s">
        <v>1012</v>
      </c>
      <c r="BC5" s="83" t="s">
        <v>986</v>
      </c>
      <c r="BD5" s="83" t="s">
        <v>962</v>
      </c>
      <c r="BE5" s="83" t="s">
        <v>1500</v>
      </c>
    </row>
    <row r="6" spans="1:61" x14ac:dyDescent="0.25">
      <c r="A6" s="83" t="s">
        <v>1457</v>
      </c>
      <c r="B6" s="83" t="s">
        <v>110</v>
      </c>
      <c r="C6" s="83" t="s">
        <v>1439</v>
      </c>
      <c r="D6" s="83" t="s">
        <v>1327</v>
      </c>
      <c r="E6" s="83" t="s">
        <v>1325</v>
      </c>
      <c r="H6" s="83" t="s">
        <v>1333</v>
      </c>
      <c r="I6" s="83" t="s">
        <v>111</v>
      </c>
      <c r="L6" s="83" t="s">
        <v>1325</v>
      </c>
      <c r="O6" s="83" t="s">
        <v>1334</v>
      </c>
      <c r="R6" s="83" t="s">
        <v>1044</v>
      </c>
      <c r="S6" s="83" t="s">
        <v>1369</v>
      </c>
      <c r="T6" s="83" t="s">
        <v>1371</v>
      </c>
      <c r="V6" s="83" t="s">
        <v>33</v>
      </c>
      <c r="AD6" s="83" t="s">
        <v>657</v>
      </c>
      <c r="AE6" s="83" t="s">
        <v>1188</v>
      </c>
      <c r="AL6" s="83" t="s">
        <v>657</v>
      </c>
      <c r="AM6" s="83" t="s">
        <v>659</v>
      </c>
      <c r="AO6" s="83" t="s">
        <v>657</v>
      </c>
      <c r="AV6" s="83" t="s">
        <v>657</v>
      </c>
      <c r="AY6" s="83" t="s">
        <v>1007</v>
      </c>
      <c r="AZ6" s="83" t="s">
        <v>1007</v>
      </c>
      <c r="BC6" s="83" t="s">
        <v>987</v>
      </c>
      <c r="BD6" s="83" t="s">
        <v>963</v>
      </c>
      <c r="BE6" s="83" t="s">
        <v>1021</v>
      </c>
    </row>
    <row r="7" spans="1:61" x14ac:dyDescent="0.25">
      <c r="C7" s="83" t="s">
        <v>209</v>
      </c>
      <c r="D7" s="83" t="s">
        <v>975</v>
      </c>
      <c r="E7" s="83" t="s">
        <v>975</v>
      </c>
      <c r="H7" s="83" t="s">
        <v>1334</v>
      </c>
      <c r="O7" s="83" t="s">
        <v>1337</v>
      </c>
      <c r="R7" s="83" t="s">
        <v>1045</v>
      </c>
      <c r="S7" s="83" t="s">
        <v>1371</v>
      </c>
      <c r="AD7" s="83" t="s">
        <v>659</v>
      </c>
      <c r="AL7" s="83" t="s">
        <v>659</v>
      </c>
      <c r="AV7" s="83" t="s">
        <v>659</v>
      </c>
      <c r="BC7" s="83" t="s">
        <v>989</v>
      </c>
      <c r="BD7" s="83" t="s">
        <v>964</v>
      </c>
    </row>
    <row r="8" spans="1:61" x14ac:dyDescent="0.25">
      <c r="C8" s="83" t="s">
        <v>1442</v>
      </c>
      <c r="D8" s="83" t="s">
        <v>1333</v>
      </c>
      <c r="E8" s="83" t="s">
        <v>1333</v>
      </c>
      <c r="H8" s="83" t="s">
        <v>1337</v>
      </c>
      <c r="O8" s="83" t="s">
        <v>1339</v>
      </c>
      <c r="R8" s="83" t="s">
        <v>1046</v>
      </c>
      <c r="BC8" s="83" t="s">
        <v>977</v>
      </c>
      <c r="BD8" s="83" t="s">
        <v>965</v>
      </c>
    </row>
    <row r="9" spans="1:61" x14ac:dyDescent="0.25">
      <c r="C9" s="83" t="s">
        <v>289</v>
      </c>
      <c r="D9" s="83" t="s">
        <v>1334</v>
      </c>
      <c r="E9" s="83" t="s">
        <v>1337</v>
      </c>
      <c r="H9" s="83" t="s">
        <v>1339</v>
      </c>
      <c r="O9" s="83" t="s">
        <v>111</v>
      </c>
      <c r="R9" s="83" t="s">
        <v>1047</v>
      </c>
      <c r="BD9" s="83" t="s">
        <v>518</v>
      </c>
    </row>
    <row r="10" spans="1:61" x14ac:dyDescent="0.25">
      <c r="D10" s="83" t="s">
        <v>1335</v>
      </c>
      <c r="H10" s="83" t="s">
        <v>111</v>
      </c>
      <c r="R10" s="83" t="s">
        <v>1049</v>
      </c>
      <c r="BD10" s="83" t="s">
        <v>966</v>
      </c>
    </row>
    <row r="11" spans="1:61" x14ac:dyDescent="0.25">
      <c r="D11" s="83" t="s">
        <v>1337</v>
      </c>
      <c r="BD11" s="83" t="s">
        <v>967</v>
      </c>
    </row>
    <row r="12" spans="1:61" x14ac:dyDescent="0.25">
      <c r="D12" s="83" t="s">
        <v>1343</v>
      </c>
      <c r="BD12" s="83" t="s">
        <v>968</v>
      </c>
    </row>
    <row r="13" spans="1:61" x14ac:dyDescent="0.25">
      <c r="D13" s="83" t="s">
        <v>111</v>
      </c>
      <c r="BD13" s="83" t="s">
        <v>969</v>
      </c>
    </row>
    <row r="14" spans="1:61" x14ac:dyDescent="0.25">
      <c r="BD14" s="83" t="s">
        <v>970</v>
      </c>
    </row>
    <row r="15" spans="1:61" x14ac:dyDescent="0.25">
      <c r="BD15" s="83" t="s">
        <v>111</v>
      </c>
    </row>
    <row r="16" spans="1:61" x14ac:dyDescent="0.25">
      <c r="BD16" s="83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EEE7-7C61-487F-8E6E-3BEBA922D9CE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SUM(DatosViolenciaGénero!C63:C69)</f>
        <v>883</v>
      </c>
      <c r="D4" s="91">
        <f>SUM(DatosViolenciaGénero!D63:D69)</f>
        <v>160</v>
      </c>
    </row>
    <row r="5" spans="2:4" x14ac:dyDescent="0.25">
      <c r="B5" s="90" t="s">
        <v>1321</v>
      </c>
      <c r="C5" s="91">
        <f>SUM(DatosViolenciaGénero!C70:C73)</f>
        <v>67</v>
      </c>
      <c r="D5" s="91">
        <f>SUM(DatosViolenciaGénero!D70:D73)</f>
        <v>74</v>
      </c>
    </row>
    <row r="6" spans="2:4" ht="12.75" customHeight="1" x14ac:dyDescent="0.25">
      <c r="B6" s="90" t="s">
        <v>1367</v>
      </c>
      <c r="C6" s="91">
        <f>DatosViolenciaGénero!C74</f>
        <v>6</v>
      </c>
      <c r="D6" s="91">
        <f>DatosViolenciaGénero!D74</f>
        <v>5</v>
      </c>
    </row>
    <row r="7" spans="2:4" ht="12.75" customHeight="1" x14ac:dyDescent="0.25">
      <c r="B7" s="90" t="s">
        <v>1368</v>
      </c>
      <c r="C7" s="91">
        <f>SUM(DatosViolenciaGénero!C75:C77)</f>
        <v>6</v>
      </c>
      <c r="D7" s="91">
        <f>SUM(DatosViolenciaGénero!D75:D77)</f>
        <v>0</v>
      </c>
    </row>
    <row r="8" spans="2:4" ht="12.75" customHeight="1" x14ac:dyDescent="0.25">
      <c r="B8" s="90" t="s">
        <v>1369</v>
      </c>
      <c r="C8" s="91">
        <f>DatosViolenciaGénero!C81</f>
        <v>4</v>
      </c>
      <c r="D8" s="91">
        <f>DatosViolenciaGénero!D81</f>
        <v>0</v>
      </c>
    </row>
    <row r="9" spans="2:4" ht="12.75" customHeight="1" x14ac:dyDescent="0.25">
      <c r="B9" s="90" t="s">
        <v>1370</v>
      </c>
      <c r="C9" s="91">
        <f>DatosViolenciaGénero!C78</f>
        <v>0</v>
      </c>
      <c r="D9" s="91">
        <f>DatosViolenciaGénero!D78</f>
        <v>3</v>
      </c>
    </row>
    <row r="10" spans="2:4" ht="12.75" customHeight="1" x14ac:dyDescent="0.25">
      <c r="B10" s="90" t="s">
        <v>1371</v>
      </c>
      <c r="C10" s="91">
        <f>SUM(DatosViolenciaGénero!C79:C80)</f>
        <v>206</v>
      </c>
      <c r="D10" s="91">
        <f>SUM(DatosViolenciaGénero!D79:D80)</f>
        <v>79</v>
      </c>
    </row>
    <row r="14" spans="2:4" ht="12.9" customHeight="1" thickTop="1" thickBot="1" x14ac:dyDescent="0.3">
      <c r="B14" s="211" t="s">
        <v>1375</v>
      </c>
      <c r="C14" s="211"/>
    </row>
    <row r="15" spans="2:4" ht="13.8" thickTop="1" x14ac:dyDescent="0.25">
      <c r="B15" s="92" t="s">
        <v>1373</v>
      </c>
      <c r="C15" s="93">
        <f>DatosViolenciaGénero!C38</f>
        <v>19</v>
      </c>
    </row>
    <row r="16" spans="2:4" ht="13.8" thickBot="1" x14ac:dyDescent="0.3">
      <c r="B16" s="94" t="s">
        <v>1374</v>
      </c>
      <c r="C16" s="95">
        <f>DatosViolenciaGénero!C39</f>
        <v>266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5A64-E897-4660-A3EF-CF34BB98DCF5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SUM(DatosViolenciaDoméstica!C48:C54)</f>
        <v>227</v>
      </c>
      <c r="D4" s="91">
        <f>SUM(DatosViolenciaDoméstica!D48:D54)</f>
        <v>47</v>
      </c>
    </row>
    <row r="5" spans="2:4" x14ac:dyDescent="0.25">
      <c r="B5" s="90" t="s">
        <v>1321</v>
      </c>
      <c r="C5" s="91">
        <f>SUM(DatosViolenciaDoméstica!C55:C58)</f>
        <v>29</v>
      </c>
      <c r="D5" s="91">
        <f>SUM(DatosViolenciaDoméstica!D55:D58)</f>
        <v>4</v>
      </c>
    </row>
    <row r="6" spans="2:4" ht="12.75" customHeight="1" x14ac:dyDescent="0.25">
      <c r="B6" s="90" t="s">
        <v>1367</v>
      </c>
      <c r="C6" s="91">
        <f>DatosViolenciaDoméstica!C59</f>
        <v>9</v>
      </c>
      <c r="D6" s="91">
        <f>DatosViolenciaDoméstica!D59</f>
        <v>4</v>
      </c>
    </row>
    <row r="7" spans="2:4" ht="12.75" customHeight="1" x14ac:dyDescent="0.25">
      <c r="B7" s="90" t="s">
        <v>1368</v>
      </c>
      <c r="C7" s="91">
        <f>SUM(DatosViolenciaDoméstica!C60:C62)</f>
        <v>0</v>
      </c>
      <c r="D7" s="91">
        <f>SUM(DatosViolenciaDoméstica!D60:D62)</f>
        <v>0</v>
      </c>
    </row>
    <row r="8" spans="2:4" ht="12.75" customHeight="1" x14ac:dyDescent="0.25">
      <c r="B8" s="90" t="s">
        <v>1369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5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5">
      <c r="B10" s="90" t="s">
        <v>1371</v>
      </c>
      <c r="C10" s="91">
        <f>SUM(DatosViolenciaDoméstica!C64:C65)</f>
        <v>15</v>
      </c>
      <c r="D10" s="91">
        <f>SUM(DatosViolenciaDoméstica!D64:D65)</f>
        <v>12</v>
      </c>
    </row>
    <row r="14" spans="2:4" ht="12.9" customHeight="1" thickTop="1" thickBot="1" x14ac:dyDescent="0.3">
      <c r="B14" s="211" t="s">
        <v>1372</v>
      </c>
      <c r="C14" s="211"/>
    </row>
    <row r="15" spans="2:4" ht="13.8" thickTop="1" x14ac:dyDescent="0.25">
      <c r="B15" s="92" t="s">
        <v>1373</v>
      </c>
      <c r="C15" s="93">
        <f>DatosViolenciaDoméstica!C33</f>
        <v>9</v>
      </c>
    </row>
    <row r="16" spans="2:4" ht="13.8" thickBot="1" x14ac:dyDescent="0.3">
      <c r="B16" s="94" t="s">
        <v>1374</v>
      </c>
      <c r="C16" s="95">
        <f>DatosViolenciaDoméstica!C34</f>
        <v>27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4143-5055-4DE9-8BB4-F47747F02F91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3" customWidth="1"/>
    <col min="2" max="2" width="20.88671875" style="83" customWidth="1"/>
    <col min="3" max="3" width="44" style="83" customWidth="1"/>
    <col min="4" max="4" width="6.33203125" style="83" customWidth="1"/>
    <col min="5" max="16384" width="11.44140625" style="83"/>
  </cols>
  <sheetData>
    <row r="3" spans="2:3" ht="12.9" customHeight="1" x14ac:dyDescent="0.25">
      <c r="B3" s="212" t="s">
        <v>1356</v>
      </c>
      <c r="C3" s="212"/>
    </row>
    <row r="4" spans="2:3" x14ac:dyDescent="0.25">
      <c r="B4" s="84" t="s">
        <v>1357</v>
      </c>
      <c r="C4" s="85">
        <f>DatosMenores!C69</f>
        <v>42</v>
      </c>
    </row>
    <row r="5" spans="2:3" x14ac:dyDescent="0.25">
      <c r="B5" s="84" t="s">
        <v>1358</v>
      </c>
      <c r="C5" s="86">
        <f>DatosMenores!C70</f>
        <v>53</v>
      </c>
    </row>
    <row r="6" spans="2:3" x14ac:dyDescent="0.25">
      <c r="B6" s="84" t="s">
        <v>1359</v>
      </c>
      <c r="C6" s="86">
        <f>DatosMenores!C71</f>
        <v>60</v>
      </c>
    </row>
    <row r="7" spans="2:3" ht="26.4" x14ac:dyDescent="0.25">
      <c r="B7" s="84" t="s">
        <v>1360</v>
      </c>
      <c r="C7" s="86">
        <f>DatosMenores!C74</f>
        <v>0</v>
      </c>
    </row>
    <row r="8" spans="2:3" ht="26.4" x14ac:dyDescent="0.25">
      <c r="B8" s="84" t="s">
        <v>1021</v>
      </c>
      <c r="C8" s="86">
        <f>DatosMenores!C75</f>
        <v>11</v>
      </c>
    </row>
    <row r="9" spans="2:3" ht="26.4" x14ac:dyDescent="0.25">
      <c r="B9" s="84" t="s">
        <v>1361</v>
      </c>
      <c r="C9" s="86">
        <f>DatosMenores!C76</f>
        <v>0</v>
      </c>
    </row>
    <row r="10" spans="2:3" ht="26.4" x14ac:dyDescent="0.25">
      <c r="B10" s="84" t="s">
        <v>265</v>
      </c>
      <c r="C10" s="86">
        <f>DatosMenores!C78</f>
        <v>0</v>
      </c>
    </row>
    <row r="11" spans="2:3" x14ac:dyDescent="0.25">
      <c r="B11" s="84" t="s">
        <v>1362</v>
      </c>
      <c r="C11" s="86">
        <f>DatosMenores!C77</f>
        <v>0</v>
      </c>
    </row>
    <row r="12" spans="2:3" x14ac:dyDescent="0.25">
      <c r="B12" s="84" t="s">
        <v>1363</v>
      </c>
      <c r="C12" s="86">
        <f>DatosMenores!C79</f>
        <v>0</v>
      </c>
    </row>
    <row r="13" spans="2:3" ht="26.4" x14ac:dyDescent="0.25">
      <c r="B13" s="84" t="s">
        <v>1364</v>
      </c>
      <c r="C13" s="86">
        <f>DatosMenores!C72</f>
        <v>0</v>
      </c>
    </row>
    <row r="14" spans="2:3" ht="26.4" x14ac:dyDescent="0.25">
      <c r="B14" s="84" t="s">
        <v>1365</v>
      </c>
      <c r="C14" s="86">
        <f>DatosMenores!C73</f>
        <v>13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C6F9-0775-446C-BC0B-606435595878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5" customWidth="1"/>
    <col min="2" max="4" width="13.88671875" style="55" customWidth="1"/>
    <col min="5" max="6" width="15" style="55" customWidth="1"/>
    <col min="7" max="13" width="13.88671875" style="55" customWidth="1"/>
    <col min="14" max="16384" width="11.44140625" style="55"/>
  </cols>
  <sheetData>
    <row r="2" spans="2:13" s="51" customFormat="1" ht="15.6" x14ac:dyDescent="0.3">
      <c r="B2" s="51" t="s">
        <v>1308</v>
      </c>
    </row>
    <row r="4" spans="2:13" ht="40.200000000000003" thickBot="1" x14ac:dyDescent="0.3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2" customHeight="1" x14ac:dyDescent="0.25">
      <c r="B11" s="213" t="s">
        <v>1319</v>
      </c>
      <c r="C11" s="213"/>
      <c r="D11" s="68">
        <f>DatosDelitos!C5+DatosDelitos!C13-DatosDelitos!C17</f>
        <v>3434</v>
      </c>
      <c r="E11" s="69">
        <f>DatosDelitos!H5+DatosDelitos!H13-DatosDelitos!H17</f>
        <v>50</v>
      </c>
      <c r="F11" s="69">
        <f>DatosDelitos!I5+DatosDelitos!I13-DatosDelitos!I17</f>
        <v>67</v>
      </c>
      <c r="G11" s="69">
        <f>DatosDelitos!J5+DatosDelitos!J13-DatosDelitos!J17</f>
        <v>2</v>
      </c>
      <c r="H11" s="70">
        <f>DatosDelitos!K5+DatosDelitos!K13-DatosDelitos!K17</f>
        <v>3</v>
      </c>
      <c r="I11" s="70">
        <f>DatosDelitos!L5+DatosDelitos!L13-DatosDelitos!L17</f>
        <v>0</v>
      </c>
      <c r="J11" s="70">
        <f>DatosDelitos!M5+DatosDelitos!M13-DatosDelitos!M17</f>
        <v>3</v>
      </c>
      <c r="K11" s="70">
        <f>DatosDelitos!O5+DatosDelitos!O13-DatosDelitos!O17</f>
        <v>6</v>
      </c>
      <c r="L11" s="71">
        <f>DatosDelitos!P5+DatosDelitos!P13-DatosDelitos!P17</f>
        <v>101</v>
      </c>
    </row>
    <row r="12" spans="2:13" ht="13.2" customHeight="1" x14ac:dyDescent="0.25">
      <c r="B12" s="214" t="s">
        <v>329</v>
      </c>
      <c r="C12" s="214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214" t="s">
        <v>347</v>
      </c>
      <c r="C13" s="214"/>
      <c r="D13" s="72">
        <f>DatosDelitos!C20</f>
        <v>1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214" t="s">
        <v>1320</v>
      </c>
      <c r="C15" s="214"/>
      <c r="D15" s="72">
        <f>DatosDelitos!C17+DatosDelitos!C44</f>
        <v>721</v>
      </c>
      <c r="E15" s="73">
        <f>DatosDelitos!H17+DatosDelitos!H44</f>
        <v>66</v>
      </c>
      <c r="F15" s="73">
        <f>DatosDelitos!I16+DatosDelitos!I44</f>
        <v>16</v>
      </c>
      <c r="G15" s="73">
        <f>DatosDelitos!J17+DatosDelitos!J44</f>
        <v>0</v>
      </c>
      <c r="H15" s="73">
        <f>DatosDelitos!K17+DatosDelitos!K44</f>
        <v>1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3</v>
      </c>
      <c r="L15" s="74">
        <f>DatosDelitos!P17+DatosDelitos!P44</f>
        <v>203</v>
      </c>
    </row>
    <row r="16" spans="2:13" ht="13.2" customHeight="1" x14ac:dyDescent="0.25">
      <c r="B16" s="214" t="s">
        <v>1321</v>
      </c>
      <c r="C16" s="214"/>
      <c r="D16" s="72">
        <f>DatosDelitos!C30</f>
        <v>249</v>
      </c>
      <c r="E16" s="73">
        <f>DatosDelitos!H30</f>
        <v>17</v>
      </c>
      <c r="F16" s="73">
        <f>DatosDelitos!I30</f>
        <v>45</v>
      </c>
      <c r="G16" s="73">
        <f>DatosDelitos!J30</f>
        <v>0</v>
      </c>
      <c r="H16" s="73">
        <f>DatosDelitos!K30</f>
        <v>1</v>
      </c>
      <c r="I16" s="73">
        <f>DatosDelitos!L30</f>
        <v>0</v>
      </c>
      <c r="J16" s="73">
        <f>DatosDelitos!M30</f>
        <v>0</v>
      </c>
      <c r="K16" s="73">
        <f>DatosDelitos!O30</f>
        <v>2</v>
      </c>
      <c r="L16" s="74">
        <f>DatosDelitos!P30</f>
        <v>86</v>
      </c>
    </row>
    <row r="17" spans="2:12" ht="13.2" customHeight="1" x14ac:dyDescent="0.25">
      <c r="B17" s="215" t="s">
        <v>1322</v>
      </c>
      <c r="C17" s="215"/>
      <c r="D17" s="72">
        <f>DatosDelitos!C42-DatosDelitos!C44</f>
        <v>13</v>
      </c>
      <c r="E17" s="73">
        <f>DatosDelitos!H42-DatosDelitos!H44</f>
        <v>0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2" customHeight="1" x14ac:dyDescent="0.25">
      <c r="B18" s="214" t="s">
        <v>1323</v>
      </c>
      <c r="C18" s="214"/>
      <c r="D18" s="72">
        <f>DatosDelitos!C50</f>
        <v>139</v>
      </c>
      <c r="E18" s="73">
        <f>DatosDelitos!H50</f>
        <v>20</v>
      </c>
      <c r="F18" s="73">
        <f>DatosDelitos!I50</f>
        <v>16</v>
      </c>
      <c r="G18" s="73">
        <f>DatosDelitos!J50</f>
        <v>6</v>
      </c>
      <c r="H18" s="73">
        <f>DatosDelitos!K50</f>
        <v>18</v>
      </c>
      <c r="I18" s="73">
        <f>DatosDelitos!L50</f>
        <v>0</v>
      </c>
      <c r="J18" s="73">
        <f>DatosDelitos!M50</f>
        <v>0</v>
      </c>
      <c r="K18" s="73">
        <f>DatosDelitos!O50</f>
        <v>3</v>
      </c>
      <c r="L18" s="74">
        <f>DatosDelitos!P50</f>
        <v>15</v>
      </c>
    </row>
    <row r="19" spans="2:12" ht="13.2" customHeight="1" x14ac:dyDescent="0.25">
      <c r="B19" s="214" t="s">
        <v>1324</v>
      </c>
      <c r="C19" s="214"/>
      <c r="D19" s="72">
        <f>DatosDelitos!C72</f>
        <v>0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5">
      <c r="B20" s="214" t="s">
        <v>1325</v>
      </c>
      <c r="C20" s="214"/>
      <c r="D20" s="72">
        <f>DatosDelitos!C74</f>
        <v>41</v>
      </c>
      <c r="E20" s="73">
        <f>DatosDelitos!H74</f>
        <v>4</v>
      </c>
      <c r="F20" s="73">
        <f>DatosDelitos!I74</f>
        <v>1</v>
      </c>
      <c r="G20" s="73">
        <f>DatosDelitos!J74</f>
        <v>0</v>
      </c>
      <c r="H20" s="73">
        <f>DatosDelitos!K74</f>
        <v>1</v>
      </c>
      <c r="I20" s="73">
        <f>DatosDelitos!L74</f>
        <v>0</v>
      </c>
      <c r="J20" s="73">
        <f>DatosDelitos!M74</f>
        <v>3</v>
      </c>
      <c r="K20" s="73">
        <f>DatosDelitos!O74</f>
        <v>1</v>
      </c>
      <c r="L20" s="74">
        <f>DatosDelitos!P74</f>
        <v>3</v>
      </c>
    </row>
    <row r="21" spans="2:12" ht="13.2" customHeight="1" x14ac:dyDescent="0.25">
      <c r="B21" s="215" t="s">
        <v>1326</v>
      </c>
      <c r="C21" s="215"/>
      <c r="D21" s="72">
        <f>DatosDelitos!C82</f>
        <v>47</v>
      </c>
      <c r="E21" s="73">
        <f>DatosDelitos!H82</f>
        <v>0</v>
      </c>
      <c r="F21" s="73">
        <f>DatosDelitos!I82</f>
        <v>0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0</v>
      </c>
    </row>
    <row r="22" spans="2:12" ht="13.2" customHeight="1" x14ac:dyDescent="0.25">
      <c r="B22" s="214" t="s">
        <v>1327</v>
      </c>
      <c r="C22" s="214"/>
      <c r="D22" s="72">
        <f>DatosDelitos!C85</f>
        <v>209</v>
      </c>
      <c r="E22" s="73">
        <f>DatosDelitos!H85</f>
        <v>43</v>
      </c>
      <c r="F22" s="73">
        <f>DatosDelitos!I85</f>
        <v>33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27</v>
      </c>
    </row>
    <row r="23" spans="2:12" ht="13.2" customHeight="1" x14ac:dyDescent="0.25">
      <c r="B23" s="214" t="s">
        <v>975</v>
      </c>
      <c r="C23" s="214"/>
      <c r="D23" s="72">
        <f>DatosDelitos!C97</f>
        <v>1335</v>
      </c>
      <c r="E23" s="73">
        <f>DatosDelitos!H97</f>
        <v>205</v>
      </c>
      <c r="F23" s="73">
        <f>DatosDelitos!I97</f>
        <v>162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12</v>
      </c>
      <c r="L23" s="74">
        <f>DatosDelitos!P97</f>
        <v>191</v>
      </c>
    </row>
    <row r="24" spans="2:12" ht="27" customHeight="1" x14ac:dyDescent="0.25">
      <c r="B24" s="214" t="s">
        <v>1328</v>
      </c>
      <c r="C24" s="214"/>
      <c r="D24" s="72">
        <f>DatosDelitos!C131</f>
        <v>0</v>
      </c>
      <c r="E24" s="73">
        <f>DatosDelitos!H131</f>
        <v>5</v>
      </c>
      <c r="F24" s="73">
        <f>DatosDelitos!I131</f>
        <v>3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7</v>
      </c>
    </row>
    <row r="25" spans="2:12" ht="13.2" customHeight="1" x14ac:dyDescent="0.25">
      <c r="B25" s="214" t="s">
        <v>1329</v>
      </c>
      <c r="C25" s="214"/>
      <c r="D25" s="72">
        <f>DatosDelitos!C137</f>
        <v>50</v>
      </c>
      <c r="E25" s="73">
        <f>DatosDelitos!H137</f>
        <v>2</v>
      </c>
      <c r="F25" s="73">
        <f>DatosDelitos!I137</f>
        <v>1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0</v>
      </c>
    </row>
    <row r="26" spans="2:12" ht="13.2" customHeight="1" x14ac:dyDescent="0.25">
      <c r="B26" s="215" t="s">
        <v>1330</v>
      </c>
      <c r="C26" s="215"/>
      <c r="D26" s="72">
        <f>DatosDelitos!C144</f>
        <v>4</v>
      </c>
      <c r="E26" s="73">
        <f>DatosDelitos!H144</f>
        <v>2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5">
      <c r="B27" s="214" t="s">
        <v>1331</v>
      </c>
      <c r="C27" s="214"/>
      <c r="D27" s="72">
        <f>DatosDelitos!C147</f>
        <v>25</v>
      </c>
      <c r="E27" s="73">
        <f>DatosDelitos!H147</f>
        <v>4</v>
      </c>
      <c r="F27" s="73">
        <f>DatosDelitos!I147</f>
        <v>5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6</v>
      </c>
    </row>
    <row r="28" spans="2:12" ht="13.2" customHeight="1" x14ac:dyDescent="0.25">
      <c r="B28" s="214" t="s">
        <v>1332</v>
      </c>
      <c r="C28" s="214"/>
      <c r="D28" s="72">
        <f>DatosDelitos!C156+SUM(DatosDelitos!C167:C172)</f>
        <v>27</v>
      </c>
      <c r="E28" s="73">
        <f>DatosDelitos!H156+SUM(DatosDelitos!H167:H172)</f>
        <v>1</v>
      </c>
      <c r="F28" s="73">
        <f>DatosDelitos!I156+SUM(DatosDelitos!I167:I172)</f>
        <v>2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1</v>
      </c>
    </row>
    <row r="29" spans="2:12" ht="13.2" customHeight="1" x14ac:dyDescent="0.25">
      <c r="B29" s="214" t="s">
        <v>1333</v>
      </c>
      <c r="C29" s="214"/>
      <c r="D29" s="72">
        <f>SUM(DatosDelitos!C173:C177)</f>
        <v>101</v>
      </c>
      <c r="E29" s="73">
        <f>SUM(DatosDelitos!H173:H177)</f>
        <v>37</v>
      </c>
      <c r="F29" s="73">
        <f>SUM(DatosDelitos!I173:I177)</f>
        <v>33</v>
      </c>
      <c r="G29" s="73">
        <f>SUM(DatosDelitos!J173:J177)</f>
        <v>1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11</v>
      </c>
      <c r="L29" s="73">
        <f>SUM(DatosDelitos!P173:P177)</f>
        <v>22</v>
      </c>
    </row>
    <row r="30" spans="2:12" ht="13.2" customHeight="1" x14ac:dyDescent="0.25">
      <c r="B30" s="214" t="s">
        <v>1334</v>
      </c>
      <c r="C30" s="214"/>
      <c r="D30" s="72">
        <f>DatosDelitos!C178</f>
        <v>254</v>
      </c>
      <c r="E30" s="73">
        <f>DatosDelitos!H178</f>
        <v>58</v>
      </c>
      <c r="F30" s="73">
        <f>DatosDelitos!I178</f>
        <v>69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603</v>
      </c>
    </row>
    <row r="31" spans="2:12" ht="13.2" customHeight="1" x14ac:dyDescent="0.25">
      <c r="B31" s="214" t="s">
        <v>1335</v>
      </c>
      <c r="C31" s="214"/>
      <c r="D31" s="72">
        <f>DatosDelitos!C186</f>
        <v>106</v>
      </c>
      <c r="E31" s="73">
        <f>DatosDelitos!H186</f>
        <v>20</v>
      </c>
      <c r="F31" s="73">
        <f>DatosDelitos!I186</f>
        <v>17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15</v>
      </c>
    </row>
    <row r="32" spans="2:12" ht="13.2" customHeight="1" x14ac:dyDescent="0.25">
      <c r="B32" s="214" t="s">
        <v>1336</v>
      </c>
      <c r="C32" s="214"/>
      <c r="D32" s="72">
        <f>DatosDelitos!C201</f>
        <v>11</v>
      </c>
      <c r="E32" s="73">
        <f>DatosDelitos!H201</f>
        <v>1</v>
      </c>
      <c r="F32" s="73">
        <f>DatosDelitos!I201</f>
        <v>0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3</v>
      </c>
    </row>
    <row r="33" spans="2:13" ht="13.2" customHeight="1" x14ac:dyDescent="0.25">
      <c r="B33" s="214" t="s">
        <v>1337</v>
      </c>
      <c r="C33" s="214"/>
      <c r="D33" s="72">
        <f>DatosDelitos!C223</f>
        <v>244</v>
      </c>
      <c r="E33" s="73">
        <f>DatosDelitos!H223</f>
        <v>58</v>
      </c>
      <c r="F33" s="73">
        <f>DatosDelitos!I223</f>
        <v>43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1</v>
      </c>
      <c r="K33" s="73">
        <f>DatosDelitos!O223</f>
        <v>6</v>
      </c>
      <c r="L33" s="73">
        <f>DatosDelitos!P223</f>
        <v>100</v>
      </c>
    </row>
    <row r="34" spans="2:13" ht="13.2" customHeight="1" x14ac:dyDescent="0.25">
      <c r="B34" s="214" t="s">
        <v>1338</v>
      </c>
      <c r="C34" s="214"/>
      <c r="D34" s="72">
        <f>DatosDelitos!C244</f>
        <v>3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2" customHeight="1" x14ac:dyDescent="0.25">
      <c r="B35" s="214" t="s">
        <v>1339</v>
      </c>
      <c r="C35" s="214"/>
      <c r="D35" s="72">
        <f>DatosDelitos!C271</f>
        <v>68</v>
      </c>
      <c r="E35" s="73">
        <f>DatosDelitos!H271</f>
        <v>29</v>
      </c>
      <c r="F35" s="73">
        <f>DatosDelitos!I271</f>
        <v>29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71</v>
      </c>
    </row>
    <row r="36" spans="2:13" ht="38.25" customHeight="1" x14ac:dyDescent="0.25">
      <c r="B36" s="214" t="s">
        <v>1340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25">
      <c r="B37" s="214" t="s">
        <v>1341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214" t="s">
        <v>1342</v>
      </c>
      <c r="C38" s="214"/>
      <c r="D38" s="72">
        <f>DatosDelitos!C312+DatosDelitos!C318+DatosDelitos!C320</f>
        <v>5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2" customHeight="1" x14ac:dyDescent="0.25">
      <c r="B39" s="214" t="s">
        <v>1343</v>
      </c>
      <c r="C39" s="214"/>
      <c r="D39" s="72">
        <f>DatosDelitos!C323</f>
        <v>1503</v>
      </c>
      <c r="E39" s="73">
        <f>DatosDelitos!H323</f>
        <v>0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2" customHeight="1" x14ac:dyDescent="0.25">
      <c r="B40" s="214" t="s">
        <v>1344</v>
      </c>
      <c r="C40" s="214"/>
      <c r="D40" s="72">
        <f>DatosDelitos!C325</f>
        <v>3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25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214" t="s">
        <v>1345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217" t="s">
        <v>956</v>
      </c>
      <c r="C43" s="217"/>
      <c r="D43" s="75">
        <f>SUM(D11:D42)</f>
        <v>8593</v>
      </c>
      <c r="E43" s="75">
        <f t="shared" ref="E43:L43" si="0">SUM(E11:E42)</f>
        <v>622</v>
      </c>
      <c r="F43" s="75">
        <f t="shared" si="0"/>
        <v>542</v>
      </c>
      <c r="G43" s="75">
        <f t="shared" si="0"/>
        <v>9</v>
      </c>
      <c r="H43" s="75">
        <f t="shared" si="0"/>
        <v>24</v>
      </c>
      <c r="I43" s="75">
        <f t="shared" si="0"/>
        <v>0</v>
      </c>
      <c r="J43" s="75">
        <f t="shared" si="0"/>
        <v>7</v>
      </c>
      <c r="K43" s="75">
        <f t="shared" si="0"/>
        <v>44</v>
      </c>
      <c r="L43" s="75">
        <f t="shared" si="0"/>
        <v>1454</v>
      </c>
    </row>
    <row r="46" spans="2:13" ht="15.6" x14ac:dyDescent="0.3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1309</v>
      </c>
      <c r="E48" s="54" t="s">
        <v>1310</v>
      </c>
    </row>
    <row r="49" spans="2:5" ht="13.2" customHeight="1" x14ac:dyDescent="0.3">
      <c r="B49" s="216" t="s">
        <v>1347</v>
      </c>
      <c r="C49" s="216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216" t="s">
        <v>1348</v>
      </c>
      <c r="C50" s="216"/>
      <c r="D50" s="78">
        <f>DatosDelitos!F13-DatosDelitos!F17</f>
        <v>7</v>
      </c>
      <c r="E50" s="78">
        <f>DatosDelitos!G13-DatosDelitos!G17</f>
        <v>25</v>
      </c>
    </row>
    <row r="51" spans="2:5" ht="13.2" customHeight="1" x14ac:dyDescent="0.3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216" t="s">
        <v>1320</v>
      </c>
      <c r="C54" s="216"/>
      <c r="D54" s="78">
        <f>DatosDelitos!F17+DatosDelitos!F44</f>
        <v>393</v>
      </c>
      <c r="E54" s="78">
        <f>DatosDelitos!G17+DatosDelitos!G44</f>
        <v>134</v>
      </c>
    </row>
    <row r="55" spans="2:5" ht="13.2" customHeight="1" x14ac:dyDescent="0.3">
      <c r="B55" s="216" t="s">
        <v>1321</v>
      </c>
      <c r="C55" s="216"/>
      <c r="D55" s="78">
        <f>DatosDelitos!F30</f>
        <v>39</v>
      </c>
      <c r="E55" s="78">
        <f>DatosDelitos!G30</f>
        <v>52</v>
      </c>
    </row>
    <row r="56" spans="2:5" ht="13.2" customHeight="1" x14ac:dyDescent="0.3">
      <c r="B56" s="216" t="s">
        <v>1322</v>
      </c>
      <c r="C56" s="216"/>
      <c r="D56" s="78">
        <f>DatosDelitos!F42-DatosDelitos!F44</f>
        <v>1</v>
      </c>
      <c r="E56" s="78">
        <f>DatosDelitos!G42-DatosDelitos!G44</f>
        <v>0</v>
      </c>
    </row>
    <row r="57" spans="2:5" ht="13.2" customHeight="1" x14ac:dyDescent="0.3">
      <c r="B57" s="216" t="s">
        <v>1323</v>
      </c>
      <c r="C57" s="216"/>
      <c r="D57" s="78">
        <f>DatosDelitos!F50</f>
        <v>2</v>
      </c>
      <c r="E57" s="78">
        <f>DatosDelitos!G50</f>
        <v>0</v>
      </c>
    </row>
    <row r="58" spans="2:5" ht="13.2" customHeight="1" x14ac:dyDescent="0.3">
      <c r="B58" s="216" t="s">
        <v>1324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216" t="s">
        <v>1349</v>
      </c>
      <c r="C59" s="216"/>
      <c r="D59" s="78">
        <f>DatosDelitos!F74</f>
        <v>1</v>
      </c>
      <c r="E59" s="78">
        <f>DatosDelitos!G74</f>
        <v>0</v>
      </c>
    </row>
    <row r="60" spans="2:5" ht="13.2" customHeight="1" x14ac:dyDescent="0.3">
      <c r="B60" s="216" t="s">
        <v>1326</v>
      </c>
      <c r="C60" s="216"/>
      <c r="D60" s="78">
        <f>DatosDelitos!F82</f>
        <v>0</v>
      </c>
      <c r="E60" s="78">
        <f>DatosDelitos!G82</f>
        <v>0</v>
      </c>
    </row>
    <row r="61" spans="2:5" ht="13.2" customHeight="1" x14ac:dyDescent="0.3">
      <c r="B61" s="216" t="s">
        <v>1327</v>
      </c>
      <c r="C61" s="216"/>
      <c r="D61" s="78">
        <f>DatosDelitos!F85</f>
        <v>0</v>
      </c>
      <c r="E61" s="78">
        <f>DatosDelitos!G85</f>
        <v>0</v>
      </c>
    </row>
    <row r="62" spans="2:5" ht="13.2" customHeight="1" x14ac:dyDescent="0.3">
      <c r="B62" s="216" t="s">
        <v>975</v>
      </c>
      <c r="C62" s="216"/>
      <c r="D62" s="78">
        <f>DatosDelitos!F97</f>
        <v>33</v>
      </c>
      <c r="E62" s="78">
        <f>DatosDelitos!G97</f>
        <v>31</v>
      </c>
    </row>
    <row r="63" spans="2:5" ht="27" customHeight="1" x14ac:dyDescent="0.3">
      <c r="B63" s="216" t="s">
        <v>1350</v>
      </c>
      <c r="C63" s="216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216" t="s">
        <v>1329</v>
      </c>
      <c r="C64" s="216"/>
      <c r="D64" s="78">
        <f>DatosDelitos!F137</f>
        <v>0</v>
      </c>
      <c r="E64" s="78">
        <f>DatosDelitos!G137</f>
        <v>0</v>
      </c>
    </row>
    <row r="65" spans="2:5" ht="13.2" customHeight="1" x14ac:dyDescent="0.3">
      <c r="B65" s="216" t="s">
        <v>1330</v>
      </c>
      <c r="C65" s="216"/>
      <c r="D65" s="78">
        <f>DatosDelitos!F144</f>
        <v>0</v>
      </c>
      <c r="E65" s="78">
        <f>DatosDelitos!G144</f>
        <v>0</v>
      </c>
    </row>
    <row r="66" spans="2:5" ht="40.5" customHeight="1" x14ac:dyDescent="0.3">
      <c r="B66" s="216" t="s">
        <v>1331</v>
      </c>
      <c r="C66" s="216"/>
      <c r="D66" s="78">
        <f>DatosDelitos!F147</f>
        <v>0</v>
      </c>
      <c r="E66" s="78">
        <f>DatosDelitos!G147</f>
        <v>0</v>
      </c>
    </row>
    <row r="67" spans="2:5" ht="13.2" customHeight="1" x14ac:dyDescent="0.3">
      <c r="B67" s="216" t="s">
        <v>1332</v>
      </c>
      <c r="C67" s="216"/>
      <c r="D67" s="78">
        <f>DatosDelitos!F156+SUM(DatosDelitos!F167:G172)</f>
        <v>0</v>
      </c>
      <c r="E67" s="78">
        <f>DatosDelitos!G156+SUM(DatosDelitos!G167:H172)</f>
        <v>0</v>
      </c>
    </row>
    <row r="68" spans="2:5" ht="13.2" customHeight="1" x14ac:dyDescent="0.3">
      <c r="B68" s="216" t="s">
        <v>1333</v>
      </c>
      <c r="C68" s="216"/>
      <c r="D68" s="78">
        <f>SUM(DatosDelitos!F173:G177)</f>
        <v>2</v>
      </c>
      <c r="E68" s="78">
        <f>SUM(DatosDelitos!G173:H177)</f>
        <v>38</v>
      </c>
    </row>
    <row r="69" spans="2:5" ht="13.2" customHeight="1" x14ac:dyDescent="0.3">
      <c r="B69" s="216" t="s">
        <v>1334</v>
      </c>
      <c r="C69" s="216"/>
      <c r="D69" s="78">
        <f>DatosDelitos!F178</f>
        <v>641</v>
      </c>
      <c r="E69" s="78">
        <f>DatosDelitos!G178</f>
        <v>577</v>
      </c>
    </row>
    <row r="70" spans="2:5" ht="13.2" customHeight="1" x14ac:dyDescent="0.3">
      <c r="B70" s="216" t="s">
        <v>1335</v>
      </c>
      <c r="C70" s="216"/>
      <c r="D70" s="78">
        <f>DatosDelitos!F186</f>
        <v>5</v>
      </c>
      <c r="E70" s="78">
        <f>DatosDelitos!G186</f>
        <v>4</v>
      </c>
    </row>
    <row r="71" spans="2:5" ht="13.2" customHeight="1" x14ac:dyDescent="0.3">
      <c r="B71" s="216" t="s">
        <v>1336</v>
      </c>
      <c r="C71" s="216"/>
      <c r="D71" s="78">
        <f>DatosDelitos!F201</f>
        <v>0</v>
      </c>
      <c r="E71" s="78">
        <f>DatosDelitos!G201</f>
        <v>0</v>
      </c>
    </row>
    <row r="72" spans="2:5" ht="13.2" customHeight="1" x14ac:dyDescent="0.3">
      <c r="B72" s="216" t="s">
        <v>1337</v>
      </c>
      <c r="C72" s="216"/>
      <c r="D72" s="78">
        <f>DatosDelitos!F223</f>
        <v>94</v>
      </c>
      <c r="E72" s="78">
        <f>DatosDelitos!G223</f>
        <v>66</v>
      </c>
    </row>
    <row r="73" spans="2:5" ht="13.2" customHeight="1" x14ac:dyDescent="0.3">
      <c r="B73" s="216" t="s">
        <v>1338</v>
      </c>
      <c r="C73" s="216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216" t="s">
        <v>1339</v>
      </c>
      <c r="C74" s="216"/>
      <c r="D74" s="78">
        <f>DatosDelitos!F271</f>
        <v>46</v>
      </c>
      <c r="E74" s="78">
        <f>DatosDelitos!G271</f>
        <v>40</v>
      </c>
    </row>
    <row r="75" spans="2:5" ht="38.25" customHeight="1" x14ac:dyDescent="0.3">
      <c r="B75" s="216" t="s">
        <v>1340</v>
      </c>
      <c r="C75" s="216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216" t="s">
        <v>1341</v>
      </c>
      <c r="C76" s="216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216" t="s">
        <v>1342</v>
      </c>
      <c r="C77" s="216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5" customHeight="1" x14ac:dyDescent="0.3">
      <c r="B78" s="216" t="s">
        <v>1343</v>
      </c>
      <c r="C78" s="216"/>
      <c r="D78" s="78">
        <f>DatosDelitos!F323</f>
        <v>0</v>
      </c>
      <c r="E78" s="78">
        <f>DatosDelitos!G323</f>
        <v>0</v>
      </c>
    </row>
    <row r="79" spans="2:5" ht="15" customHeight="1" x14ac:dyDescent="0.3">
      <c r="B79" s="218" t="s">
        <v>1344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3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3">
      <c r="B81" s="218" t="s">
        <v>1345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3">
      <c r="B82" s="218" t="s">
        <v>1351</v>
      </c>
      <c r="C82" s="218"/>
      <c r="D82" s="78">
        <f>SUM(D49:D81)</f>
        <v>1264</v>
      </c>
      <c r="E82" s="78">
        <f>SUM(E49:E81)</f>
        <v>967</v>
      </c>
    </row>
    <row r="84" spans="2:13" s="81" customFormat="1" ht="15.6" x14ac:dyDescent="0.3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6.4" x14ac:dyDescent="0.25">
      <c r="D86" s="82" t="s">
        <v>315</v>
      </c>
    </row>
    <row r="87" spans="2:13" ht="13.2" customHeight="1" x14ac:dyDescent="0.3">
      <c r="B87" s="216" t="s">
        <v>1319</v>
      </c>
      <c r="C87" s="216"/>
      <c r="D87" s="78">
        <f>DatosDelitos!N5+DatosDelitos!N13-DatosDelitos!N17</f>
        <v>5</v>
      </c>
    </row>
    <row r="88" spans="2:13" ht="13.2" customHeight="1" x14ac:dyDescent="0.3">
      <c r="B88" s="216" t="s">
        <v>329</v>
      </c>
      <c r="C88" s="216"/>
      <c r="D88" s="78">
        <f>DatosDelitos!N10</f>
        <v>0</v>
      </c>
    </row>
    <row r="89" spans="2:13" ht="13.2" customHeight="1" x14ac:dyDescent="0.3">
      <c r="B89" s="216" t="s">
        <v>347</v>
      </c>
      <c r="C89" s="216"/>
      <c r="D89" s="78">
        <f>DatosDelitos!N20</f>
        <v>0</v>
      </c>
    </row>
    <row r="90" spans="2:13" ht="13.2" customHeight="1" x14ac:dyDescent="0.3">
      <c r="B90" s="216" t="s">
        <v>352</v>
      </c>
      <c r="C90" s="216"/>
      <c r="D90" s="78">
        <f>DatosDelitos!N23</f>
        <v>0</v>
      </c>
    </row>
    <row r="91" spans="2:13" ht="13.2" customHeight="1" x14ac:dyDescent="0.3">
      <c r="B91" s="216" t="s">
        <v>1353</v>
      </c>
      <c r="C91" s="216"/>
      <c r="D91" s="78">
        <f>SUM(DatosDelitos!N17,DatosDelitos!N44)</f>
        <v>1</v>
      </c>
    </row>
    <row r="92" spans="2:13" ht="13.2" customHeight="1" x14ac:dyDescent="0.3">
      <c r="B92" s="216" t="s">
        <v>1321</v>
      </c>
      <c r="C92" s="216"/>
      <c r="D92" s="78">
        <f>DatosDelitos!N30</f>
        <v>2</v>
      </c>
    </row>
    <row r="93" spans="2:13" ht="13.2" customHeight="1" x14ac:dyDescent="0.3">
      <c r="B93" s="216" t="s">
        <v>1322</v>
      </c>
      <c r="C93" s="216"/>
      <c r="D93" s="78">
        <f>DatosDelitos!N42-DatosDelitos!N44</f>
        <v>1</v>
      </c>
    </row>
    <row r="94" spans="2:13" ht="13.2" customHeight="1" x14ac:dyDescent="0.3">
      <c r="B94" s="216" t="s">
        <v>1323</v>
      </c>
      <c r="C94" s="216"/>
      <c r="D94" s="78">
        <f>DatosDelitos!N50</f>
        <v>1</v>
      </c>
    </row>
    <row r="95" spans="2:13" ht="13.2" customHeight="1" x14ac:dyDescent="0.3">
      <c r="B95" s="216" t="s">
        <v>1324</v>
      </c>
      <c r="C95" s="216"/>
      <c r="D95" s="78">
        <f>DatosDelitos!N72</f>
        <v>0</v>
      </c>
    </row>
    <row r="96" spans="2:13" ht="27" customHeight="1" x14ac:dyDescent="0.3">
      <c r="B96" s="216" t="s">
        <v>1349</v>
      </c>
      <c r="C96" s="216"/>
      <c r="D96" s="78">
        <f>DatosDelitos!N74</f>
        <v>1</v>
      </c>
    </row>
    <row r="97" spans="2:4" ht="13.2" customHeight="1" x14ac:dyDescent="0.3">
      <c r="B97" s="216" t="s">
        <v>1326</v>
      </c>
      <c r="C97" s="216"/>
      <c r="D97" s="78">
        <f>DatosDelitos!N82</f>
        <v>1</v>
      </c>
    </row>
    <row r="98" spans="2:4" ht="13.2" customHeight="1" x14ac:dyDescent="0.3">
      <c r="B98" s="216" t="s">
        <v>1327</v>
      </c>
      <c r="C98" s="216"/>
      <c r="D98" s="78">
        <f>DatosDelitos!N85</f>
        <v>0</v>
      </c>
    </row>
    <row r="99" spans="2:4" ht="13.2" customHeight="1" x14ac:dyDescent="0.3">
      <c r="B99" s="216" t="s">
        <v>975</v>
      </c>
      <c r="C99" s="216"/>
      <c r="D99" s="78">
        <f>DatosDelitos!N97</f>
        <v>7</v>
      </c>
    </row>
    <row r="100" spans="2:4" ht="27" customHeight="1" x14ac:dyDescent="0.3">
      <c r="B100" s="216" t="s">
        <v>1350</v>
      </c>
      <c r="C100" s="216"/>
      <c r="D100" s="78">
        <f>DatosDelitos!N131</f>
        <v>0</v>
      </c>
    </row>
    <row r="101" spans="2:4" ht="13.2" customHeight="1" x14ac:dyDescent="0.3">
      <c r="B101" s="216" t="s">
        <v>1329</v>
      </c>
      <c r="C101" s="216"/>
      <c r="D101" s="78">
        <f>DatosDelitos!N137</f>
        <v>6</v>
      </c>
    </row>
    <row r="102" spans="2:4" ht="13.2" customHeight="1" x14ac:dyDescent="0.3">
      <c r="B102" s="216" t="s">
        <v>1330</v>
      </c>
      <c r="C102" s="216"/>
      <c r="D102" s="78">
        <f>DatosDelitos!N144</f>
        <v>0</v>
      </c>
    </row>
    <row r="103" spans="2:4" ht="13.2" customHeight="1" x14ac:dyDescent="0.3">
      <c r="B103" s="216" t="s">
        <v>1354</v>
      </c>
      <c r="C103" s="216"/>
      <c r="D103" s="78">
        <f>DatosDelitos!N148</f>
        <v>1</v>
      </c>
    </row>
    <row r="104" spans="2:4" ht="13.2" customHeight="1" x14ac:dyDescent="0.3">
      <c r="B104" s="216" t="s">
        <v>1186</v>
      </c>
      <c r="C104" s="216"/>
      <c r="D104" s="78">
        <f>SUM(DatosDelitos!N149,DatosDelitos!N150)</f>
        <v>2</v>
      </c>
    </row>
    <row r="105" spans="2:4" ht="13.2" customHeight="1" x14ac:dyDescent="0.3">
      <c r="B105" s="216" t="s">
        <v>1184</v>
      </c>
      <c r="C105" s="216"/>
      <c r="D105" s="78">
        <f>SUM(DatosDelitos!N151:N155)</f>
        <v>10</v>
      </c>
    </row>
    <row r="106" spans="2:4" ht="13.2" customHeight="1" x14ac:dyDescent="0.3">
      <c r="B106" s="216" t="s">
        <v>1332</v>
      </c>
      <c r="C106" s="216"/>
      <c r="D106" s="78">
        <f>SUM(SUM(DatosDelitos!N157:N160),SUM(DatosDelitos!N167:N172))</f>
        <v>0</v>
      </c>
    </row>
    <row r="107" spans="2:4" ht="13.2" customHeight="1" x14ac:dyDescent="0.3">
      <c r="B107" s="216" t="s">
        <v>1355</v>
      </c>
      <c r="C107" s="216"/>
      <c r="D107" s="78">
        <f>SUM(DatosDelitos!N161:N165)</f>
        <v>0</v>
      </c>
    </row>
    <row r="108" spans="2:4" ht="13.2" customHeight="1" x14ac:dyDescent="0.3">
      <c r="B108" s="216" t="s">
        <v>1333</v>
      </c>
      <c r="C108" s="216"/>
      <c r="D108" s="78">
        <f>SUM(DatosDelitos!N173:N177)</f>
        <v>0</v>
      </c>
    </row>
    <row r="109" spans="2:4" ht="13.2" customHeight="1" x14ac:dyDescent="0.3">
      <c r="B109" s="216" t="s">
        <v>1334</v>
      </c>
      <c r="C109" s="216"/>
      <c r="D109" s="78">
        <f>DatosDelitos!N178</f>
        <v>0</v>
      </c>
    </row>
    <row r="110" spans="2:4" ht="13.2" customHeight="1" x14ac:dyDescent="0.3">
      <c r="B110" s="216" t="s">
        <v>1335</v>
      </c>
      <c r="C110" s="216"/>
      <c r="D110" s="78">
        <f>DatosDelitos!N186</f>
        <v>1</v>
      </c>
    </row>
    <row r="111" spans="2:4" ht="13.2" customHeight="1" x14ac:dyDescent="0.3">
      <c r="B111" s="216" t="s">
        <v>1336</v>
      </c>
      <c r="C111" s="216"/>
      <c r="D111" s="78">
        <f>DatosDelitos!N201</f>
        <v>2</v>
      </c>
    </row>
    <row r="112" spans="2:4" ht="13.2" customHeight="1" x14ac:dyDescent="0.3">
      <c r="B112" s="216" t="s">
        <v>1337</v>
      </c>
      <c r="C112" s="216"/>
      <c r="D112" s="78">
        <f>DatosDelitos!N223</f>
        <v>0</v>
      </c>
    </row>
    <row r="113" spans="2:4" ht="13.2" customHeight="1" x14ac:dyDescent="0.3">
      <c r="B113" s="216" t="s">
        <v>1338</v>
      </c>
      <c r="C113" s="216"/>
      <c r="D113" s="78">
        <f>DatosDelitos!N244</f>
        <v>0</v>
      </c>
    </row>
    <row r="114" spans="2:4" ht="13.2" customHeight="1" x14ac:dyDescent="0.3">
      <c r="B114" s="216" t="s">
        <v>1339</v>
      </c>
      <c r="C114" s="216"/>
      <c r="D114" s="78">
        <f>DatosDelitos!N271</f>
        <v>1</v>
      </c>
    </row>
    <row r="115" spans="2:4" ht="38.25" customHeight="1" x14ac:dyDescent="0.3">
      <c r="B115" s="216" t="s">
        <v>1340</v>
      </c>
      <c r="C115" s="216"/>
      <c r="D115" s="78">
        <f>DatosDelitos!N301</f>
        <v>0</v>
      </c>
    </row>
    <row r="116" spans="2:4" ht="13.2" customHeight="1" x14ac:dyDescent="0.3">
      <c r="B116" s="216" t="s">
        <v>1341</v>
      </c>
      <c r="C116" s="216"/>
      <c r="D116" s="78">
        <f>DatosDelitos!N305</f>
        <v>0</v>
      </c>
    </row>
    <row r="117" spans="2:4" ht="13.2" customHeight="1" x14ac:dyDescent="0.3">
      <c r="B117" s="216" t="s">
        <v>1342</v>
      </c>
      <c r="C117" s="216"/>
      <c r="D117" s="78">
        <f>DatosDelitos!N312+DatosDelitos!N320</f>
        <v>0</v>
      </c>
    </row>
    <row r="118" spans="2:4" ht="13.2" customHeight="1" x14ac:dyDescent="0.3">
      <c r="B118" s="216" t="s">
        <v>918</v>
      </c>
      <c r="C118" s="216"/>
      <c r="D118" s="78">
        <f>DatosDelitos!N318</f>
        <v>7</v>
      </c>
    </row>
    <row r="119" spans="2:4" ht="13.95" customHeight="1" x14ac:dyDescent="0.3">
      <c r="B119" s="216" t="s">
        <v>1343</v>
      </c>
      <c r="C119" s="216"/>
      <c r="D119" s="78">
        <f>DatosDelitos!N323</f>
        <v>4</v>
      </c>
    </row>
    <row r="120" spans="2:4" ht="12.75" customHeight="1" x14ac:dyDescent="0.3">
      <c r="B120" s="218" t="s">
        <v>1344</v>
      </c>
      <c r="C120" s="218"/>
      <c r="D120" s="78">
        <f>DatosDelitos!N325</f>
        <v>0</v>
      </c>
    </row>
    <row r="121" spans="2:4" ht="15" customHeight="1" x14ac:dyDescent="0.3">
      <c r="B121" s="218" t="s">
        <v>952</v>
      </c>
      <c r="C121" s="218"/>
      <c r="D121" s="78">
        <f>DatosDelitos!N337</f>
        <v>0</v>
      </c>
    </row>
    <row r="122" spans="2:4" ht="15" customHeight="1" x14ac:dyDescent="0.3">
      <c r="B122" s="218" t="s">
        <v>1345</v>
      </c>
      <c r="C122" s="218"/>
      <c r="D122" s="78">
        <f>DatosDelitos!N339</f>
        <v>0</v>
      </c>
    </row>
    <row r="123" spans="2:4" ht="15" customHeight="1" x14ac:dyDescent="0.3">
      <c r="B123" s="216" t="s">
        <v>1351</v>
      </c>
      <c r="C123" s="216"/>
      <c r="D123" s="78">
        <f>SUM(D87:D122)</f>
        <v>53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0" t="s">
        <v>318</v>
      </c>
      <c r="B5" s="181"/>
      <c r="C5" s="25">
        <v>14</v>
      </c>
      <c r="D5" s="25">
        <v>22</v>
      </c>
      <c r="E5" s="26">
        <v>-0.36363636363636398</v>
      </c>
      <c r="F5" s="25">
        <v>0</v>
      </c>
      <c r="G5" s="25">
        <v>0</v>
      </c>
      <c r="H5" s="25">
        <v>3</v>
      </c>
      <c r="I5" s="25">
        <v>0</v>
      </c>
      <c r="J5" s="25">
        <v>1</v>
      </c>
      <c r="K5" s="25">
        <v>2</v>
      </c>
      <c r="L5" s="25">
        <v>0</v>
      </c>
      <c r="M5" s="25">
        <v>3</v>
      </c>
      <c r="N5" s="25">
        <v>0</v>
      </c>
      <c r="O5" s="25">
        <v>1</v>
      </c>
      <c r="P5" s="27">
        <v>5</v>
      </c>
    </row>
    <row r="6" spans="1:16" x14ac:dyDescent="0.3">
      <c r="A6" s="28" t="s">
        <v>319</v>
      </c>
      <c r="B6" s="28" t="s">
        <v>320</v>
      </c>
      <c r="C6" s="14">
        <v>6</v>
      </c>
      <c r="D6" s="14">
        <v>14</v>
      </c>
      <c r="E6" s="29">
        <v>-0.57142857142857095</v>
      </c>
      <c r="F6" s="14">
        <v>0</v>
      </c>
      <c r="G6" s="14">
        <v>0</v>
      </c>
      <c r="H6" s="14">
        <v>2</v>
      </c>
      <c r="I6" s="14">
        <v>0</v>
      </c>
      <c r="J6" s="14">
        <v>1</v>
      </c>
      <c r="K6" s="14">
        <v>1</v>
      </c>
      <c r="L6" s="14">
        <v>0</v>
      </c>
      <c r="M6" s="14">
        <v>0</v>
      </c>
      <c r="N6" s="14">
        <v>0</v>
      </c>
      <c r="O6" s="14">
        <v>1</v>
      </c>
      <c r="P6" s="23">
        <v>2</v>
      </c>
    </row>
    <row r="7" spans="1:16" x14ac:dyDescent="0.3">
      <c r="A7" s="28" t="s">
        <v>321</v>
      </c>
      <c r="B7" s="28" t="s">
        <v>322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2</v>
      </c>
      <c r="N7" s="14">
        <v>0</v>
      </c>
      <c r="O7" s="14">
        <v>0</v>
      </c>
      <c r="P7" s="23">
        <v>3</v>
      </c>
    </row>
    <row r="8" spans="1:16" x14ac:dyDescent="0.3">
      <c r="A8" s="28" t="s">
        <v>323</v>
      </c>
      <c r="B8" s="28" t="s">
        <v>324</v>
      </c>
      <c r="C8" s="14">
        <v>8</v>
      </c>
      <c r="D8" s="14">
        <v>8</v>
      </c>
      <c r="E8" s="29">
        <v>0</v>
      </c>
      <c r="F8" s="14">
        <v>0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1</v>
      </c>
      <c r="N8" s="14">
        <v>0</v>
      </c>
      <c r="O8" s="14">
        <v>0</v>
      </c>
      <c r="P8" s="23">
        <v>0</v>
      </c>
    </row>
    <row r="9" spans="1:16" x14ac:dyDescent="0.3">
      <c r="A9" s="28" t="s">
        <v>325</v>
      </c>
      <c r="B9" s="28" t="s">
        <v>326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0" t="s">
        <v>327</v>
      </c>
      <c r="B10" s="181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0" t="s">
        <v>332</v>
      </c>
      <c r="B13" s="181"/>
      <c r="C13" s="25">
        <v>3836</v>
      </c>
      <c r="D13" s="25">
        <v>3148</v>
      </c>
      <c r="E13" s="26">
        <v>0.218551461245235</v>
      </c>
      <c r="F13" s="25">
        <v>174</v>
      </c>
      <c r="G13" s="25">
        <v>142</v>
      </c>
      <c r="H13" s="25">
        <v>84</v>
      </c>
      <c r="I13" s="25">
        <v>120</v>
      </c>
      <c r="J13" s="25">
        <v>1</v>
      </c>
      <c r="K13" s="25">
        <v>2</v>
      </c>
      <c r="L13" s="25">
        <v>0</v>
      </c>
      <c r="M13" s="25">
        <v>0</v>
      </c>
      <c r="N13" s="25">
        <v>6</v>
      </c>
      <c r="O13" s="25">
        <v>6</v>
      </c>
      <c r="P13" s="27">
        <v>224</v>
      </c>
    </row>
    <row r="14" spans="1:16" x14ac:dyDescent="0.3">
      <c r="A14" s="28" t="s">
        <v>333</v>
      </c>
      <c r="B14" s="28" t="s">
        <v>334</v>
      </c>
      <c r="C14" s="14">
        <v>2693</v>
      </c>
      <c r="D14" s="14">
        <v>2162</v>
      </c>
      <c r="E14" s="29">
        <v>0.24560592044403301</v>
      </c>
      <c r="F14" s="14">
        <v>4</v>
      </c>
      <c r="G14" s="14">
        <v>23</v>
      </c>
      <c r="H14" s="14">
        <v>43</v>
      </c>
      <c r="I14" s="14">
        <v>59</v>
      </c>
      <c r="J14" s="14">
        <v>1</v>
      </c>
      <c r="K14" s="14">
        <v>1</v>
      </c>
      <c r="L14" s="14">
        <v>0</v>
      </c>
      <c r="M14" s="14">
        <v>0</v>
      </c>
      <c r="N14" s="14">
        <v>1</v>
      </c>
      <c r="O14" s="14">
        <v>3</v>
      </c>
      <c r="P14" s="23">
        <v>90</v>
      </c>
    </row>
    <row r="15" spans="1:16" x14ac:dyDescent="0.3">
      <c r="A15" s="28" t="s">
        <v>335</v>
      </c>
      <c r="B15" s="28" t="s">
        <v>336</v>
      </c>
      <c r="C15" s="14">
        <v>3</v>
      </c>
      <c r="D15" s="14">
        <v>0</v>
      </c>
      <c r="E15" s="29">
        <v>0</v>
      </c>
      <c r="F15" s="14">
        <v>0</v>
      </c>
      <c r="G15" s="14">
        <v>0</v>
      </c>
      <c r="H15" s="14">
        <v>1</v>
      </c>
      <c r="I15" s="14">
        <v>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2</v>
      </c>
      <c r="P15" s="23">
        <v>2</v>
      </c>
    </row>
    <row r="16" spans="1:16" x14ac:dyDescent="0.3">
      <c r="A16" s="28" t="s">
        <v>337</v>
      </c>
      <c r="B16" s="28" t="s">
        <v>338</v>
      </c>
      <c r="C16" s="14">
        <v>724</v>
      </c>
      <c r="D16" s="14">
        <v>656</v>
      </c>
      <c r="E16" s="29">
        <v>0.103658536585366</v>
      </c>
      <c r="F16" s="14">
        <v>3</v>
      </c>
      <c r="G16" s="14">
        <v>2</v>
      </c>
      <c r="H16" s="14">
        <v>3</v>
      </c>
      <c r="I16" s="14">
        <v>3</v>
      </c>
      <c r="J16" s="14">
        <v>0</v>
      </c>
      <c r="K16" s="14">
        <v>0</v>
      </c>
      <c r="L16" s="14">
        <v>0</v>
      </c>
      <c r="M16" s="14">
        <v>0</v>
      </c>
      <c r="N16" s="14">
        <v>4</v>
      </c>
      <c r="O16" s="14">
        <v>0</v>
      </c>
      <c r="P16" s="23">
        <v>4</v>
      </c>
    </row>
    <row r="17" spans="1:16" ht="20.399999999999999" x14ac:dyDescent="0.3">
      <c r="A17" s="28" t="s">
        <v>339</v>
      </c>
      <c r="B17" s="28" t="s">
        <v>340</v>
      </c>
      <c r="C17" s="14">
        <v>416</v>
      </c>
      <c r="D17" s="14">
        <v>330</v>
      </c>
      <c r="E17" s="29">
        <v>0.26060606060606101</v>
      </c>
      <c r="F17" s="14">
        <v>167</v>
      </c>
      <c r="G17" s="14">
        <v>117</v>
      </c>
      <c r="H17" s="14">
        <v>37</v>
      </c>
      <c r="I17" s="14">
        <v>53</v>
      </c>
      <c r="J17" s="14">
        <v>0</v>
      </c>
      <c r="K17" s="14">
        <v>1</v>
      </c>
      <c r="L17" s="14">
        <v>0</v>
      </c>
      <c r="M17" s="14">
        <v>0</v>
      </c>
      <c r="N17" s="14">
        <v>1</v>
      </c>
      <c r="O17" s="14">
        <v>1</v>
      </c>
      <c r="P17" s="23">
        <v>128</v>
      </c>
    </row>
    <row r="18" spans="1:16" x14ac:dyDescent="0.3">
      <c r="A18" s="28" t="s">
        <v>341</v>
      </c>
      <c r="B18" s="28" t="s">
        <v>342</v>
      </c>
      <c r="C18" s="14">
        <v>0</v>
      </c>
      <c r="D18" s="14">
        <v>0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0" t="s">
        <v>345</v>
      </c>
      <c r="B20" s="181"/>
      <c r="C20" s="25">
        <v>1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1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0" t="s">
        <v>350</v>
      </c>
      <c r="B23" s="181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0" t="s">
        <v>363</v>
      </c>
      <c r="B30" s="181"/>
      <c r="C30" s="25">
        <v>249</v>
      </c>
      <c r="D30" s="25">
        <v>266</v>
      </c>
      <c r="E30" s="26">
        <v>-6.3909774436090194E-2</v>
      </c>
      <c r="F30" s="25">
        <v>39</v>
      </c>
      <c r="G30" s="25">
        <v>52</v>
      </c>
      <c r="H30" s="25">
        <v>17</v>
      </c>
      <c r="I30" s="25">
        <v>45</v>
      </c>
      <c r="J30" s="25">
        <v>0</v>
      </c>
      <c r="K30" s="25">
        <v>1</v>
      </c>
      <c r="L30" s="25">
        <v>0</v>
      </c>
      <c r="M30" s="25">
        <v>0</v>
      </c>
      <c r="N30" s="25">
        <v>2</v>
      </c>
      <c r="O30" s="25">
        <v>2</v>
      </c>
      <c r="P30" s="27">
        <v>86</v>
      </c>
    </row>
    <row r="31" spans="1:16" x14ac:dyDescent="0.3">
      <c r="A31" s="28" t="s">
        <v>364</v>
      </c>
      <c r="B31" s="28" t="s">
        <v>365</v>
      </c>
      <c r="C31" s="14">
        <v>5</v>
      </c>
      <c r="D31" s="14">
        <v>4</v>
      </c>
      <c r="E31" s="29">
        <v>0.25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3">
      <c r="A32" s="28" t="s">
        <v>366</v>
      </c>
      <c r="B32" s="28" t="s">
        <v>367</v>
      </c>
      <c r="C32" s="14">
        <v>1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2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106</v>
      </c>
      <c r="D33" s="14">
        <v>125</v>
      </c>
      <c r="E33" s="29">
        <v>-0.152</v>
      </c>
      <c r="F33" s="14">
        <v>4</v>
      </c>
      <c r="G33" s="14">
        <v>2</v>
      </c>
      <c r="H33" s="14">
        <v>3</v>
      </c>
      <c r="I33" s="14">
        <v>11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3">
        <v>6</v>
      </c>
    </row>
    <row r="34" spans="1:16" x14ac:dyDescent="0.3">
      <c r="A34" s="28" t="s">
        <v>370</v>
      </c>
      <c r="B34" s="28" t="s">
        <v>371</v>
      </c>
      <c r="C34" s="14">
        <v>1</v>
      </c>
      <c r="D34" s="14">
        <v>0</v>
      </c>
      <c r="E34" s="29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0</v>
      </c>
    </row>
    <row r="35" spans="1:16" x14ac:dyDescent="0.3">
      <c r="A35" s="28" t="s">
        <v>372</v>
      </c>
      <c r="B35" s="28" t="s">
        <v>373</v>
      </c>
      <c r="C35" s="14">
        <v>39</v>
      </c>
      <c r="D35" s="14">
        <v>58</v>
      </c>
      <c r="E35" s="29">
        <v>-0.32758620689655199</v>
      </c>
      <c r="F35" s="14">
        <v>1</v>
      </c>
      <c r="G35" s="14">
        <v>1</v>
      </c>
      <c r="H35" s="14">
        <v>1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0</v>
      </c>
    </row>
    <row r="36" spans="1:16" ht="20.399999999999999" x14ac:dyDescent="0.3">
      <c r="A36" s="28" t="s">
        <v>374</v>
      </c>
      <c r="B36" s="28" t="s">
        <v>375</v>
      </c>
      <c r="C36" s="14">
        <v>52</v>
      </c>
      <c r="D36" s="14">
        <v>24</v>
      </c>
      <c r="E36" s="29">
        <v>1.1666666666666701</v>
      </c>
      <c r="F36" s="14">
        <v>26</v>
      </c>
      <c r="G36" s="14">
        <v>39</v>
      </c>
      <c r="H36" s="14">
        <v>6</v>
      </c>
      <c r="I36" s="14">
        <v>26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3">
        <v>57</v>
      </c>
    </row>
    <row r="37" spans="1:16" ht="20.399999999999999" x14ac:dyDescent="0.3">
      <c r="A37" s="28" t="s">
        <v>376</v>
      </c>
      <c r="B37" s="28" t="s">
        <v>377</v>
      </c>
      <c r="C37" s="14">
        <v>12</v>
      </c>
      <c r="D37" s="14">
        <v>10</v>
      </c>
      <c r="E37" s="29">
        <v>0.2</v>
      </c>
      <c r="F37" s="14">
        <v>1</v>
      </c>
      <c r="G37" s="14">
        <v>4</v>
      </c>
      <c r="H37" s="14">
        <v>3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10</v>
      </c>
    </row>
    <row r="38" spans="1:16" ht="20.399999999999999" x14ac:dyDescent="0.3">
      <c r="A38" s="28" t="s">
        <v>378</v>
      </c>
      <c r="B38" s="28" t="s">
        <v>379</v>
      </c>
      <c r="C38" s="14">
        <v>6</v>
      </c>
      <c r="D38" s="14">
        <v>3</v>
      </c>
      <c r="E38" s="29">
        <v>1</v>
      </c>
      <c r="F38" s="14">
        <v>7</v>
      </c>
      <c r="G38" s="14">
        <v>6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8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27</v>
      </c>
      <c r="D41" s="14">
        <v>42</v>
      </c>
      <c r="E41" s="29">
        <v>-0.35714285714285698</v>
      </c>
      <c r="F41" s="14">
        <v>0</v>
      </c>
      <c r="G41" s="14">
        <v>0</v>
      </c>
      <c r="H41" s="14">
        <v>4</v>
      </c>
      <c r="I41" s="14">
        <v>2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3">
        <v>5</v>
      </c>
    </row>
    <row r="42" spans="1:16" x14ac:dyDescent="0.3">
      <c r="A42" s="180" t="s">
        <v>386</v>
      </c>
      <c r="B42" s="181"/>
      <c r="C42" s="25">
        <v>318</v>
      </c>
      <c r="D42" s="25">
        <v>270</v>
      </c>
      <c r="E42" s="26">
        <v>0.17777777777777801</v>
      </c>
      <c r="F42" s="25">
        <v>227</v>
      </c>
      <c r="G42" s="25">
        <v>17</v>
      </c>
      <c r="H42" s="25">
        <v>29</v>
      </c>
      <c r="I42" s="25">
        <v>13</v>
      </c>
      <c r="J42" s="25">
        <v>0</v>
      </c>
      <c r="K42" s="25">
        <v>0</v>
      </c>
      <c r="L42" s="25">
        <v>0</v>
      </c>
      <c r="M42" s="25">
        <v>0</v>
      </c>
      <c r="N42" s="25">
        <v>1</v>
      </c>
      <c r="O42" s="25">
        <v>2</v>
      </c>
      <c r="P42" s="27">
        <v>75</v>
      </c>
    </row>
    <row r="43" spans="1:16" x14ac:dyDescent="0.3">
      <c r="A43" s="28" t="s">
        <v>387</v>
      </c>
      <c r="B43" s="28" t="s">
        <v>388</v>
      </c>
      <c r="C43" s="14">
        <v>3</v>
      </c>
      <c r="D43" s="14">
        <v>1</v>
      </c>
      <c r="E43" s="29">
        <v>2</v>
      </c>
      <c r="F43" s="14"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3">
        <v>0</v>
      </c>
    </row>
    <row r="44" spans="1:16" ht="20.399999999999999" x14ac:dyDescent="0.3">
      <c r="A44" s="28" t="s">
        <v>389</v>
      </c>
      <c r="B44" s="28" t="s">
        <v>390</v>
      </c>
      <c r="C44" s="14">
        <v>305</v>
      </c>
      <c r="D44" s="14">
        <v>263</v>
      </c>
      <c r="E44" s="29">
        <v>0.159695817490494</v>
      </c>
      <c r="F44" s="14">
        <v>226</v>
      </c>
      <c r="G44" s="14">
        <v>17</v>
      </c>
      <c r="H44" s="14">
        <v>29</v>
      </c>
      <c r="I44" s="14">
        <v>13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23">
        <v>75</v>
      </c>
    </row>
    <row r="45" spans="1:16" x14ac:dyDescent="0.3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4</v>
      </c>
      <c r="D46" s="14">
        <v>1</v>
      </c>
      <c r="E46" s="29">
        <v>3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6</v>
      </c>
      <c r="D48" s="14">
        <v>4</v>
      </c>
      <c r="E48" s="29">
        <v>0.5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0</v>
      </c>
      <c r="D49" s="14">
        <v>1</v>
      </c>
      <c r="E49" s="29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0" t="s">
        <v>401</v>
      </c>
      <c r="B50" s="181"/>
      <c r="C50" s="25">
        <v>139</v>
      </c>
      <c r="D50" s="25">
        <v>138</v>
      </c>
      <c r="E50" s="26">
        <v>7.2463768115942004E-3</v>
      </c>
      <c r="F50" s="25">
        <v>2</v>
      </c>
      <c r="G50" s="25">
        <v>0</v>
      </c>
      <c r="H50" s="25">
        <v>20</v>
      </c>
      <c r="I50" s="25">
        <v>16</v>
      </c>
      <c r="J50" s="25">
        <v>6</v>
      </c>
      <c r="K50" s="25">
        <v>18</v>
      </c>
      <c r="L50" s="25">
        <v>0</v>
      </c>
      <c r="M50" s="25">
        <v>0</v>
      </c>
      <c r="N50" s="25">
        <v>1</v>
      </c>
      <c r="O50" s="25">
        <v>3</v>
      </c>
      <c r="P50" s="27">
        <v>15</v>
      </c>
    </row>
    <row r="51" spans="1:16" x14ac:dyDescent="0.3">
      <c r="A51" s="28" t="s">
        <v>402</v>
      </c>
      <c r="B51" s="28" t="s">
        <v>403</v>
      </c>
      <c r="C51" s="14">
        <v>78</v>
      </c>
      <c r="D51" s="14">
        <v>31</v>
      </c>
      <c r="E51" s="29">
        <v>1.5161290322580601</v>
      </c>
      <c r="F51" s="14">
        <v>2</v>
      </c>
      <c r="G51" s="14">
        <v>0</v>
      </c>
      <c r="H51" s="14">
        <v>7</v>
      </c>
      <c r="I51" s="14">
        <v>5</v>
      </c>
      <c r="J51" s="14">
        <v>4</v>
      </c>
      <c r="K51" s="14">
        <v>5</v>
      </c>
      <c r="L51" s="14">
        <v>0</v>
      </c>
      <c r="M51" s="14">
        <v>0</v>
      </c>
      <c r="N51" s="14">
        <v>0</v>
      </c>
      <c r="O51" s="14">
        <v>1</v>
      </c>
      <c r="P51" s="23">
        <v>0</v>
      </c>
    </row>
    <row r="52" spans="1:16" x14ac:dyDescent="0.3">
      <c r="A52" s="28" t="s">
        <v>404</v>
      </c>
      <c r="B52" s="28" t="s">
        <v>405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3">
      <c r="A53" s="28" t="s">
        <v>406</v>
      </c>
      <c r="B53" s="28" t="s">
        <v>407</v>
      </c>
      <c r="C53" s="14">
        <v>12</v>
      </c>
      <c r="D53" s="14">
        <v>48</v>
      </c>
      <c r="E53" s="29">
        <v>-0.75</v>
      </c>
      <c r="F53" s="14">
        <v>0</v>
      </c>
      <c r="G53" s="14">
        <v>0</v>
      </c>
      <c r="H53" s="14">
        <v>4</v>
      </c>
      <c r="I53" s="14">
        <v>3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3">
        <v>6</v>
      </c>
    </row>
    <row r="54" spans="1:16" x14ac:dyDescent="0.3">
      <c r="A54" s="28" t="s">
        <v>408</v>
      </c>
      <c r="B54" s="28" t="s">
        <v>409</v>
      </c>
      <c r="C54" s="14">
        <v>0</v>
      </c>
      <c r="D54" s="14">
        <v>5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3">
      <c r="A55" s="28" t="s">
        <v>410</v>
      </c>
      <c r="B55" s="28" t="s">
        <v>411</v>
      </c>
      <c r="C55" s="14">
        <v>0</v>
      </c>
      <c r="D55" s="14">
        <v>1</v>
      </c>
      <c r="E55" s="29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2</v>
      </c>
      <c r="D56" s="14">
        <v>7</v>
      </c>
      <c r="E56" s="29">
        <v>-0.71428571428571397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0.399999999999999" x14ac:dyDescent="0.3">
      <c r="A57" s="28" t="s">
        <v>414</v>
      </c>
      <c r="B57" s="28" t="s">
        <v>415</v>
      </c>
      <c r="C57" s="14">
        <v>2</v>
      </c>
      <c r="D57" s="14">
        <v>4</v>
      </c>
      <c r="E57" s="29">
        <v>-0.5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0</v>
      </c>
    </row>
    <row r="58" spans="1:16" ht="20.399999999999999" x14ac:dyDescent="0.3">
      <c r="A58" s="28" t="s">
        <v>416</v>
      </c>
      <c r="B58" s="28" t="s">
        <v>417</v>
      </c>
      <c r="C58" s="14">
        <v>1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8" t="s">
        <v>420</v>
      </c>
      <c r="B60" s="28" t="s">
        <v>421</v>
      </c>
      <c r="C60" s="14">
        <v>4</v>
      </c>
      <c r="D60" s="14">
        <v>2</v>
      </c>
      <c r="E60" s="29">
        <v>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20.399999999999999" x14ac:dyDescent="0.3">
      <c r="A61" s="28" t="s">
        <v>422</v>
      </c>
      <c r="B61" s="28" t="s">
        <v>423</v>
      </c>
      <c r="C61" s="14">
        <v>4</v>
      </c>
      <c r="D61" s="14">
        <v>4</v>
      </c>
      <c r="E61" s="29">
        <v>0</v>
      </c>
      <c r="F61" s="14">
        <v>0</v>
      </c>
      <c r="G61" s="14">
        <v>0</v>
      </c>
      <c r="H61" s="14">
        <v>3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1</v>
      </c>
    </row>
    <row r="62" spans="1:16" x14ac:dyDescent="0.3">
      <c r="A62" s="28" t="s">
        <v>424</v>
      </c>
      <c r="B62" s="28" t="s">
        <v>425</v>
      </c>
      <c r="C62" s="14">
        <v>1</v>
      </c>
      <c r="D62" s="14">
        <v>5</v>
      </c>
      <c r="E62" s="29">
        <v>-0.8</v>
      </c>
      <c r="F62" s="14">
        <v>0</v>
      </c>
      <c r="G62" s="14">
        <v>0</v>
      </c>
      <c r="H62" s="14">
        <v>2</v>
      </c>
      <c r="I62" s="14">
        <v>3</v>
      </c>
      <c r="J62" s="14">
        <v>0</v>
      </c>
      <c r="K62" s="14">
        <v>2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0.399999999999999" x14ac:dyDescent="0.3">
      <c r="A63" s="28" t="s">
        <v>426</v>
      </c>
      <c r="B63" s="28" t="s">
        <v>427</v>
      </c>
      <c r="C63" s="14">
        <v>2</v>
      </c>
      <c r="D63" s="14">
        <v>20</v>
      </c>
      <c r="E63" s="29">
        <v>-0.9</v>
      </c>
      <c r="F63" s="14">
        <v>0</v>
      </c>
      <c r="G63" s="14">
        <v>0</v>
      </c>
      <c r="H63" s="14">
        <v>0</v>
      </c>
      <c r="I63" s="14">
        <v>3</v>
      </c>
      <c r="J63" s="14">
        <v>0</v>
      </c>
      <c r="K63" s="14">
        <v>3</v>
      </c>
      <c r="L63" s="14">
        <v>0</v>
      </c>
      <c r="M63" s="14">
        <v>0</v>
      </c>
      <c r="N63" s="14">
        <v>0</v>
      </c>
      <c r="O63" s="14">
        <v>0</v>
      </c>
      <c r="P63" s="23">
        <v>1</v>
      </c>
    </row>
    <row r="64" spans="1:16" ht="20.399999999999999" x14ac:dyDescent="0.3">
      <c r="A64" s="28" t="s">
        <v>428</v>
      </c>
      <c r="B64" s="28" t="s">
        <v>429</v>
      </c>
      <c r="C64" s="14">
        <v>29</v>
      </c>
      <c r="D64" s="14">
        <v>7</v>
      </c>
      <c r="E64" s="29">
        <v>3.1428571428571401</v>
      </c>
      <c r="F64" s="14">
        <v>0</v>
      </c>
      <c r="G64" s="14">
        <v>0</v>
      </c>
      <c r="H64" s="14">
        <v>2</v>
      </c>
      <c r="I64" s="14">
        <v>2</v>
      </c>
      <c r="J64" s="14">
        <v>1</v>
      </c>
      <c r="K64" s="14">
        <v>2</v>
      </c>
      <c r="L64" s="14">
        <v>0</v>
      </c>
      <c r="M64" s="14">
        <v>0</v>
      </c>
      <c r="N64" s="14">
        <v>0</v>
      </c>
      <c r="O64" s="14">
        <v>1</v>
      </c>
      <c r="P64" s="23">
        <v>1</v>
      </c>
    </row>
    <row r="65" spans="1:16" ht="20.399999999999999" x14ac:dyDescent="0.3">
      <c r="A65" s="28" t="s">
        <v>430</v>
      </c>
      <c r="B65" s="28" t="s">
        <v>431</v>
      </c>
      <c r="C65" s="14">
        <v>1</v>
      </c>
      <c r="D65" s="14">
        <v>1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0</v>
      </c>
      <c r="D66" s="14">
        <v>1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8" t="s">
        <v>434</v>
      </c>
      <c r="B67" s="28" t="s">
        <v>435</v>
      </c>
      <c r="C67" s="14">
        <v>3</v>
      </c>
      <c r="D67" s="14">
        <v>2</v>
      </c>
      <c r="E67" s="29">
        <v>0.5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5</v>
      </c>
      <c r="L67" s="14">
        <v>0</v>
      </c>
      <c r="M67" s="14">
        <v>0</v>
      </c>
      <c r="N67" s="14">
        <v>1</v>
      </c>
      <c r="O67" s="14">
        <v>1</v>
      </c>
      <c r="P67" s="23">
        <v>3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0" t="s">
        <v>444</v>
      </c>
      <c r="B72" s="181"/>
      <c r="C72" s="25">
        <v>0</v>
      </c>
      <c r="D72" s="25">
        <v>0</v>
      </c>
      <c r="E72" s="26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3">
      <c r="A73" s="28" t="s">
        <v>445</v>
      </c>
      <c r="B73" s="28" t="s">
        <v>446</v>
      </c>
      <c r="C73" s="14">
        <v>0</v>
      </c>
      <c r="D73" s="14">
        <v>0</v>
      </c>
      <c r="E73" s="29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3">
      <c r="A74" s="180" t="s">
        <v>447</v>
      </c>
      <c r="B74" s="181"/>
      <c r="C74" s="25">
        <v>41</v>
      </c>
      <c r="D74" s="25">
        <v>35</v>
      </c>
      <c r="E74" s="26">
        <v>0.17142857142857101</v>
      </c>
      <c r="F74" s="25">
        <v>1</v>
      </c>
      <c r="G74" s="25">
        <v>0</v>
      </c>
      <c r="H74" s="25">
        <v>4</v>
      </c>
      <c r="I74" s="25">
        <v>1</v>
      </c>
      <c r="J74" s="25">
        <v>0</v>
      </c>
      <c r="K74" s="25">
        <v>1</v>
      </c>
      <c r="L74" s="25">
        <v>0</v>
      </c>
      <c r="M74" s="25">
        <v>3</v>
      </c>
      <c r="N74" s="25">
        <v>1</v>
      </c>
      <c r="O74" s="25">
        <v>1</v>
      </c>
      <c r="P74" s="27">
        <v>3</v>
      </c>
    </row>
    <row r="75" spans="1:16" x14ac:dyDescent="0.3">
      <c r="A75" s="28" t="s">
        <v>448</v>
      </c>
      <c r="B75" s="28" t="s">
        <v>449</v>
      </c>
      <c r="C75" s="14">
        <v>8</v>
      </c>
      <c r="D75" s="14">
        <v>12</v>
      </c>
      <c r="E75" s="29">
        <v>-0.33333333333333298</v>
      </c>
      <c r="F75" s="14">
        <v>0</v>
      </c>
      <c r="G75" s="14">
        <v>0</v>
      </c>
      <c r="H75" s="14">
        <v>3</v>
      </c>
      <c r="I75" s="14">
        <v>0</v>
      </c>
      <c r="J75" s="14">
        <v>0</v>
      </c>
      <c r="K75" s="14">
        <v>1</v>
      </c>
      <c r="L75" s="14">
        <v>0</v>
      </c>
      <c r="M75" s="14">
        <v>0</v>
      </c>
      <c r="N75" s="14">
        <v>1</v>
      </c>
      <c r="O75" s="14">
        <v>0</v>
      </c>
      <c r="P75" s="23">
        <v>1</v>
      </c>
    </row>
    <row r="76" spans="1:16" ht="20.399999999999999" x14ac:dyDescent="0.3">
      <c r="A76" s="28" t="s">
        <v>450</v>
      </c>
      <c r="B76" s="28" t="s">
        <v>451</v>
      </c>
      <c r="C76" s="14">
        <v>0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11</v>
      </c>
      <c r="D77" s="14">
        <v>13</v>
      </c>
      <c r="E77" s="29">
        <v>-0.15384615384615399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3</v>
      </c>
      <c r="N77" s="14">
        <v>0</v>
      </c>
      <c r="O77" s="14">
        <v>1</v>
      </c>
      <c r="P77" s="23">
        <v>0</v>
      </c>
    </row>
    <row r="78" spans="1:16" x14ac:dyDescent="0.3">
      <c r="A78" s="28" t="s">
        <v>454</v>
      </c>
      <c r="B78" s="28" t="s">
        <v>455</v>
      </c>
      <c r="C78" s="14">
        <v>1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16</v>
      </c>
      <c r="D79" s="14">
        <v>9</v>
      </c>
      <c r="E79" s="29">
        <v>0.77777777777777801</v>
      </c>
      <c r="F79" s="14">
        <v>0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2</v>
      </c>
    </row>
    <row r="80" spans="1:16" ht="30.6" x14ac:dyDescent="0.3">
      <c r="A80" s="28" t="s">
        <v>458</v>
      </c>
      <c r="B80" s="28" t="s">
        <v>459</v>
      </c>
      <c r="C80" s="14">
        <v>2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3</v>
      </c>
      <c r="D81" s="14">
        <v>1</v>
      </c>
      <c r="E81" s="29">
        <v>2</v>
      </c>
      <c r="F81" s="14">
        <v>1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3">
      <c r="A82" s="180" t="s">
        <v>462</v>
      </c>
      <c r="B82" s="181"/>
      <c r="C82" s="25">
        <v>47</v>
      </c>
      <c r="D82" s="25">
        <v>55</v>
      </c>
      <c r="E82" s="26">
        <v>-0.145454545454545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7">
        <v>0</v>
      </c>
    </row>
    <row r="83" spans="1:16" x14ac:dyDescent="0.3">
      <c r="A83" s="28" t="s">
        <v>463</v>
      </c>
      <c r="B83" s="28" t="s">
        <v>464</v>
      </c>
      <c r="C83" s="14">
        <v>9</v>
      </c>
      <c r="D83" s="14">
        <v>14</v>
      </c>
      <c r="E83" s="29">
        <v>-0.35714285714285698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3">
        <v>0</v>
      </c>
    </row>
    <row r="84" spans="1:16" x14ac:dyDescent="0.3">
      <c r="A84" s="28" t="s">
        <v>465</v>
      </c>
      <c r="B84" s="28" t="s">
        <v>466</v>
      </c>
      <c r="C84" s="14">
        <v>38</v>
      </c>
      <c r="D84" s="14">
        <v>41</v>
      </c>
      <c r="E84" s="29">
        <v>-7.3170731707317097E-2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0</v>
      </c>
    </row>
    <row r="85" spans="1:16" x14ac:dyDescent="0.3">
      <c r="A85" s="180" t="s">
        <v>467</v>
      </c>
      <c r="B85" s="181"/>
      <c r="C85" s="25">
        <v>209</v>
      </c>
      <c r="D85" s="25">
        <v>267</v>
      </c>
      <c r="E85" s="26">
        <v>-0.21722846441947599</v>
      </c>
      <c r="F85" s="25">
        <v>0</v>
      </c>
      <c r="G85" s="25">
        <v>0</v>
      </c>
      <c r="H85" s="25">
        <v>43</v>
      </c>
      <c r="I85" s="25">
        <v>33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27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96</v>
      </c>
      <c r="D89" s="14">
        <v>113</v>
      </c>
      <c r="E89" s="29">
        <v>-0.15044247787610601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0.399999999999999" x14ac:dyDescent="0.3">
      <c r="A90" s="28" t="s">
        <v>476</v>
      </c>
      <c r="B90" s="28" t="s">
        <v>477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478</v>
      </c>
      <c r="B91" s="28" t="s">
        <v>479</v>
      </c>
      <c r="C91" s="14">
        <v>13</v>
      </c>
      <c r="D91" s="14">
        <v>7</v>
      </c>
      <c r="E91" s="29">
        <v>0.85714285714285698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8" t="s">
        <v>480</v>
      </c>
      <c r="B92" s="28" t="s">
        <v>481</v>
      </c>
      <c r="C92" s="14">
        <v>39</v>
      </c>
      <c r="D92" s="14">
        <v>59</v>
      </c>
      <c r="E92" s="29">
        <v>-0.338983050847458</v>
      </c>
      <c r="F92" s="14">
        <v>0</v>
      </c>
      <c r="G92" s="14">
        <v>0</v>
      </c>
      <c r="H92" s="14">
        <v>12</v>
      </c>
      <c r="I92" s="14">
        <v>22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14</v>
      </c>
    </row>
    <row r="93" spans="1:16" x14ac:dyDescent="0.3">
      <c r="A93" s="28" t="s">
        <v>482</v>
      </c>
      <c r="B93" s="28" t="s">
        <v>483</v>
      </c>
      <c r="C93" s="14">
        <v>3</v>
      </c>
      <c r="D93" s="14">
        <v>3</v>
      </c>
      <c r="E93" s="29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3">
      <c r="A94" s="28" t="s">
        <v>484</v>
      </c>
      <c r="B94" s="28" t="s">
        <v>485</v>
      </c>
      <c r="C94" s="14">
        <v>57</v>
      </c>
      <c r="D94" s="14">
        <v>80</v>
      </c>
      <c r="E94" s="29">
        <v>-0.28749999999999998</v>
      </c>
      <c r="F94" s="14">
        <v>0</v>
      </c>
      <c r="G94" s="14">
        <v>0</v>
      </c>
      <c r="H94" s="14">
        <v>30</v>
      </c>
      <c r="I94" s="14">
        <v>11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13</v>
      </c>
    </row>
    <row r="95" spans="1:16" ht="20.399999999999999" x14ac:dyDescent="0.3">
      <c r="A95" s="28" t="s">
        <v>486</v>
      </c>
      <c r="B95" s="28" t="s">
        <v>487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1</v>
      </c>
      <c r="D96" s="14">
        <v>5</v>
      </c>
      <c r="E96" s="29">
        <v>-0.8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0" t="s">
        <v>490</v>
      </c>
      <c r="B97" s="181"/>
      <c r="C97" s="25">
        <v>1335</v>
      </c>
      <c r="D97" s="25">
        <v>1388</v>
      </c>
      <c r="E97" s="26">
        <v>-3.8184438040345797E-2</v>
      </c>
      <c r="F97" s="25">
        <v>33</v>
      </c>
      <c r="G97" s="25">
        <v>31</v>
      </c>
      <c r="H97" s="25">
        <v>205</v>
      </c>
      <c r="I97" s="25">
        <v>162</v>
      </c>
      <c r="J97" s="25">
        <v>0</v>
      </c>
      <c r="K97" s="25">
        <v>0</v>
      </c>
      <c r="L97" s="25">
        <v>0</v>
      </c>
      <c r="M97" s="25">
        <v>0</v>
      </c>
      <c r="N97" s="25">
        <v>7</v>
      </c>
      <c r="O97" s="25">
        <v>12</v>
      </c>
      <c r="P97" s="27">
        <v>191</v>
      </c>
    </row>
    <row r="98" spans="1:16" x14ac:dyDescent="0.3">
      <c r="A98" s="28" t="s">
        <v>491</v>
      </c>
      <c r="B98" s="28" t="s">
        <v>492</v>
      </c>
      <c r="C98" s="14">
        <v>153</v>
      </c>
      <c r="D98" s="14">
        <v>148</v>
      </c>
      <c r="E98" s="29">
        <v>3.37837837837838E-2</v>
      </c>
      <c r="F98" s="14">
        <v>8</v>
      </c>
      <c r="G98" s="14">
        <v>6</v>
      </c>
      <c r="H98" s="14">
        <v>22</v>
      </c>
      <c r="I98" s="14">
        <v>18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21</v>
      </c>
    </row>
    <row r="99" spans="1:16" x14ac:dyDescent="0.3">
      <c r="A99" s="28" t="s">
        <v>493</v>
      </c>
      <c r="B99" s="28" t="s">
        <v>494</v>
      </c>
      <c r="C99" s="14">
        <v>121</v>
      </c>
      <c r="D99" s="14">
        <v>175</v>
      </c>
      <c r="E99" s="29">
        <v>-0.308571428571428</v>
      </c>
      <c r="F99" s="14">
        <v>12</v>
      </c>
      <c r="G99" s="14">
        <v>9</v>
      </c>
      <c r="H99" s="14">
        <v>42</v>
      </c>
      <c r="I99" s="14">
        <v>17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3">
        <v>38</v>
      </c>
    </row>
    <row r="100" spans="1:16" ht="20.399999999999999" x14ac:dyDescent="0.3">
      <c r="A100" s="28" t="s">
        <v>495</v>
      </c>
      <c r="B100" s="28" t="s">
        <v>496</v>
      </c>
      <c r="C100" s="14">
        <v>6</v>
      </c>
      <c r="D100" s="14">
        <v>14</v>
      </c>
      <c r="E100" s="29">
        <v>-0.57142857142857095</v>
      </c>
      <c r="F100" s="14">
        <v>1</v>
      </c>
      <c r="G100" s="14">
        <v>3</v>
      </c>
      <c r="H100" s="14">
        <v>0</v>
      </c>
      <c r="I100" s="14">
        <v>11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16</v>
      </c>
    </row>
    <row r="101" spans="1:16" ht="20.399999999999999" x14ac:dyDescent="0.3">
      <c r="A101" s="28" t="s">
        <v>497</v>
      </c>
      <c r="B101" s="28" t="s">
        <v>498</v>
      </c>
      <c r="C101" s="14">
        <v>140</v>
      </c>
      <c r="D101" s="14">
        <v>164</v>
      </c>
      <c r="E101" s="29">
        <v>-0.146341463414634</v>
      </c>
      <c r="F101" s="14">
        <v>6</v>
      </c>
      <c r="G101" s="14">
        <v>3</v>
      </c>
      <c r="H101" s="14">
        <v>29</v>
      </c>
      <c r="I101" s="14">
        <v>20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10</v>
      </c>
      <c r="P101" s="23">
        <v>16</v>
      </c>
    </row>
    <row r="102" spans="1:16" x14ac:dyDescent="0.3">
      <c r="A102" s="28" t="s">
        <v>499</v>
      </c>
      <c r="B102" s="28" t="s">
        <v>500</v>
      </c>
      <c r="C102" s="14">
        <v>7</v>
      </c>
      <c r="D102" s="14">
        <v>3</v>
      </c>
      <c r="E102" s="29">
        <v>1.3333333333333299</v>
      </c>
      <c r="F102" s="14">
        <v>0</v>
      </c>
      <c r="G102" s="14">
        <v>0</v>
      </c>
      <c r="H102" s="14">
        <v>2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1</v>
      </c>
      <c r="P102" s="23">
        <v>0</v>
      </c>
    </row>
    <row r="103" spans="1:16" x14ac:dyDescent="0.3">
      <c r="A103" s="28" t="s">
        <v>501</v>
      </c>
      <c r="B103" s="28" t="s">
        <v>502</v>
      </c>
      <c r="C103" s="14">
        <v>21</v>
      </c>
      <c r="D103" s="14">
        <v>39</v>
      </c>
      <c r="E103" s="29">
        <v>-0.46153846153846101</v>
      </c>
      <c r="F103" s="14">
        <v>3</v>
      </c>
      <c r="G103" s="14">
        <v>0</v>
      </c>
      <c r="H103" s="14">
        <v>13</v>
      </c>
      <c r="I103" s="14">
        <v>12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6</v>
      </c>
    </row>
    <row r="104" spans="1:16" x14ac:dyDescent="0.3">
      <c r="A104" s="28" t="s">
        <v>503</v>
      </c>
      <c r="B104" s="28" t="s">
        <v>504</v>
      </c>
      <c r="C104" s="14">
        <v>27</v>
      </c>
      <c r="D104" s="14">
        <v>25</v>
      </c>
      <c r="E104" s="29">
        <v>0.08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3">
      <c r="A105" s="28" t="s">
        <v>505</v>
      </c>
      <c r="B105" s="28" t="s">
        <v>506</v>
      </c>
      <c r="C105" s="14">
        <v>504</v>
      </c>
      <c r="D105" s="14">
        <v>394</v>
      </c>
      <c r="E105" s="29">
        <v>0.27918781725888298</v>
      </c>
      <c r="F105" s="14">
        <v>2</v>
      </c>
      <c r="G105" s="14">
        <v>3</v>
      </c>
      <c r="H105" s="14">
        <v>65</v>
      </c>
      <c r="I105" s="14">
        <v>41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0</v>
      </c>
      <c r="P105" s="23">
        <v>48</v>
      </c>
    </row>
    <row r="106" spans="1:16" ht="20.399999999999999" x14ac:dyDescent="0.3">
      <c r="A106" s="28" t="s">
        <v>507</v>
      </c>
      <c r="B106" s="28" t="s">
        <v>508</v>
      </c>
      <c r="C106" s="14">
        <v>115</v>
      </c>
      <c r="D106" s="14">
        <v>118</v>
      </c>
      <c r="E106" s="29">
        <v>-2.5423728813559299E-2</v>
      </c>
      <c r="F106" s="14">
        <v>0</v>
      </c>
      <c r="G106" s="14">
        <v>0</v>
      </c>
      <c r="H106" s="14">
        <v>13</v>
      </c>
      <c r="I106" s="14">
        <v>8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3">
        <v>8</v>
      </c>
    </row>
    <row r="107" spans="1:16" ht="20.399999999999999" x14ac:dyDescent="0.3">
      <c r="A107" s="28" t="s">
        <v>509</v>
      </c>
      <c r="B107" s="28" t="s">
        <v>510</v>
      </c>
      <c r="C107" s="14">
        <v>12</v>
      </c>
      <c r="D107" s="14">
        <v>9</v>
      </c>
      <c r="E107" s="29">
        <v>0.33333333333333298</v>
      </c>
      <c r="F107" s="14">
        <v>0</v>
      </c>
      <c r="G107" s="14">
        <v>0</v>
      </c>
      <c r="H107" s="14">
        <v>0</v>
      </c>
      <c r="I107" s="14">
        <v>8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9</v>
      </c>
    </row>
    <row r="108" spans="1:16" x14ac:dyDescent="0.3">
      <c r="A108" s="28" t="s">
        <v>511</v>
      </c>
      <c r="B108" s="28" t="s">
        <v>512</v>
      </c>
      <c r="C108" s="14">
        <v>0</v>
      </c>
      <c r="D108" s="14">
        <v>3</v>
      </c>
      <c r="E108" s="29">
        <v>-1</v>
      </c>
      <c r="F108" s="14">
        <v>0</v>
      </c>
      <c r="G108" s="14">
        <v>0</v>
      </c>
      <c r="H108" s="14">
        <v>1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3">
      <c r="A109" s="28" t="s">
        <v>513</v>
      </c>
      <c r="B109" s="28" t="s">
        <v>514</v>
      </c>
      <c r="C109" s="14">
        <v>1</v>
      </c>
      <c r="D109" s="14">
        <v>0</v>
      </c>
      <c r="E109" s="29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199</v>
      </c>
      <c r="D111" s="14">
        <v>257</v>
      </c>
      <c r="E111" s="29">
        <v>-0.22568093385214</v>
      </c>
      <c r="F111" s="14">
        <v>1</v>
      </c>
      <c r="G111" s="14">
        <v>7</v>
      </c>
      <c r="H111" s="14">
        <v>18</v>
      </c>
      <c r="I111" s="14">
        <v>22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3">
        <v>23</v>
      </c>
    </row>
    <row r="112" spans="1:16" ht="20.399999999999999" x14ac:dyDescent="0.3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19</v>
      </c>
      <c r="D114" s="14">
        <v>12</v>
      </c>
      <c r="E114" s="29">
        <v>0.58333333333333304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1</v>
      </c>
      <c r="D115" s="14">
        <v>0</v>
      </c>
      <c r="E115" s="29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0</v>
      </c>
      <c r="D116" s="14">
        <v>2</v>
      </c>
      <c r="E116" s="29">
        <v>-1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0.399999999999999" x14ac:dyDescent="0.3">
      <c r="A117" s="28" t="s">
        <v>529</v>
      </c>
      <c r="B117" s="28" t="s">
        <v>530</v>
      </c>
      <c r="C117" s="14">
        <v>1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1</v>
      </c>
      <c r="D120" s="14">
        <v>1</v>
      </c>
      <c r="E120" s="29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3</v>
      </c>
      <c r="D121" s="14">
        <v>10</v>
      </c>
      <c r="E121" s="29">
        <v>-0.7</v>
      </c>
      <c r="F121" s="14">
        <v>0</v>
      </c>
      <c r="G121" s="14">
        <v>0</v>
      </c>
      <c r="H121" s="14">
        <v>0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5</v>
      </c>
    </row>
    <row r="122" spans="1:16" x14ac:dyDescent="0.3">
      <c r="A122" s="28" t="s">
        <v>539</v>
      </c>
      <c r="B122" s="28" t="s">
        <v>540</v>
      </c>
      <c r="C122" s="14">
        <v>0</v>
      </c>
      <c r="D122" s="14">
        <v>9</v>
      </c>
      <c r="E122" s="29">
        <v>-1</v>
      </c>
      <c r="F122" s="14">
        <v>0</v>
      </c>
      <c r="G122" s="14">
        <v>0</v>
      </c>
      <c r="H122" s="14">
        <v>0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3">
      <c r="A123" s="28" t="s">
        <v>541</v>
      </c>
      <c r="B123" s="28" t="s">
        <v>542</v>
      </c>
      <c r="C123" s="14">
        <v>0</v>
      </c>
      <c r="D123" s="14">
        <v>1</v>
      </c>
      <c r="E123" s="29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1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2</v>
      </c>
      <c r="E124" s="29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4</v>
      </c>
      <c r="D126" s="14">
        <v>2</v>
      </c>
      <c r="E126" s="29">
        <v>1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3">
        <v>0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3">
      <c r="A131" s="180" t="s">
        <v>557</v>
      </c>
      <c r="B131" s="181"/>
      <c r="C131" s="25">
        <v>0</v>
      </c>
      <c r="D131" s="25">
        <v>0</v>
      </c>
      <c r="E131" s="26">
        <v>0</v>
      </c>
      <c r="F131" s="25">
        <v>0</v>
      </c>
      <c r="G131" s="25">
        <v>0</v>
      </c>
      <c r="H131" s="25">
        <v>5</v>
      </c>
      <c r="I131" s="25">
        <v>3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7</v>
      </c>
    </row>
    <row r="132" spans="1:16" x14ac:dyDescent="0.3">
      <c r="A132" s="28" t="s">
        <v>558</v>
      </c>
      <c r="B132" s="28" t="s">
        <v>559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3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4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0</v>
      </c>
      <c r="D134" s="14">
        <v>0</v>
      </c>
      <c r="E134" s="29">
        <v>0</v>
      </c>
      <c r="F134" s="14">
        <v>0</v>
      </c>
      <c r="G134" s="14">
        <v>0</v>
      </c>
      <c r="H134" s="14">
        <v>2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3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0" t="s">
        <v>568</v>
      </c>
      <c r="B137" s="181"/>
      <c r="C137" s="25">
        <v>50</v>
      </c>
      <c r="D137" s="25">
        <v>43</v>
      </c>
      <c r="E137" s="26">
        <v>0.162790697674419</v>
      </c>
      <c r="F137" s="25">
        <v>0</v>
      </c>
      <c r="G137" s="25">
        <v>0</v>
      </c>
      <c r="H137" s="25">
        <v>2</v>
      </c>
      <c r="I137" s="25">
        <v>1</v>
      </c>
      <c r="J137" s="25">
        <v>0</v>
      </c>
      <c r="K137" s="25">
        <v>0</v>
      </c>
      <c r="L137" s="25">
        <v>0</v>
      </c>
      <c r="M137" s="25">
        <v>0</v>
      </c>
      <c r="N137" s="25">
        <v>6</v>
      </c>
      <c r="O137" s="25">
        <v>0</v>
      </c>
      <c r="P137" s="27">
        <v>0</v>
      </c>
    </row>
    <row r="138" spans="1:16" ht="20.399999999999999" x14ac:dyDescent="0.3">
      <c r="A138" s="28" t="s">
        <v>569</v>
      </c>
      <c r="B138" s="28" t="s">
        <v>570</v>
      </c>
      <c r="C138" s="14">
        <v>4</v>
      </c>
      <c r="D138" s="14">
        <v>3</v>
      </c>
      <c r="E138" s="29">
        <v>0.33333333333333298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1</v>
      </c>
      <c r="D141" s="14">
        <v>1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18</v>
      </c>
      <c r="D142" s="14">
        <v>34</v>
      </c>
      <c r="E142" s="29">
        <v>-0.47058823529411797</v>
      </c>
      <c r="F142" s="14">
        <v>0</v>
      </c>
      <c r="G142" s="14">
        <v>0</v>
      </c>
      <c r="H142" s="14">
        <v>2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6</v>
      </c>
      <c r="O142" s="14">
        <v>0</v>
      </c>
      <c r="P142" s="23">
        <v>0</v>
      </c>
    </row>
    <row r="143" spans="1:16" ht="20.399999999999999" x14ac:dyDescent="0.3">
      <c r="A143" s="28" t="s">
        <v>579</v>
      </c>
      <c r="B143" s="28" t="s">
        <v>580</v>
      </c>
      <c r="C143" s="14">
        <v>27</v>
      </c>
      <c r="D143" s="14">
        <v>5</v>
      </c>
      <c r="E143" s="29">
        <v>4.4000000000000004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3">
      <c r="A144" s="180" t="s">
        <v>581</v>
      </c>
      <c r="B144" s="181"/>
      <c r="C144" s="25">
        <v>4</v>
      </c>
      <c r="D144" s="25">
        <v>1</v>
      </c>
      <c r="E144" s="26">
        <v>3</v>
      </c>
      <c r="F144" s="25">
        <v>0</v>
      </c>
      <c r="G144" s="25">
        <v>0</v>
      </c>
      <c r="H144" s="25">
        <v>2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0.399999999999999" x14ac:dyDescent="0.3">
      <c r="A145" s="28" t="s">
        <v>582</v>
      </c>
      <c r="B145" s="28" t="s">
        <v>583</v>
      </c>
      <c r="C145" s="14">
        <v>2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0.399999999999999" x14ac:dyDescent="0.3">
      <c r="A146" s="28" t="s">
        <v>584</v>
      </c>
      <c r="B146" s="28" t="s">
        <v>585</v>
      </c>
      <c r="C146" s="14">
        <v>2</v>
      </c>
      <c r="D146" s="14">
        <v>1</v>
      </c>
      <c r="E146" s="29">
        <v>1</v>
      </c>
      <c r="F146" s="14">
        <v>0</v>
      </c>
      <c r="G146" s="14">
        <v>0</v>
      </c>
      <c r="H146" s="14">
        <v>2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0" t="s">
        <v>586</v>
      </c>
      <c r="B147" s="181"/>
      <c r="C147" s="25">
        <v>25</v>
      </c>
      <c r="D147" s="25">
        <v>273</v>
      </c>
      <c r="E147" s="26">
        <v>-0.90842490842490797</v>
      </c>
      <c r="F147" s="25">
        <v>0</v>
      </c>
      <c r="G147" s="25">
        <v>0</v>
      </c>
      <c r="H147" s="25">
        <v>4</v>
      </c>
      <c r="I147" s="25">
        <v>5</v>
      </c>
      <c r="J147" s="25">
        <v>0</v>
      </c>
      <c r="K147" s="25">
        <v>0</v>
      </c>
      <c r="L147" s="25">
        <v>0</v>
      </c>
      <c r="M147" s="25">
        <v>0</v>
      </c>
      <c r="N147" s="25">
        <v>13</v>
      </c>
      <c r="O147" s="25">
        <v>0</v>
      </c>
      <c r="P147" s="27">
        <v>6</v>
      </c>
    </row>
    <row r="148" spans="1:16" ht="20.399999999999999" x14ac:dyDescent="0.3">
      <c r="A148" s="28" t="s">
        <v>587</v>
      </c>
      <c r="B148" s="28" t="s">
        <v>588</v>
      </c>
      <c r="C148" s="14">
        <v>0</v>
      </c>
      <c r="D148" s="14">
        <v>256</v>
      </c>
      <c r="E148" s="29">
        <v>-1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3">
        <v>3</v>
      </c>
    </row>
    <row r="149" spans="1:16" x14ac:dyDescent="0.3">
      <c r="A149" s="28" t="s">
        <v>589</v>
      </c>
      <c r="B149" s="28" t="s">
        <v>590</v>
      </c>
      <c r="C149" s="14">
        <v>2</v>
      </c>
      <c r="D149" s="14">
        <v>0</v>
      </c>
      <c r="E149" s="29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3">
        <v>0</v>
      </c>
    </row>
    <row r="150" spans="1:16" ht="20.399999999999999" x14ac:dyDescent="0.3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1</v>
      </c>
      <c r="D151" s="14">
        <v>2</v>
      </c>
      <c r="E151" s="29">
        <v>-0.5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3">
        <v>1</v>
      </c>
    </row>
    <row r="152" spans="1:16" ht="20.399999999999999" x14ac:dyDescent="0.3">
      <c r="A152" s="28" t="s">
        <v>595</v>
      </c>
      <c r="B152" s="28" t="s">
        <v>596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3">
      <c r="A154" s="28" t="s">
        <v>599</v>
      </c>
      <c r="B154" s="28" t="s">
        <v>600</v>
      </c>
      <c r="C154" s="14">
        <v>5</v>
      </c>
      <c r="D154" s="14">
        <v>6</v>
      </c>
      <c r="E154" s="29">
        <v>-0.16666666666666699</v>
      </c>
      <c r="F154" s="14">
        <v>0</v>
      </c>
      <c r="G154" s="14">
        <v>0</v>
      </c>
      <c r="H154" s="14">
        <v>1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3</v>
      </c>
      <c r="O154" s="14">
        <v>0</v>
      </c>
      <c r="P154" s="23">
        <v>0</v>
      </c>
    </row>
    <row r="155" spans="1:16" x14ac:dyDescent="0.3">
      <c r="A155" s="28" t="s">
        <v>601</v>
      </c>
      <c r="B155" s="28" t="s">
        <v>602</v>
      </c>
      <c r="C155" s="14">
        <v>17</v>
      </c>
      <c r="D155" s="14">
        <v>9</v>
      </c>
      <c r="E155" s="29">
        <v>0.88888888888888895</v>
      </c>
      <c r="F155" s="14">
        <v>0</v>
      </c>
      <c r="G155" s="14">
        <v>0</v>
      </c>
      <c r="H155" s="14">
        <v>3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3">
        <v>2</v>
      </c>
    </row>
    <row r="156" spans="1:16" x14ac:dyDescent="0.3">
      <c r="A156" s="180" t="s">
        <v>603</v>
      </c>
      <c r="B156" s="181"/>
      <c r="C156" s="25">
        <v>25</v>
      </c>
      <c r="D156" s="25">
        <v>31</v>
      </c>
      <c r="E156" s="26">
        <v>-0.19354838709677399</v>
      </c>
      <c r="F156" s="25">
        <v>0</v>
      </c>
      <c r="G156" s="25">
        <v>0</v>
      </c>
      <c r="H156" s="25">
        <v>1</v>
      </c>
      <c r="I156" s="25">
        <v>1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1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4</v>
      </c>
      <c r="D161" s="14">
        <v>4</v>
      </c>
      <c r="E161" s="29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1</v>
      </c>
    </row>
    <row r="162" spans="1:16" x14ac:dyDescent="0.3">
      <c r="A162" s="28" t="s">
        <v>614</v>
      </c>
      <c r="B162" s="28" t="s">
        <v>615</v>
      </c>
      <c r="C162" s="14">
        <v>12</v>
      </c>
      <c r="D162" s="14">
        <v>19</v>
      </c>
      <c r="E162" s="29">
        <v>-0.36842105263157898</v>
      </c>
      <c r="F162" s="14">
        <v>0</v>
      </c>
      <c r="G162" s="14">
        <v>0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0.399999999999999" x14ac:dyDescent="0.3">
      <c r="A163" s="28" t="s">
        <v>616</v>
      </c>
      <c r="B163" s="28" t="s">
        <v>617</v>
      </c>
      <c r="C163" s="14">
        <v>1</v>
      </c>
      <c r="D163" s="14">
        <v>2</v>
      </c>
      <c r="E163" s="29">
        <v>-0.5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1</v>
      </c>
      <c r="D164" s="14">
        <v>1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7</v>
      </c>
      <c r="D165" s="14">
        <v>5</v>
      </c>
      <c r="E165" s="29">
        <v>0.4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0" t="s">
        <v>622</v>
      </c>
      <c r="B166" s="181"/>
      <c r="C166" s="25">
        <v>103</v>
      </c>
      <c r="D166" s="25">
        <v>121</v>
      </c>
      <c r="E166" s="26">
        <v>-0.14876033057851201</v>
      </c>
      <c r="F166" s="25">
        <v>1</v>
      </c>
      <c r="G166" s="25">
        <v>1</v>
      </c>
      <c r="H166" s="25">
        <v>37</v>
      </c>
      <c r="I166" s="25">
        <v>34</v>
      </c>
      <c r="J166" s="25">
        <v>1</v>
      </c>
      <c r="K166" s="25">
        <v>0</v>
      </c>
      <c r="L166" s="25">
        <v>0</v>
      </c>
      <c r="M166" s="25">
        <v>0</v>
      </c>
      <c r="N166" s="25">
        <v>0</v>
      </c>
      <c r="O166" s="25">
        <v>11</v>
      </c>
      <c r="P166" s="27">
        <v>22</v>
      </c>
    </row>
    <row r="167" spans="1:16" ht="20.399999999999999" x14ac:dyDescent="0.3">
      <c r="A167" s="28" t="s">
        <v>623</v>
      </c>
      <c r="B167" s="28" t="s">
        <v>624</v>
      </c>
      <c r="C167" s="14">
        <v>2</v>
      </c>
      <c r="D167" s="14">
        <v>53</v>
      </c>
      <c r="E167" s="29">
        <v>-0.96226415094339601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1</v>
      </c>
      <c r="E170" s="29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22</v>
      </c>
      <c r="D173" s="14">
        <v>18</v>
      </c>
      <c r="E173" s="29">
        <v>0.22222222222222199</v>
      </c>
      <c r="F173" s="14">
        <v>0</v>
      </c>
      <c r="G173" s="14">
        <v>0</v>
      </c>
      <c r="H173" s="14">
        <v>6</v>
      </c>
      <c r="I173" s="14">
        <v>7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7</v>
      </c>
      <c r="P173" s="23">
        <v>2</v>
      </c>
    </row>
    <row r="174" spans="1:16" ht="20.399999999999999" x14ac:dyDescent="0.3">
      <c r="A174" s="28" t="s">
        <v>637</v>
      </c>
      <c r="B174" s="28" t="s">
        <v>638</v>
      </c>
      <c r="C174" s="14">
        <v>63</v>
      </c>
      <c r="D174" s="14">
        <v>43</v>
      </c>
      <c r="E174" s="29">
        <v>0.46511627906976699</v>
      </c>
      <c r="F174" s="14">
        <v>1</v>
      </c>
      <c r="G174" s="14">
        <v>1</v>
      </c>
      <c r="H174" s="14">
        <v>29</v>
      </c>
      <c r="I174" s="14">
        <v>21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19</v>
      </c>
    </row>
    <row r="175" spans="1:16" x14ac:dyDescent="0.3">
      <c r="A175" s="28" t="s">
        <v>639</v>
      </c>
      <c r="B175" s="28" t="s">
        <v>640</v>
      </c>
      <c r="C175" s="14">
        <v>16</v>
      </c>
      <c r="D175" s="14">
        <v>6</v>
      </c>
      <c r="E175" s="29">
        <v>1.6666666666666701</v>
      </c>
      <c r="F175" s="14">
        <v>0</v>
      </c>
      <c r="G175" s="14">
        <v>0</v>
      </c>
      <c r="H175" s="14">
        <v>2</v>
      </c>
      <c r="I175" s="14">
        <v>5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4</v>
      </c>
      <c r="P175" s="23">
        <v>1</v>
      </c>
    </row>
    <row r="176" spans="1:16" ht="20.399999999999999" x14ac:dyDescent="0.3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0" t="s">
        <v>645</v>
      </c>
      <c r="B178" s="181"/>
      <c r="C178" s="25">
        <v>254</v>
      </c>
      <c r="D178" s="25">
        <v>282</v>
      </c>
      <c r="E178" s="26">
        <v>-9.9290780141844004E-2</v>
      </c>
      <c r="F178" s="25">
        <v>641</v>
      </c>
      <c r="G178" s="25">
        <v>577</v>
      </c>
      <c r="H178" s="25">
        <v>58</v>
      </c>
      <c r="I178" s="25">
        <v>69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603</v>
      </c>
    </row>
    <row r="179" spans="1:16" ht="20.399999999999999" x14ac:dyDescent="0.3">
      <c r="A179" s="28" t="s">
        <v>646</v>
      </c>
      <c r="B179" s="28" t="s">
        <v>647</v>
      </c>
      <c r="C179" s="14">
        <v>3</v>
      </c>
      <c r="D179" s="14">
        <v>2</v>
      </c>
      <c r="E179" s="29">
        <v>0.5</v>
      </c>
      <c r="F179" s="14">
        <v>1</v>
      </c>
      <c r="G179" s="14">
        <v>1</v>
      </c>
      <c r="H179" s="14">
        <v>0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</v>
      </c>
    </row>
    <row r="180" spans="1:16" ht="20.399999999999999" x14ac:dyDescent="0.3">
      <c r="A180" s="28" t="s">
        <v>648</v>
      </c>
      <c r="B180" s="28" t="s">
        <v>649</v>
      </c>
      <c r="C180" s="14">
        <v>141</v>
      </c>
      <c r="D180" s="14">
        <v>178</v>
      </c>
      <c r="E180" s="29">
        <v>-0.20786516853932599</v>
      </c>
      <c r="F180" s="14">
        <v>354</v>
      </c>
      <c r="G180" s="14">
        <v>327</v>
      </c>
      <c r="H180" s="14">
        <v>26</v>
      </c>
      <c r="I180" s="14">
        <v>33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342</v>
      </c>
    </row>
    <row r="181" spans="1:16" x14ac:dyDescent="0.3">
      <c r="A181" s="28" t="s">
        <v>650</v>
      </c>
      <c r="B181" s="28" t="s">
        <v>651</v>
      </c>
      <c r="C181" s="14">
        <v>11</v>
      </c>
      <c r="D181" s="14">
        <v>11</v>
      </c>
      <c r="E181" s="29">
        <v>0</v>
      </c>
      <c r="F181" s="14">
        <v>1</v>
      </c>
      <c r="G181" s="14">
        <v>0</v>
      </c>
      <c r="H181" s="14">
        <v>1</v>
      </c>
      <c r="I181" s="14">
        <v>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1</v>
      </c>
    </row>
    <row r="182" spans="1:16" ht="20.399999999999999" x14ac:dyDescent="0.3">
      <c r="A182" s="28" t="s">
        <v>652</v>
      </c>
      <c r="B182" s="28" t="s">
        <v>653</v>
      </c>
      <c r="C182" s="14">
        <v>0</v>
      </c>
      <c r="D182" s="14">
        <v>1</v>
      </c>
      <c r="E182" s="29">
        <v>-1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0.399999999999999" x14ac:dyDescent="0.3">
      <c r="A183" s="28" t="s">
        <v>654</v>
      </c>
      <c r="B183" s="28" t="s">
        <v>655</v>
      </c>
      <c r="C183" s="14">
        <v>7</v>
      </c>
      <c r="D183" s="14">
        <v>7</v>
      </c>
      <c r="E183" s="29">
        <v>0</v>
      </c>
      <c r="F183" s="14">
        <v>9</v>
      </c>
      <c r="G183" s="14">
        <v>15</v>
      </c>
      <c r="H183" s="14">
        <v>4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19</v>
      </c>
    </row>
    <row r="184" spans="1:16" x14ac:dyDescent="0.3">
      <c r="A184" s="28" t="s">
        <v>656</v>
      </c>
      <c r="B184" s="28" t="s">
        <v>657</v>
      </c>
      <c r="C184" s="14">
        <v>85</v>
      </c>
      <c r="D184" s="14">
        <v>75</v>
      </c>
      <c r="E184" s="29">
        <v>0.133333333333333</v>
      </c>
      <c r="F184" s="14">
        <v>275</v>
      </c>
      <c r="G184" s="14">
        <v>233</v>
      </c>
      <c r="H184" s="14">
        <v>27</v>
      </c>
      <c r="I184" s="14">
        <v>25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239</v>
      </c>
    </row>
    <row r="185" spans="1:16" ht="20.399999999999999" x14ac:dyDescent="0.3">
      <c r="A185" s="28" t="s">
        <v>658</v>
      </c>
      <c r="B185" s="28" t="s">
        <v>659</v>
      </c>
      <c r="C185" s="14">
        <v>7</v>
      </c>
      <c r="D185" s="14">
        <v>8</v>
      </c>
      <c r="E185" s="29">
        <v>-0.125</v>
      </c>
      <c r="F185" s="14">
        <v>1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1</v>
      </c>
    </row>
    <row r="186" spans="1:16" x14ac:dyDescent="0.3">
      <c r="A186" s="180" t="s">
        <v>660</v>
      </c>
      <c r="B186" s="181"/>
      <c r="C186" s="25">
        <v>106</v>
      </c>
      <c r="D186" s="25">
        <v>99</v>
      </c>
      <c r="E186" s="26">
        <v>7.0707070707070704E-2</v>
      </c>
      <c r="F186" s="25">
        <v>5</v>
      </c>
      <c r="G186" s="25">
        <v>4</v>
      </c>
      <c r="H186" s="25">
        <v>20</v>
      </c>
      <c r="I186" s="25">
        <v>17</v>
      </c>
      <c r="J186" s="25">
        <v>0</v>
      </c>
      <c r="K186" s="25">
        <v>0</v>
      </c>
      <c r="L186" s="25">
        <v>0</v>
      </c>
      <c r="M186" s="25">
        <v>0</v>
      </c>
      <c r="N186" s="25">
        <v>1</v>
      </c>
      <c r="O186" s="25">
        <v>0</v>
      </c>
      <c r="P186" s="27">
        <v>15</v>
      </c>
    </row>
    <row r="187" spans="1:16" x14ac:dyDescent="0.3">
      <c r="A187" s="28" t="s">
        <v>661</v>
      </c>
      <c r="B187" s="28" t="s">
        <v>662</v>
      </c>
      <c r="C187" s="14">
        <v>1</v>
      </c>
      <c r="D187" s="14">
        <v>1</v>
      </c>
      <c r="E187" s="29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0.399999999999999" x14ac:dyDescent="0.3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40</v>
      </c>
      <c r="D189" s="14">
        <v>28</v>
      </c>
      <c r="E189" s="29">
        <v>0.42857142857142799</v>
      </c>
      <c r="F189" s="14">
        <v>5</v>
      </c>
      <c r="G189" s="14">
        <v>3</v>
      </c>
      <c r="H189" s="14">
        <v>11</v>
      </c>
      <c r="I189" s="14">
        <v>11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3">
        <v>11</v>
      </c>
    </row>
    <row r="190" spans="1:16" ht="20.399999999999999" x14ac:dyDescent="0.3">
      <c r="A190" s="28" t="s">
        <v>667</v>
      </c>
      <c r="B190" s="28" t="s">
        <v>668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8" t="s">
        <v>669</v>
      </c>
      <c r="B191" s="28" t="s">
        <v>670</v>
      </c>
      <c r="C191" s="14">
        <v>13</v>
      </c>
      <c r="D191" s="14">
        <v>9</v>
      </c>
      <c r="E191" s="29">
        <v>0.44444444444444398</v>
      </c>
      <c r="F191" s="14">
        <v>0</v>
      </c>
      <c r="G191" s="14">
        <v>1</v>
      </c>
      <c r="H191" s="14">
        <v>3</v>
      </c>
      <c r="I191" s="14">
        <v>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2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13</v>
      </c>
      <c r="D193" s="14">
        <v>13</v>
      </c>
      <c r="E193" s="29">
        <v>0</v>
      </c>
      <c r="F193" s="14">
        <v>0</v>
      </c>
      <c r="G193" s="14">
        <v>0</v>
      </c>
      <c r="H193" s="14">
        <v>5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2</v>
      </c>
    </row>
    <row r="194" spans="1:16" x14ac:dyDescent="0.3">
      <c r="A194" s="28" t="s">
        <v>675</v>
      </c>
      <c r="B194" s="28" t="s">
        <v>676</v>
      </c>
      <c r="C194" s="14">
        <v>0</v>
      </c>
      <c r="D194" s="14">
        <v>0</v>
      </c>
      <c r="E194" s="29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0</v>
      </c>
      <c r="D196" s="14">
        <v>1</v>
      </c>
      <c r="E196" s="29">
        <v>-1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3">
      <c r="A197" s="28" t="s">
        <v>681</v>
      </c>
      <c r="B197" s="28" t="s">
        <v>682</v>
      </c>
      <c r="C197" s="14">
        <v>36</v>
      </c>
      <c r="D197" s="14">
        <v>46</v>
      </c>
      <c r="E197" s="29">
        <v>-0.217391304347826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0.399999999999999" x14ac:dyDescent="0.3">
      <c r="A198" s="28" t="s">
        <v>683</v>
      </c>
      <c r="B198" s="28" t="s">
        <v>684</v>
      </c>
      <c r="C198" s="14">
        <v>2</v>
      </c>
      <c r="D198" s="14">
        <v>1</v>
      </c>
      <c r="E198" s="29">
        <v>1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1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0" t="s">
        <v>689</v>
      </c>
      <c r="B201" s="181"/>
      <c r="C201" s="25">
        <v>11</v>
      </c>
      <c r="D201" s="25">
        <v>77</v>
      </c>
      <c r="E201" s="26">
        <v>-0.85714285714285698</v>
      </c>
      <c r="F201" s="25">
        <v>0</v>
      </c>
      <c r="G201" s="25">
        <v>0</v>
      </c>
      <c r="H201" s="25">
        <v>1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2</v>
      </c>
      <c r="O201" s="25">
        <v>0</v>
      </c>
      <c r="P201" s="27">
        <v>3</v>
      </c>
    </row>
    <row r="202" spans="1:16" x14ac:dyDescent="0.3">
      <c r="A202" s="28" t="s">
        <v>690</v>
      </c>
      <c r="B202" s="28" t="s">
        <v>691</v>
      </c>
      <c r="C202" s="14">
        <v>6</v>
      </c>
      <c r="D202" s="14">
        <v>67</v>
      </c>
      <c r="E202" s="29">
        <v>-0.91044776119403004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</v>
      </c>
      <c r="O202" s="14">
        <v>0</v>
      </c>
      <c r="P202" s="23">
        <v>3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0</v>
      </c>
      <c r="D205" s="14">
        <v>5</v>
      </c>
      <c r="E205" s="29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0</v>
      </c>
      <c r="D206" s="14">
        <v>5</v>
      </c>
      <c r="E206" s="29">
        <v>-1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0.399999999999999" x14ac:dyDescent="0.3">
      <c r="A207" s="28" t="s">
        <v>700</v>
      </c>
      <c r="B207" s="28" t="s">
        <v>701</v>
      </c>
      <c r="C207" s="14">
        <v>1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1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1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0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1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8" t="s">
        <v>724</v>
      </c>
      <c r="B219" s="28" t="s">
        <v>725</v>
      </c>
      <c r="C219" s="14">
        <v>1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0" t="s">
        <v>732</v>
      </c>
      <c r="B223" s="181"/>
      <c r="C223" s="25">
        <v>244</v>
      </c>
      <c r="D223" s="25">
        <v>476</v>
      </c>
      <c r="E223" s="26">
        <v>-0.48739495798319299</v>
      </c>
      <c r="F223" s="25">
        <v>94</v>
      </c>
      <c r="G223" s="25">
        <v>66</v>
      </c>
      <c r="H223" s="25">
        <v>58</v>
      </c>
      <c r="I223" s="25">
        <v>43</v>
      </c>
      <c r="J223" s="25">
        <v>0</v>
      </c>
      <c r="K223" s="25">
        <v>0</v>
      </c>
      <c r="L223" s="25">
        <v>0</v>
      </c>
      <c r="M223" s="25">
        <v>1</v>
      </c>
      <c r="N223" s="25">
        <v>0</v>
      </c>
      <c r="O223" s="25">
        <v>6</v>
      </c>
      <c r="P223" s="27">
        <v>100</v>
      </c>
    </row>
    <row r="224" spans="1:16" x14ac:dyDescent="0.3">
      <c r="A224" s="28" t="s">
        <v>733</v>
      </c>
      <c r="B224" s="28" t="s">
        <v>734</v>
      </c>
      <c r="C224" s="14">
        <v>1</v>
      </c>
      <c r="D224" s="14">
        <v>2</v>
      </c>
      <c r="E224" s="29">
        <v>-0.5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8" t="s">
        <v>745</v>
      </c>
      <c r="B230" s="28" t="s">
        <v>746</v>
      </c>
      <c r="C230" s="14">
        <v>0</v>
      </c>
      <c r="D230" s="14">
        <v>2</v>
      </c>
      <c r="E230" s="29">
        <v>-1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3">
      <c r="A231" s="28" t="s">
        <v>747</v>
      </c>
      <c r="B231" s="28" t="s">
        <v>748</v>
      </c>
      <c r="C231" s="14">
        <v>15</v>
      </c>
      <c r="D231" s="14">
        <v>17</v>
      </c>
      <c r="E231" s="29">
        <v>-0.11764705882352899</v>
      </c>
      <c r="F231" s="14">
        <v>1</v>
      </c>
      <c r="G231" s="14">
        <v>0</v>
      </c>
      <c r="H231" s="14">
        <v>1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3">
      <c r="A232" s="28" t="s">
        <v>749</v>
      </c>
      <c r="B232" s="28" t="s">
        <v>750</v>
      </c>
      <c r="C232" s="14">
        <v>22</v>
      </c>
      <c r="D232" s="14">
        <v>36</v>
      </c>
      <c r="E232" s="29">
        <v>-0.38888888888888901</v>
      </c>
      <c r="F232" s="14">
        <v>1</v>
      </c>
      <c r="G232" s="14">
        <v>1</v>
      </c>
      <c r="H232" s="14">
        <v>0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3</v>
      </c>
    </row>
    <row r="233" spans="1:16" x14ac:dyDescent="0.3">
      <c r="A233" s="28" t="s">
        <v>751</v>
      </c>
      <c r="B233" s="28" t="s">
        <v>752</v>
      </c>
      <c r="C233" s="14">
        <v>5</v>
      </c>
      <c r="D233" s="14">
        <v>6</v>
      </c>
      <c r="E233" s="29">
        <v>-0.16666666666666699</v>
      </c>
      <c r="F233" s="14">
        <v>0</v>
      </c>
      <c r="G233" s="14">
        <v>0</v>
      </c>
      <c r="H233" s="14">
        <v>2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0</v>
      </c>
    </row>
    <row r="234" spans="1:16" ht="20.399999999999999" x14ac:dyDescent="0.3">
      <c r="A234" s="28" t="s">
        <v>753</v>
      </c>
      <c r="B234" s="28" t="s">
        <v>754</v>
      </c>
      <c r="C234" s="14">
        <v>0</v>
      </c>
      <c r="D234" s="14">
        <v>0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20.399999999999999" x14ac:dyDescent="0.3">
      <c r="A235" s="28" t="s">
        <v>755</v>
      </c>
      <c r="B235" s="28" t="s">
        <v>756</v>
      </c>
      <c r="C235" s="14">
        <v>0</v>
      </c>
      <c r="D235" s="14">
        <v>3</v>
      </c>
      <c r="E235" s="29">
        <v>-1</v>
      </c>
      <c r="F235" s="14">
        <v>0</v>
      </c>
      <c r="G235" s="14">
        <v>1</v>
      </c>
      <c r="H235" s="14">
        <v>0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3">
      <c r="A236" s="28" t="s">
        <v>757</v>
      </c>
      <c r="B236" s="28" t="s">
        <v>758</v>
      </c>
      <c r="C236" s="14">
        <v>4</v>
      </c>
      <c r="D236" s="14">
        <v>1</v>
      </c>
      <c r="E236" s="29">
        <v>3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197</v>
      </c>
      <c r="D238" s="14">
        <v>408</v>
      </c>
      <c r="E238" s="29">
        <v>-0.51715686274509798</v>
      </c>
      <c r="F238" s="14">
        <v>92</v>
      </c>
      <c r="G238" s="14">
        <v>64</v>
      </c>
      <c r="H238" s="14">
        <v>55</v>
      </c>
      <c r="I238" s="14">
        <v>40</v>
      </c>
      <c r="J238" s="14">
        <v>0</v>
      </c>
      <c r="K238" s="14">
        <v>0</v>
      </c>
      <c r="L238" s="14">
        <v>0</v>
      </c>
      <c r="M238" s="14">
        <v>1</v>
      </c>
      <c r="N238" s="14">
        <v>0</v>
      </c>
      <c r="O238" s="14">
        <v>6</v>
      </c>
      <c r="P238" s="23">
        <v>96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1</v>
      </c>
      <c r="E242" s="29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0" t="s">
        <v>773</v>
      </c>
      <c r="B244" s="181"/>
      <c r="C244" s="25">
        <v>3</v>
      </c>
      <c r="D244" s="25">
        <v>1</v>
      </c>
      <c r="E244" s="26">
        <v>2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0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1</v>
      </c>
      <c r="D249" s="14">
        <v>1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2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0" t="s">
        <v>826</v>
      </c>
      <c r="B271" s="181"/>
      <c r="C271" s="25">
        <v>68</v>
      </c>
      <c r="D271" s="25">
        <v>49</v>
      </c>
      <c r="E271" s="26">
        <v>0.38775510204081598</v>
      </c>
      <c r="F271" s="25">
        <v>46</v>
      </c>
      <c r="G271" s="25">
        <v>40</v>
      </c>
      <c r="H271" s="25">
        <v>29</v>
      </c>
      <c r="I271" s="25">
        <v>29</v>
      </c>
      <c r="J271" s="25">
        <v>0</v>
      </c>
      <c r="K271" s="25">
        <v>0</v>
      </c>
      <c r="L271" s="25">
        <v>0</v>
      </c>
      <c r="M271" s="25">
        <v>0</v>
      </c>
      <c r="N271" s="25">
        <v>1</v>
      </c>
      <c r="O271" s="25">
        <v>0</v>
      </c>
      <c r="P271" s="27">
        <v>71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37</v>
      </c>
      <c r="D273" s="14">
        <v>23</v>
      </c>
      <c r="E273" s="29">
        <v>0.60869565217391297</v>
      </c>
      <c r="F273" s="14">
        <v>14</v>
      </c>
      <c r="G273" s="14">
        <v>17</v>
      </c>
      <c r="H273" s="14">
        <v>17</v>
      </c>
      <c r="I273" s="14">
        <v>19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30</v>
      </c>
    </row>
    <row r="274" spans="1:16" ht="30.6" x14ac:dyDescent="0.3">
      <c r="A274" s="28" t="s">
        <v>831</v>
      </c>
      <c r="B274" s="28" t="s">
        <v>832</v>
      </c>
      <c r="C274" s="14">
        <v>28</v>
      </c>
      <c r="D274" s="14">
        <v>23</v>
      </c>
      <c r="E274" s="29">
        <v>0.217391304347826</v>
      </c>
      <c r="F274" s="14">
        <v>32</v>
      </c>
      <c r="G274" s="14">
        <v>21</v>
      </c>
      <c r="H274" s="14">
        <v>10</v>
      </c>
      <c r="I274" s="14">
        <v>9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37</v>
      </c>
    </row>
    <row r="275" spans="1:16" ht="20.399999999999999" x14ac:dyDescent="0.3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0</v>
      </c>
      <c r="G275" s="14">
        <v>2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3</v>
      </c>
    </row>
    <row r="276" spans="1:16" x14ac:dyDescent="0.3">
      <c r="A276" s="28" t="s">
        <v>835</v>
      </c>
      <c r="B276" s="28" t="s">
        <v>836</v>
      </c>
      <c r="C276" s="14">
        <v>1</v>
      </c>
      <c r="D276" s="14">
        <v>0</v>
      </c>
      <c r="E276" s="29">
        <v>0</v>
      </c>
      <c r="F276" s="14">
        <v>0</v>
      </c>
      <c r="G276" s="14">
        <v>0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8" t="s">
        <v>837</v>
      </c>
      <c r="B277" s="28" t="s">
        <v>838</v>
      </c>
      <c r="C277" s="14">
        <v>1</v>
      </c>
      <c r="D277" s="14">
        <v>0</v>
      </c>
      <c r="E277" s="29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0</v>
      </c>
    </row>
    <row r="278" spans="1:16" ht="20.399999999999999" x14ac:dyDescent="0.3">
      <c r="A278" s="28" t="s">
        <v>839</v>
      </c>
      <c r="B278" s="28" t="s">
        <v>840</v>
      </c>
      <c r="C278" s="14">
        <v>1</v>
      </c>
      <c r="D278" s="14">
        <v>1</v>
      </c>
      <c r="E278" s="29">
        <v>0</v>
      </c>
      <c r="F278" s="14">
        <v>0</v>
      </c>
      <c r="G278" s="14">
        <v>0</v>
      </c>
      <c r="H278" s="14">
        <v>0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1</v>
      </c>
    </row>
    <row r="279" spans="1:16" x14ac:dyDescent="0.3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0</v>
      </c>
      <c r="D294" s="14">
        <v>2</v>
      </c>
      <c r="E294" s="29">
        <v>-1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0" t="s">
        <v>885</v>
      </c>
      <c r="B301" s="181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0" t="s">
        <v>892</v>
      </c>
      <c r="B305" s="181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0" t="s">
        <v>905</v>
      </c>
      <c r="B312" s="181"/>
      <c r="C312" s="25">
        <v>0</v>
      </c>
      <c r="D312" s="25">
        <v>1</v>
      </c>
      <c r="E312" s="26">
        <v>-1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3">
      <c r="A313" s="28" t="s">
        <v>906</v>
      </c>
      <c r="B313" s="28" t="s">
        <v>907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0</v>
      </c>
      <c r="D315" s="14">
        <v>1</v>
      </c>
      <c r="E315" s="29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0" t="s">
        <v>916</v>
      </c>
      <c r="B318" s="181"/>
      <c r="C318" s="25">
        <v>5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7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5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7</v>
      </c>
      <c r="O319" s="14">
        <v>0</v>
      </c>
      <c r="P319" s="23">
        <v>0</v>
      </c>
    </row>
    <row r="320" spans="1:16" x14ac:dyDescent="0.3">
      <c r="A320" s="180" t="s">
        <v>919</v>
      </c>
      <c r="B320" s="181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0" t="s">
        <v>924</v>
      </c>
      <c r="B323" s="181"/>
      <c r="C323" s="25">
        <v>1503</v>
      </c>
      <c r="D323" s="25">
        <v>1340</v>
      </c>
      <c r="E323" s="26">
        <v>0.121641791044776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4</v>
      </c>
      <c r="O323" s="25">
        <v>0</v>
      </c>
      <c r="P323" s="27">
        <v>0</v>
      </c>
    </row>
    <row r="324" spans="1:16" x14ac:dyDescent="0.3">
      <c r="A324" s="28" t="s">
        <v>925</v>
      </c>
      <c r="B324" s="28" t="s">
        <v>926</v>
      </c>
      <c r="C324" s="14">
        <v>1503</v>
      </c>
      <c r="D324" s="14">
        <v>1340</v>
      </c>
      <c r="E324" s="29">
        <v>0.121641791044776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4</v>
      </c>
      <c r="O324" s="14">
        <v>0</v>
      </c>
      <c r="P324" s="23">
        <v>0</v>
      </c>
    </row>
    <row r="325" spans="1:16" x14ac:dyDescent="0.3">
      <c r="A325" s="180" t="s">
        <v>927</v>
      </c>
      <c r="B325" s="181"/>
      <c r="C325" s="25">
        <v>3</v>
      </c>
      <c r="D325" s="25">
        <v>1</v>
      </c>
      <c r="E325" s="26">
        <v>2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2</v>
      </c>
      <c r="D326" s="14">
        <v>1</v>
      </c>
      <c r="E326" s="29">
        <v>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1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0" t="s">
        <v>950</v>
      </c>
      <c r="B337" s="181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0" t="s">
        <v>953</v>
      </c>
      <c r="B339" s="181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2" t="s">
        <v>956</v>
      </c>
      <c r="B341" s="183"/>
      <c r="C341" s="30">
        <v>8593</v>
      </c>
      <c r="D341" s="30">
        <v>8384</v>
      </c>
      <c r="E341" s="31">
        <v>2.4928435114503801E-2</v>
      </c>
      <c r="F341" s="30">
        <v>1263</v>
      </c>
      <c r="G341" s="30">
        <v>930</v>
      </c>
      <c r="H341" s="30">
        <v>622</v>
      </c>
      <c r="I341" s="30">
        <v>592</v>
      </c>
      <c r="J341" s="30">
        <v>9</v>
      </c>
      <c r="K341" s="30">
        <v>24</v>
      </c>
      <c r="L341" s="30">
        <v>0</v>
      </c>
      <c r="M341" s="30">
        <v>7</v>
      </c>
      <c r="N341" s="30">
        <v>53</v>
      </c>
      <c r="O341" s="30">
        <v>44</v>
      </c>
      <c r="P341" s="30">
        <v>1454</v>
      </c>
    </row>
    <row r="342" spans="1:16" x14ac:dyDescent="0.3">
      <c r="A342" s="6"/>
    </row>
  </sheetData>
  <sheetProtection algorithmName="SHA-512" hashValue="EGX5XaGYEcHCm0sFHRPEQungKOHubzlh3PacL0Ykd35t0Hbfb2o9zOqpdBK9ft7HUDTXNxnaTmgVoKs2p1Afag==" saltValue="+qK5DGpQja7kz7SOjRl2x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1" t="s">
        <v>959</v>
      </c>
      <c r="B5" s="13" t="s">
        <v>960</v>
      </c>
      <c r="C5" s="23">
        <v>1</v>
      </c>
    </row>
    <row r="6" spans="1:3" x14ac:dyDescent="0.3">
      <c r="A6" s="172"/>
      <c r="B6" s="13" t="s">
        <v>334</v>
      </c>
      <c r="C6" s="23">
        <v>57</v>
      </c>
    </row>
    <row r="7" spans="1:3" x14ac:dyDescent="0.3">
      <c r="A7" s="172"/>
      <c r="B7" s="13" t="s">
        <v>961</v>
      </c>
      <c r="C7" s="23">
        <v>11</v>
      </c>
    </row>
    <row r="8" spans="1:3" x14ac:dyDescent="0.3">
      <c r="A8" s="172"/>
      <c r="B8" s="13" t="s">
        <v>962</v>
      </c>
      <c r="C8" s="23">
        <v>6</v>
      </c>
    </row>
    <row r="9" spans="1:3" x14ac:dyDescent="0.3">
      <c r="A9" s="172"/>
      <c r="B9" s="13" t="s">
        <v>963</v>
      </c>
      <c r="C9" s="23">
        <v>13</v>
      </c>
    </row>
    <row r="10" spans="1:3" x14ac:dyDescent="0.3">
      <c r="A10" s="172"/>
      <c r="B10" s="13" t="s">
        <v>964</v>
      </c>
      <c r="C10" s="23">
        <v>16</v>
      </c>
    </row>
    <row r="11" spans="1:3" x14ac:dyDescent="0.3">
      <c r="A11" s="172"/>
      <c r="B11" s="13" t="s">
        <v>965</v>
      </c>
      <c r="C11" s="23">
        <v>33</v>
      </c>
    </row>
    <row r="12" spans="1:3" x14ac:dyDescent="0.3">
      <c r="A12" s="172"/>
      <c r="B12" s="13" t="s">
        <v>518</v>
      </c>
      <c r="C12" s="23">
        <v>17</v>
      </c>
    </row>
    <row r="13" spans="1:3" x14ac:dyDescent="0.3">
      <c r="A13" s="172"/>
      <c r="B13" s="13" t="s">
        <v>966</v>
      </c>
      <c r="C13" s="23">
        <v>2</v>
      </c>
    </row>
    <row r="14" spans="1:3" x14ac:dyDescent="0.3">
      <c r="A14" s="172"/>
      <c r="B14" s="13" t="s">
        <v>967</v>
      </c>
      <c r="C14" s="23">
        <v>1</v>
      </c>
    </row>
    <row r="15" spans="1:3" x14ac:dyDescent="0.3">
      <c r="A15" s="172"/>
      <c r="B15" s="13" t="s">
        <v>651</v>
      </c>
      <c r="C15" s="23">
        <v>0</v>
      </c>
    </row>
    <row r="16" spans="1:3" x14ac:dyDescent="0.3">
      <c r="A16" s="172"/>
      <c r="B16" s="13" t="s">
        <v>968</v>
      </c>
      <c r="C16" s="23">
        <v>5</v>
      </c>
    </row>
    <row r="17" spans="1:3" x14ac:dyDescent="0.3">
      <c r="A17" s="172"/>
      <c r="B17" s="13" t="s">
        <v>969</v>
      </c>
      <c r="C17" s="23">
        <v>22</v>
      </c>
    </row>
    <row r="18" spans="1:3" x14ac:dyDescent="0.3">
      <c r="A18" s="172"/>
      <c r="B18" s="13" t="s">
        <v>970</v>
      </c>
      <c r="C18" s="23">
        <v>1</v>
      </c>
    </row>
    <row r="19" spans="1:3" x14ac:dyDescent="0.3">
      <c r="A19" s="173"/>
      <c r="B19" s="13" t="s">
        <v>111</v>
      </c>
      <c r="C19" s="23">
        <v>125</v>
      </c>
    </row>
    <row r="20" spans="1:3" x14ac:dyDescent="0.3">
      <c r="A20" s="171" t="s">
        <v>971</v>
      </c>
      <c r="B20" s="13" t="s">
        <v>972</v>
      </c>
      <c r="C20" s="23">
        <v>1</v>
      </c>
    </row>
    <row r="21" spans="1:3" x14ac:dyDescent="0.3">
      <c r="A21" s="173"/>
      <c r="B21" s="13" t="s">
        <v>973</v>
      </c>
      <c r="C21" s="23">
        <v>0</v>
      </c>
    </row>
    <row r="22" spans="1:3" x14ac:dyDescent="0.3">
      <c r="A22" s="171" t="s">
        <v>974</v>
      </c>
      <c r="B22" s="13" t="s">
        <v>975</v>
      </c>
      <c r="C22" s="23">
        <v>30</v>
      </c>
    </row>
    <row r="23" spans="1:3" x14ac:dyDescent="0.3">
      <c r="A23" s="172"/>
      <c r="B23" s="13" t="s">
        <v>976</v>
      </c>
      <c r="C23" s="23">
        <v>91</v>
      </c>
    </row>
    <row r="24" spans="1:3" x14ac:dyDescent="0.3">
      <c r="A24" s="173"/>
      <c r="B24" s="13" t="s">
        <v>977</v>
      </c>
      <c r="C24" s="23">
        <v>115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63</v>
      </c>
    </row>
    <row r="29" spans="1:3" x14ac:dyDescent="0.3">
      <c r="A29" s="171" t="s">
        <v>980</v>
      </c>
      <c r="B29" s="13" t="s">
        <v>981</v>
      </c>
      <c r="C29" s="23">
        <v>1</v>
      </c>
    </row>
    <row r="30" spans="1:3" x14ac:dyDescent="0.3">
      <c r="A30" s="172"/>
      <c r="B30" s="13" t="s">
        <v>982</v>
      </c>
      <c r="C30" s="23">
        <v>7</v>
      </c>
    </row>
    <row r="31" spans="1:3" x14ac:dyDescent="0.3">
      <c r="A31" s="172"/>
      <c r="B31" s="13" t="s">
        <v>983</v>
      </c>
      <c r="C31" s="23">
        <v>3</v>
      </c>
    </row>
    <row r="32" spans="1:3" x14ac:dyDescent="0.3">
      <c r="A32" s="173"/>
      <c r="B32" s="13" t="s">
        <v>984</v>
      </c>
      <c r="C32" s="23">
        <v>4</v>
      </c>
    </row>
    <row r="33" spans="1:3" x14ac:dyDescent="0.3">
      <c r="A33" s="12" t="s">
        <v>985</v>
      </c>
      <c r="B33" s="16"/>
      <c r="C33" s="23">
        <v>3</v>
      </c>
    </row>
    <row r="34" spans="1:3" x14ac:dyDescent="0.3">
      <c r="A34" s="12" t="s">
        <v>986</v>
      </c>
      <c r="B34" s="16"/>
      <c r="C34" s="23">
        <v>26</v>
      </c>
    </row>
    <row r="35" spans="1:3" x14ac:dyDescent="0.3">
      <c r="A35" s="12" t="s">
        <v>987</v>
      </c>
      <c r="B35" s="16"/>
      <c r="C35" s="23">
        <v>4</v>
      </c>
    </row>
    <row r="36" spans="1:3" x14ac:dyDescent="0.3">
      <c r="A36" s="12" t="s">
        <v>988</v>
      </c>
      <c r="B36" s="16"/>
      <c r="C36" s="23">
        <v>0</v>
      </c>
    </row>
    <row r="37" spans="1:3" x14ac:dyDescent="0.3">
      <c r="A37" s="12" t="s">
        <v>989</v>
      </c>
      <c r="B37" s="16"/>
      <c r="C37" s="23">
        <v>8</v>
      </c>
    </row>
    <row r="38" spans="1:3" x14ac:dyDescent="0.3">
      <c r="A38" s="12" t="s">
        <v>990</v>
      </c>
      <c r="B38" s="16"/>
      <c r="C38" s="23">
        <v>0</v>
      </c>
    </row>
    <row r="39" spans="1:3" x14ac:dyDescent="0.3">
      <c r="A39" s="12" t="s">
        <v>977</v>
      </c>
      <c r="B39" s="16"/>
      <c r="C39" s="23">
        <v>2</v>
      </c>
    </row>
    <row r="40" spans="1:3" x14ac:dyDescent="0.3">
      <c r="A40" s="171" t="s">
        <v>991</v>
      </c>
      <c r="B40" s="13" t="s">
        <v>992</v>
      </c>
      <c r="C40" s="23">
        <v>2</v>
      </c>
    </row>
    <row r="41" spans="1:3" x14ac:dyDescent="0.3">
      <c r="A41" s="172"/>
      <c r="B41" s="13" t="s">
        <v>993</v>
      </c>
      <c r="C41" s="23">
        <v>0</v>
      </c>
    </row>
    <row r="42" spans="1:3" x14ac:dyDescent="0.3">
      <c r="A42" s="172"/>
      <c r="B42" s="13" t="s">
        <v>994</v>
      </c>
      <c r="C42" s="23">
        <v>2</v>
      </c>
    </row>
    <row r="43" spans="1:3" x14ac:dyDescent="0.3">
      <c r="A43" s="172"/>
      <c r="B43" s="13" t="s">
        <v>995</v>
      </c>
      <c r="C43" s="23">
        <v>0</v>
      </c>
    </row>
    <row r="44" spans="1:3" x14ac:dyDescent="0.3">
      <c r="A44" s="173"/>
      <c r="B44" s="13" t="s">
        <v>996</v>
      </c>
      <c r="C44" s="23">
        <v>1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3</v>
      </c>
    </row>
    <row r="49" spans="1:3" x14ac:dyDescent="0.3">
      <c r="A49" s="171" t="s">
        <v>81</v>
      </c>
      <c r="B49" s="13" t="s">
        <v>998</v>
      </c>
      <c r="C49" s="23">
        <v>10</v>
      </c>
    </row>
    <row r="50" spans="1:3" x14ac:dyDescent="0.3">
      <c r="A50" s="173"/>
      <c r="B50" s="13" t="s">
        <v>999</v>
      </c>
      <c r="C50" s="23">
        <v>41</v>
      </c>
    </row>
    <row r="51" spans="1:3" x14ac:dyDescent="0.3">
      <c r="A51" s="171" t="s">
        <v>1000</v>
      </c>
      <c r="B51" s="13" t="s">
        <v>1001</v>
      </c>
      <c r="C51" s="23">
        <v>3</v>
      </c>
    </row>
    <row r="52" spans="1:3" x14ac:dyDescent="0.3">
      <c r="A52" s="173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1" t="s">
        <v>245</v>
      </c>
      <c r="B56" s="13" t="s">
        <v>20</v>
      </c>
      <c r="C56" s="23">
        <v>585</v>
      </c>
    </row>
    <row r="57" spans="1:3" x14ac:dyDescent="0.3">
      <c r="A57" s="172"/>
      <c r="B57" s="13" t="s">
        <v>1004</v>
      </c>
      <c r="C57" s="23">
        <v>80</v>
      </c>
    </row>
    <row r="58" spans="1:3" x14ac:dyDescent="0.3">
      <c r="A58" s="172"/>
      <c r="B58" s="13" t="s">
        <v>1005</v>
      </c>
      <c r="C58" s="23">
        <v>8</v>
      </c>
    </row>
    <row r="59" spans="1:3" x14ac:dyDescent="0.3">
      <c r="A59" s="172"/>
      <c r="B59" s="13" t="s">
        <v>1006</v>
      </c>
      <c r="C59" s="23">
        <v>246</v>
      </c>
    </row>
    <row r="60" spans="1:3" x14ac:dyDescent="0.3">
      <c r="A60" s="173"/>
      <c r="B60" s="13" t="s">
        <v>1007</v>
      </c>
      <c r="C60" s="23">
        <v>8</v>
      </c>
    </row>
    <row r="61" spans="1:3" x14ac:dyDescent="0.3">
      <c r="A61" s="171" t="s">
        <v>1008</v>
      </c>
      <c r="B61" s="13" t="s">
        <v>1009</v>
      </c>
      <c r="C61" s="23">
        <v>186</v>
      </c>
    </row>
    <row r="62" spans="1:3" x14ac:dyDescent="0.3">
      <c r="A62" s="172"/>
      <c r="B62" s="13" t="s">
        <v>1010</v>
      </c>
      <c r="C62" s="23">
        <v>46</v>
      </c>
    </row>
    <row r="63" spans="1:3" x14ac:dyDescent="0.3">
      <c r="A63" s="172"/>
      <c r="B63" s="13" t="s">
        <v>1011</v>
      </c>
      <c r="C63" s="23">
        <v>36</v>
      </c>
    </row>
    <row r="64" spans="1:3" x14ac:dyDescent="0.3">
      <c r="A64" s="172"/>
      <c r="B64" s="13" t="s">
        <v>1012</v>
      </c>
      <c r="C64" s="23">
        <v>60</v>
      </c>
    </row>
    <row r="65" spans="1:3" x14ac:dyDescent="0.3">
      <c r="A65" s="173"/>
      <c r="B65" s="13" t="s">
        <v>1007</v>
      </c>
      <c r="C65" s="23">
        <v>62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42</v>
      </c>
    </row>
    <row r="70" spans="1:3" x14ac:dyDescent="0.3">
      <c r="A70" s="12" t="s">
        <v>1015</v>
      </c>
      <c r="B70" s="16"/>
      <c r="C70" s="23">
        <v>53</v>
      </c>
    </row>
    <row r="71" spans="1:3" x14ac:dyDescent="0.3">
      <c r="A71" s="12" t="s">
        <v>1016</v>
      </c>
      <c r="B71" s="16"/>
      <c r="C71" s="23">
        <v>60</v>
      </c>
    </row>
    <row r="72" spans="1:3" x14ac:dyDescent="0.3">
      <c r="A72" s="171" t="s">
        <v>1017</v>
      </c>
      <c r="B72" s="13" t="s">
        <v>1018</v>
      </c>
      <c r="C72" s="23">
        <v>0</v>
      </c>
    </row>
    <row r="73" spans="1:3" x14ac:dyDescent="0.3">
      <c r="A73" s="173"/>
      <c r="B73" s="13" t="s">
        <v>1019</v>
      </c>
      <c r="C73" s="23">
        <v>13</v>
      </c>
    </row>
    <row r="74" spans="1:3" x14ac:dyDescent="0.3">
      <c r="A74" s="12" t="s">
        <v>1020</v>
      </c>
      <c r="B74" s="16"/>
      <c r="C74" s="23">
        <v>0</v>
      </c>
    </row>
    <row r="75" spans="1:3" x14ac:dyDescent="0.3">
      <c r="A75" s="12" t="s">
        <v>1021</v>
      </c>
      <c r="B75" s="16"/>
      <c r="C75" s="23">
        <v>11</v>
      </c>
    </row>
    <row r="76" spans="1:3" x14ac:dyDescent="0.3">
      <c r="A76" s="12" t="s">
        <v>1022</v>
      </c>
      <c r="B76" s="16"/>
      <c r="C76" s="23">
        <v>0</v>
      </c>
    </row>
    <row r="77" spans="1:3" x14ac:dyDescent="0.3">
      <c r="A77" s="12" t="s">
        <v>1023</v>
      </c>
      <c r="B77" s="16"/>
      <c r="C77" s="23">
        <v>0</v>
      </c>
    </row>
    <row r="78" spans="1:3" x14ac:dyDescent="0.3">
      <c r="A78" s="12" t="s">
        <v>1024</v>
      </c>
      <c r="B78" s="16"/>
      <c r="C78" s="23">
        <v>0</v>
      </c>
    </row>
    <row r="79" spans="1:3" x14ac:dyDescent="0.3">
      <c r="A79" s="12" t="s">
        <v>1025</v>
      </c>
      <c r="B79" s="16"/>
      <c r="C79" s="23">
        <v>0</v>
      </c>
    </row>
    <row r="80" spans="1:3" x14ac:dyDescent="0.3">
      <c r="A80" s="6"/>
    </row>
  </sheetData>
  <sheetProtection algorithmName="SHA-512" hashValue="6IHf5ZdYAHC9lkN1eCPhaiQWmQfXIEeq8S9Mbb/h8CdURdnKiTqofNZ8x77ZuMte/mxIeFRn1qcoqv8fSvD5Dg==" saltValue="95geFePa4RhGXhLI4+tnY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6" t="s">
        <v>1028</v>
      </c>
      <c r="B5" s="36" t="s">
        <v>1029</v>
      </c>
      <c r="C5" s="37">
        <v>82</v>
      </c>
    </row>
    <row r="6" spans="1:3" x14ac:dyDescent="0.3">
      <c r="A6" s="187"/>
      <c r="B6" s="36" t="s">
        <v>304</v>
      </c>
      <c r="C6" s="37">
        <v>195</v>
      </c>
    </row>
    <row r="7" spans="1:3" x14ac:dyDescent="0.3">
      <c r="A7" s="187"/>
      <c r="B7" s="36" t="s">
        <v>1030</v>
      </c>
      <c r="C7" s="37">
        <v>13</v>
      </c>
    </row>
    <row r="8" spans="1:3" x14ac:dyDescent="0.3">
      <c r="A8" s="187"/>
      <c r="B8" s="36" t="s">
        <v>1031</v>
      </c>
      <c r="C8" s="22"/>
    </row>
    <row r="9" spans="1:3" x14ac:dyDescent="0.3">
      <c r="A9" s="187"/>
      <c r="B9" s="36" t="s">
        <v>1032</v>
      </c>
      <c r="C9" s="22"/>
    </row>
    <row r="10" spans="1:3" x14ac:dyDescent="0.3">
      <c r="A10" s="187"/>
      <c r="B10" s="36" t="s">
        <v>1033</v>
      </c>
      <c r="C10" s="37">
        <v>1</v>
      </c>
    </row>
    <row r="11" spans="1:3" x14ac:dyDescent="0.3">
      <c r="A11" s="188"/>
      <c r="B11" s="36" t="s">
        <v>1034</v>
      </c>
      <c r="C11" s="37">
        <v>0</v>
      </c>
    </row>
    <row r="12" spans="1:3" x14ac:dyDescent="0.3">
      <c r="A12" s="186" t="s">
        <v>1035</v>
      </c>
      <c r="B12" s="36" t="s">
        <v>65</v>
      </c>
      <c r="C12" s="37">
        <v>61</v>
      </c>
    </row>
    <row r="13" spans="1:3" x14ac:dyDescent="0.3">
      <c r="A13" s="187"/>
      <c r="B13" s="36" t="s">
        <v>1036</v>
      </c>
      <c r="C13" s="37">
        <v>24</v>
      </c>
    </row>
    <row r="14" spans="1:3" x14ac:dyDescent="0.3">
      <c r="A14" s="187"/>
      <c r="B14" s="36" t="s">
        <v>1037</v>
      </c>
      <c r="C14" s="37">
        <v>10</v>
      </c>
    </row>
    <row r="15" spans="1:3" x14ac:dyDescent="0.3">
      <c r="A15" s="188"/>
      <c r="B15" s="36" t="s">
        <v>1038</v>
      </c>
      <c r="C15" s="37">
        <v>9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14</v>
      </c>
    </row>
    <row r="20" spans="1:3" x14ac:dyDescent="0.3">
      <c r="A20" s="35" t="s">
        <v>1041</v>
      </c>
      <c r="B20" s="38"/>
      <c r="C20" s="37">
        <v>6</v>
      </c>
    </row>
    <row r="21" spans="1:3" x14ac:dyDescent="0.3">
      <c r="A21" s="35" t="s">
        <v>1042</v>
      </c>
      <c r="B21" s="38"/>
      <c r="C21" s="37">
        <v>21</v>
      </c>
    </row>
    <row r="22" spans="1:3" x14ac:dyDescent="0.3">
      <c r="A22" s="35" t="s">
        <v>1043</v>
      </c>
      <c r="B22" s="38"/>
      <c r="C22" s="37">
        <v>28</v>
      </c>
    </row>
    <row r="23" spans="1:3" x14ac:dyDescent="0.3">
      <c r="A23" s="35" t="s">
        <v>1044</v>
      </c>
      <c r="B23" s="38"/>
      <c r="C23" s="37">
        <v>56</v>
      </c>
    </row>
    <row r="24" spans="1:3" x14ac:dyDescent="0.3">
      <c r="A24" s="35" t="s">
        <v>1045</v>
      </c>
      <c r="B24" s="38"/>
      <c r="C24" s="37">
        <v>84</v>
      </c>
    </row>
    <row r="25" spans="1:3" x14ac:dyDescent="0.3">
      <c r="A25" s="35" t="s">
        <v>1046</v>
      </c>
      <c r="B25" s="38"/>
      <c r="C25" s="37">
        <v>24</v>
      </c>
    </row>
    <row r="26" spans="1:3" x14ac:dyDescent="0.3">
      <c r="A26" s="35" t="s">
        <v>1047</v>
      </c>
      <c r="B26" s="38"/>
      <c r="C26" s="37">
        <v>1</v>
      </c>
    </row>
    <row r="27" spans="1:3" x14ac:dyDescent="0.3">
      <c r="A27" s="35" t="s">
        <v>1048</v>
      </c>
      <c r="B27" s="38"/>
      <c r="C27" s="37">
        <v>0</v>
      </c>
    </row>
    <row r="28" spans="1:3" x14ac:dyDescent="0.3">
      <c r="A28" s="35" t="s">
        <v>1049</v>
      </c>
      <c r="B28" s="38"/>
      <c r="C28" s="37">
        <v>19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2</v>
      </c>
    </row>
    <row r="33" spans="1:6" x14ac:dyDescent="0.3">
      <c r="A33" s="35" t="s">
        <v>1052</v>
      </c>
      <c r="B33" s="38"/>
      <c r="C33" s="37">
        <v>9</v>
      </c>
    </row>
    <row r="34" spans="1:6" x14ac:dyDescent="0.3">
      <c r="A34" s="35" t="s">
        <v>1053</v>
      </c>
      <c r="B34" s="38"/>
      <c r="C34" s="37">
        <v>27</v>
      </c>
    </row>
    <row r="35" spans="1:6" x14ac:dyDescent="0.3">
      <c r="A35" s="35" t="s">
        <v>1054</v>
      </c>
      <c r="B35" s="38"/>
      <c r="C35" s="37">
        <v>27</v>
      </c>
    </row>
    <row r="36" spans="1:6" x14ac:dyDescent="0.3">
      <c r="A36" s="35" t="s">
        <v>1055</v>
      </c>
      <c r="B36" s="38"/>
      <c r="C36" s="37">
        <v>14</v>
      </c>
    </row>
    <row r="37" spans="1:6" x14ac:dyDescent="0.3">
      <c r="A37" s="35" t="s">
        <v>1056</v>
      </c>
      <c r="B37" s="38"/>
      <c r="C37" s="37">
        <v>10</v>
      </c>
    </row>
    <row r="38" spans="1:6" x14ac:dyDescent="0.3">
      <c r="A38" s="35" t="s">
        <v>1057</v>
      </c>
      <c r="B38" s="38"/>
      <c r="C38" s="37">
        <v>2</v>
      </c>
    </row>
    <row r="39" spans="1:6" x14ac:dyDescent="0.3">
      <c r="A39" s="35" t="s">
        <v>1058</v>
      </c>
      <c r="B39" s="38"/>
      <c r="C39" s="37">
        <v>1</v>
      </c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1</v>
      </c>
    </row>
    <row r="44" spans="1:6" x14ac:dyDescent="0.3">
      <c r="A44" s="35" t="s">
        <v>114</v>
      </c>
      <c r="B44" s="38"/>
      <c r="C44" s="37">
        <v>0</v>
      </c>
    </row>
    <row r="45" spans="1:6" x14ac:dyDescent="0.3">
      <c r="A45" s="35" t="s">
        <v>1060</v>
      </c>
      <c r="B45" s="38"/>
      <c r="C45" s="37">
        <v>1</v>
      </c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89" t="s">
        <v>959</v>
      </c>
      <c r="B48" s="41" t="s">
        <v>1063</v>
      </c>
      <c r="C48" s="42">
        <v>0</v>
      </c>
      <c r="D48" s="42">
        <v>0</v>
      </c>
      <c r="E48" s="42">
        <v>2</v>
      </c>
      <c r="F48" s="37">
        <v>0</v>
      </c>
    </row>
    <row r="49" spans="1:6" x14ac:dyDescent="0.3">
      <c r="A49" s="190"/>
      <c r="B49" s="41" t="s">
        <v>1064</v>
      </c>
      <c r="C49" s="17"/>
      <c r="D49" s="17"/>
      <c r="E49" s="17"/>
      <c r="F49" s="22"/>
    </row>
    <row r="50" spans="1:6" x14ac:dyDescent="0.3">
      <c r="A50" s="190"/>
      <c r="B50" s="41" t="s">
        <v>1065</v>
      </c>
      <c r="C50" s="42">
        <v>1</v>
      </c>
      <c r="D50" s="42">
        <v>0</v>
      </c>
      <c r="E50" s="42">
        <v>0</v>
      </c>
      <c r="F50" s="37">
        <v>0</v>
      </c>
    </row>
    <row r="51" spans="1:6" x14ac:dyDescent="0.3">
      <c r="A51" s="190"/>
      <c r="B51" s="41" t="s">
        <v>1066</v>
      </c>
      <c r="C51" s="17"/>
      <c r="D51" s="17"/>
      <c r="E51" s="17"/>
      <c r="F51" s="22"/>
    </row>
    <row r="52" spans="1:6" x14ac:dyDescent="0.3">
      <c r="A52" s="190"/>
      <c r="B52" s="41" t="s">
        <v>334</v>
      </c>
      <c r="C52" s="42">
        <v>5</v>
      </c>
      <c r="D52" s="42">
        <v>0</v>
      </c>
      <c r="E52" s="42">
        <v>1</v>
      </c>
      <c r="F52" s="37">
        <v>1</v>
      </c>
    </row>
    <row r="53" spans="1:6" x14ac:dyDescent="0.3">
      <c r="A53" s="190"/>
      <c r="B53" s="41" t="s">
        <v>1067</v>
      </c>
      <c r="C53" s="42">
        <v>133</v>
      </c>
      <c r="D53" s="42">
        <v>40</v>
      </c>
      <c r="E53" s="42">
        <v>6</v>
      </c>
      <c r="F53" s="37">
        <v>12</v>
      </c>
    </row>
    <row r="54" spans="1:6" x14ac:dyDescent="0.3">
      <c r="A54" s="190"/>
      <c r="B54" s="41" t="s">
        <v>1068</v>
      </c>
      <c r="C54" s="42">
        <v>88</v>
      </c>
      <c r="D54" s="42">
        <v>7</v>
      </c>
      <c r="E54" s="42">
        <v>1</v>
      </c>
      <c r="F54" s="37">
        <v>5</v>
      </c>
    </row>
    <row r="55" spans="1:6" x14ac:dyDescent="0.3">
      <c r="A55" s="190"/>
      <c r="B55" s="41" t="s">
        <v>1069</v>
      </c>
      <c r="C55" s="42">
        <v>2</v>
      </c>
      <c r="D55" s="42">
        <v>2</v>
      </c>
      <c r="E55" s="42">
        <v>0</v>
      </c>
      <c r="F55" s="37">
        <v>0</v>
      </c>
    </row>
    <row r="56" spans="1:6" x14ac:dyDescent="0.3">
      <c r="A56" s="190"/>
      <c r="B56" s="41" t="s">
        <v>1070</v>
      </c>
      <c r="C56" s="17"/>
      <c r="D56" s="17"/>
      <c r="E56" s="17"/>
      <c r="F56" s="22"/>
    </row>
    <row r="57" spans="1:6" x14ac:dyDescent="0.3">
      <c r="A57" s="190"/>
      <c r="B57" s="41" t="s">
        <v>1071</v>
      </c>
      <c r="C57" s="42">
        <v>19</v>
      </c>
      <c r="D57" s="42">
        <v>0</v>
      </c>
      <c r="E57" s="42">
        <v>4</v>
      </c>
      <c r="F57" s="37">
        <v>3</v>
      </c>
    </row>
    <row r="58" spans="1:6" x14ac:dyDescent="0.3">
      <c r="A58" s="190"/>
      <c r="B58" s="41" t="s">
        <v>1072</v>
      </c>
      <c r="C58" s="42">
        <v>8</v>
      </c>
      <c r="D58" s="42">
        <v>2</v>
      </c>
      <c r="E58" s="42">
        <v>1</v>
      </c>
      <c r="F58" s="37">
        <v>0</v>
      </c>
    </row>
    <row r="59" spans="1:6" x14ac:dyDescent="0.3">
      <c r="A59" s="190"/>
      <c r="B59" s="41" t="s">
        <v>1073</v>
      </c>
      <c r="C59" s="42">
        <v>9</v>
      </c>
      <c r="D59" s="42">
        <v>4</v>
      </c>
      <c r="E59" s="42">
        <v>1</v>
      </c>
      <c r="F59" s="37">
        <v>0</v>
      </c>
    </row>
    <row r="60" spans="1:6" x14ac:dyDescent="0.3">
      <c r="A60" s="190"/>
      <c r="B60" s="41" t="s">
        <v>405</v>
      </c>
      <c r="C60" s="17"/>
      <c r="D60" s="17"/>
      <c r="E60" s="17"/>
      <c r="F60" s="22"/>
    </row>
    <row r="61" spans="1:6" x14ac:dyDescent="0.3">
      <c r="A61" s="190"/>
      <c r="B61" s="41" t="s">
        <v>1074</v>
      </c>
      <c r="C61" s="17"/>
      <c r="D61" s="17"/>
      <c r="E61" s="17"/>
      <c r="F61" s="22"/>
    </row>
    <row r="62" spans="1:6" x14ac:dyDescent="0.3">
      <c r="A62" s="190"/>
      <c r="B62" s="41" t="s">
        <v>1075</v>
      </c>
      <c r="C62" s="17"/>
      <c r="D62" s="17"/>
      <c r="E62" s="17"/>
      <c r="F62" s="22"/>
    </row>
    <row r="63" spans="1:6" x14ac:dyDescent="0.3">
      <c r="A63" s="190"/>
      <c r="B63" s="41" t="s">
        <v>1076</v>
      </c>
      <c r="C63" s="17"/>
      <c r="D63" s="17"/>
      <c r="E63" s="17"/>
      <c r="F63" s="22"/>
    </row>
    <row r="64" spans="1:6" x14ac:dyDescent="0.3">
      <c r="A64" s="190"/>
      <c r="B64" s="41" t="s">
        <v>1077</v>
      </c>
      <c r="C64" s="42">
        <v>15</v>
      </c>
      <c r="D64" s="42">
        <v>12</v>
      </c>
      <c r="E64" s="42">
        <v>2</v>
      </c>
      <c r="F64" s="37">
        <v>9</v>
      </c>
    </row>
    <row r="65" spans="1:6" x14ac:dyDescent="0.3">
      <c r="A65" s="190"/>
      <c r="B65" s="41" t="s">
        <v>1078</v>
      </c>
      <c r="C65" s="17"/>
      <c r="D65" s="17"/>
      <c r="E65" s="17"/>
      <c r="F65" s="22"/>
    </row>
    <row r="66" spans="1:6" x14ac:dyDescent="0.3">
      <c r="A66" s="191"/>
      <c r="B66" s="41" t="s">
        <v>1079</v>
      </c>
      <c r="C66" s="17"/>
      <c r="D66" s="17"/>
      <c r="E66" s="17"/>
      <c r="F66" s="22"/>
    </row>
    <row r="67" spans="1:6" x14ac:dyDescent="0.3">
      <c r="A67" s="184" t="s">
        <v>1080</v>
      </c>
      <c r="B67" s="185"/>
      <c r="C67" s="43">
        <v>280</v>
      </c>
      <c r="D67" s="43">
        <v>67</v>
      </c>
      <c r="E67" s="43">
        <v>18</v>
      </c>
      <c r="F67" s="43">
        <v>30</v>
      </c>
    </row>
    <row r="68" spans="1:6" x14ac:dyDescent="0.3">
      <c r="A68" s="189" t="s">
        <v>974</v>
      </c>
      <c r="B68" s="41" t="s">
        <v>1081</v>
      </c>
      <c r="C68" s="42">
        <v>11</v>
      </c>
      <c r="D68" s="42">
        <v>0</v>
      </c>
      <c r="E68" s="42">
        <v>2</v>
      </c>
      <c r="F68" s="37">
        <v>0</v>
      </c>
    </row>
    <row r="69" spans="1:6" x14ac:dyDescent="0.3">
      <c r="A69" s="190"/>
      <c r="B69" s="41" t="s">
        <v>1082</v>
      </c>
      <c r="C69" s="42">
        <v>1</v>
      </c>
      <c r="D69" s="42">
        <v>0</v>
      </c>
      <c r="E69" s="42">
        <v>1</v>
      </c>
      <c r="F69" s="37">
        <v>0</v>
      </c>
    </row>
    <row r="70" spans="1:6" x14ac:dyDescent="0.3">
      <c r="A70" s="191"/>
      <c r="B70" s="41" t="s">
        <v>111</v>
      </c>
      <c r="C70" s="42">
        <v>2</v>
      </c>
      <c r="D70" s="42">
        <v>0</v>
      </c>
      <c r="E70" s="42">
        <v>0</v>
      </c>
      <c r="F70" s="37">
        <v>0</v>
      </c>
    </row>
    <row r="71" spans="1:6" x14ac:dyDescent="0.3">
      <c r="A71" s="184" t="s">
        <v>1083</v>
      </c>
      <c r="B71" s="185"/>
      <c r="C71" s="43">
        <v>14</v>
      </c>
      <c r="D71" s="43">
        <v>0</v>
      </c>
      <c r="E71" s="43">
        <v>3</v>
      </c>
      <c r="F71" s="43">
        <v>0</v>
      </c>
    </row>
    <row r="72" spans="1:6" x14ac:dyDescent="0.3">
      <c r="A72" s="6"/>
    </row>
  </sheetData>
  <sheetProtection algorithmName="SHA-512" hashValue="OGKcoQK6PsUkK2Oeiy5u8q9y2igOkcW6+EDlQAQjV4NZ9Cyweh+xrBeqLnBqEkj7rv07Zm2rV3okLXSu2vvLIg==" saltValue="A1pyM5otXG2X/T4mUqzkk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177" t="s">
        <v>1086</v>
      </c>
      <c r="B5" s="13" t="s">
        <v>1087</v>
      </c>
      <c r="C5" s="23">
        <v>425</v>
      </c>
    </row>
    <row r="6" spans="1:3" x14ac:dyDescent="0.3">
      <c r="A6" s="178"/>
      <c r="B6" s="13" t="s">
        <v>1029</v>
      </c>
      <c r="C6" s="23">
        <v>76</v>
      </c>
    </row>
    <row r="7" spans="1:3" x14ac:dyDescent="0.3">
      <c r="A7" s="178"/>
      <c r="B7" s="13" t="s">
        <v>1088</v>
      </c>
      <c r="C7" s="23">
        <v>744</v>
      </c>
    </row>
    <row r="8" spans="1:3" x14ac:dyDescent="0.3">
      <c r="A8" s="178"/>
      <c r="B8" s="13" t="s">
        <v>1089</v>
      </c>
      <c r="C8" s="23">
        <v>87</v>
      </c>
    </row>
    <row r="9" spans="1:3" x14ac:dyDescent="0.3">
      <c r="A9" s="178"/>
      <c r="B9" s="13" t="s">
        <v>1031</v>
      </c>
      <c r="C9" s="22"/>
    </row>
    <row r="10" spans="1:3" x14ac:dyDescent="0.3">
      <c r="A10" s="178"/>
      <c r="B10" s="13" t="s">
        <v>1032</v>
      </c>
      <c r="C10" s="23">
        <v>1</v>
      </c>
    </row>
    <row r="11" spans="1:3" x14ac:dyDescent="0.3">
      <c r="A11" s="178"/>
      <c r="B11" s="13" t="s">
        <v>1090</v>
      </c>
      <c r="C11" s="22"/>
    </row>
    <row r="12" spans="1:3" x14ac:dyDescent="0.3">
      <c r="A12" s="179"/>
      <c r="B12" s="13" t="s">
        <v>1091</v>
      </c>
      <c r="C12" s="23">
        <v>1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319</v>
      </c>
    </row>
    <row r="17" spans="1:3" x14ac:dyDescent="0.3">
      <c r="A17" s="21" t="s">
        <v>1094</v>
      </c>
      <c r="B17" s="16"/>
      <c r="C17" s="23">
        <v>21</v>
      </c>
    </row>
    <row r="18" spans="1:3" x14ac:dyDescent="0.3">
      <c r="A18" s="21" t="s">
        <v>1095</v>
      </c>
      <c r="B18" s="16"/>
      <c r="C18" s="23">
        <v>156</v>
      </c>
    </row>
    <row r="19" spans="1:3" x14ac:dyDescent="0.3">
      <c r="A19" s="21" t="s">
        <v>1096</v>
      </c>
      <c r="B19" s="16"/>
      <c r="C19" s="23">
        <v>40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1098</v>
      </c>
      <c r="B23" s="16"/>
      <c r="C23" s="22"/>
    </row>
    <row r="24" spans="1:3" x14ac:dyDescent="0.3">
      <c r="A24" s="21" t="s">
        <v>1099</v>
      </c>
      <c r="B24" s="16"/>
      <c r="C24" s="23">
        <v>2</v>
      </c>
    </row>
    <row r="25" spans="1:3" x14ac:dyDescent="0.3">
      <c r="A25" s="21" t="s">
        <v>1100</v>
      </c>
      <c r="B25" s="16"/>
      <c r="C25" s="22"/>
    </row>
    <row r="26" spans="1:3" x14ac:dyDescent="0.3">
      <c r="A26" s="21" t="s">
        <v>1101</v>
      </c>
      <c r="B26" s="16"/>
      <c r="C26" s="22"/>
    </row>
    <row r="27" spans="1:3" x14ac:dyDescent="0.3">
      <c r="A27" s="21" t="s">
        <v>1102</v>
      </c>
      <c r="B27" s="16"/>
      <c r="C27" s="22"/>
    </row>
    <row r="28" spans="1:3" x14ac:dyDescent="0.3">
      <c r="A28" s="21" t="s">
        <v>1103</v>
      </c>
      <c r="B28" s="16"/>
      <c r="C28" s="23">
        <v>1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1105</v>
      </c>
      <c r="B32" s="16"/>
      <c r="C32" s="23">
        <v>0</v>
      </c>
    </row>
    <row r="33" spans="1:3" x14ac:dyDescent="0.3">
      <c r="A33" s="21" t="s">
        <v>1106</v>
      </c>
      <c r="B33" s="16"/>
      <c r="C33" s="22"/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1107</v>
      </c>
      <c r="B37" s="16"/>
      <c r="C37" s="23">
        <v>8</v>
      </c>
    </row>
    <row r="38" spans="1:3" x14ac:dyDescent="0.3">
      <c r="A38" s="21" t="s">
        <v>1108</v>
      </c>
      <c r="B38" s="16"/>
      <c r="C38" s="23">
        <v>19</v>
      </c>
    </row>
    <row r="39" spans="1:3" x14ac:dyDescent="0.3">
      <c r="A39" s="21" t="s">
        <v>1109</v>
      </c>
      <c r="B39" s="16"/>
      <c r="C39" s="23">
        <v>266</v>
      </c>
    </row>
    <row r="40" spans="1:3" x14ac:dyDescent="0.3">
      <c r="A40" s="21" t="s">
        <v>1110</v>
      </c>
      <c r="B40" s="16"/>
      <c r="C40" s="23">
        <v>120</v>
      </c>
    </row>
    <row r="41" spans="1:3" x14ac:dyDescent="0.3">
      <c r="A41" s="21" t="s">
        <v>1111</v>
      </c>
      <c r="B41" s="16"/>
      <c r="C41" s="23">
        <v>82</v>
      </c>
    </row>
    <row r="42" spans="1:3" x14ac:dyDescent="0.3">
      <c r="A42" s="21" t="s">
        <v>1112</v>
      </c>
      <c r="B42" s="16"/>
      <c r="C42" s="23">
        <v>64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1114</v>
      </c>
      <c r="B46" s="16"/>
      <c r="C46" s="22"/>
    </row>
    <row r="47" spans="1:3" x14ac:dyDescent="0.3">
      <c r="A47" s="21" t="s">
        <v>1115</v>
      </c>
      <c r="B47" s="16"/>
      <c r="C47" s="23">
        <v>15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177" t="s">
        <v>1117</v>
      </c>
      <c r="B51" s="13" t="s">
        <v>1118</v>
      </c>
      <c r="C51" s="23">
        <v>17</v>
      </c>
    </row>
    <row r="52" spans="1:6" x14ac:dyDescent="0.3">
      <c r="A52" s="178"/>
      <c r="B52" s="13" t="s">
        <v>1119</v>
      </c>
      <c r="C52" s="23">
        <v>13</v>
      </c>
    </row>
    <row r="53" spans="1:6" x14ac:dyDescent="0.3">
      <c r="A53" s="178"/>
      <c r="B53" s="13" t="s">
        <v>1120</v>
      </c>
      <c r="C53" s="23">
        <v>35</v>
      </c>
    </row>
    <row r="54" spans="1:6" x14ac:dyDescent="0.3">
      <c r="A54" s="179"/>
      <c r="B54" s="13" t="s">
        <v>1121</v>
      </c>
      <c r="C54" s="22"/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2"/>
    </row>
    <row r="59" spans="1:6" x14ac:dyDescent="0.3">
      <c r="A59" s="21" t="s">
        <v>114</v>
      </c>
      <c r="B59" s="16"/>
      <c r="C59" s="22"/>
    </row>
    <row r="60" spans="1:6" x14ac:dyDescent="0.3">
      <c r="A60" s="21" t="s">
        <v>1060</v>
      </c>
      <c r="B60" s="16"/>
      <c r="C60" s="22"/>
    </row>
    <row r="61" spans="1:6" x14ac:dyDescent="0.3">
      <c r="A61" s="8" t="s">
        <v>1061</v>
      </c>
    </row>
    <row r="62" spans="1:6" ht="30.6" x14ac:dyDescent="0.3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7" t="s">
        <v>959</v>
      </c>
      <c r="B63" s="13" t="s">
        <v>1063</v>
      </c>
      <c r="C63" s="14">
        <v>0</v>
      </c>
      <c r="D63" s="14">
        <v>0</v>
      </c>
      <c r="E63" s="14">
        <v>1</v>
      </c>
      <c r="F63" s="23">
        <v>0</v>
      </c>
    </row>
    <row r="64" spans="1:6" x14ac:dyDescent="0.3">
      <c r="A64" s="178"/>
      <c r="B64" s="13" t="s">
        <v>1064</v>
      </c>
      <c r="C64" s="17"/>
      <c r="D64" s="17"/>
      <c r="E64" s="17"/>
      <c r="F64" s="22"/>
    </row>
    <row r="65" spans="1:6" x14ac:dyDescent="0.3">
      <c r="A65" s="178"/>
      <c r="B65" s="13" t="s">
        <v>1065</v>
      </c>
      <c r="C65" s="17"/>
      <c r="D65" s="17"/>
      <c r="E65" s="17"/>
      <c r="F65" s="22"/>
    </row>
    <row r="66" spans="1:6" x14ac:dyDescent="0.3">
      <c r="A66" s="178"/>
      <c r="B66" s="13" t="s">
        <v>1066</v>
      </c>
      <c r="C66" s="17"/>
      <c r="D66" s="17"/>
      <c r="E66" s="17"/>
      <c r="F66" s="22"/>
    </row>
    <row r="67" spans="1:6" x14ac:dyDescent="0.3">
      <c r="A67" s="178"/>
      <c r="B67" s="13" t="s">
        <v>334</v>
      </c>
      <c r="C67" s="14">
        <v>5</v>
      </c>
      <c r="D67" s="14">
        <v>3</v>
      </c>
      <c r="E67" s="14">
        <v>2</v>
      </c>
      <c r="F67" s="23">
        <v>2</v>
      </c>
    </row>
    <row r="68" spans="1:6" x14ac:dyDescent="0.3">
      <c r="A68" s="178"/>
      <c r="B68" s="13" t="s">
        <v>1122</v>
      </c>
      <c r="C68" s="14">
        <v>435</v>
      </c>
      <c r="D68" s="14">
        <v>130</v>
      </c>
      <c r="E68" s="14">
        <v>13</v>
      </c>
      <c r="F68" s="23">
        <v>97</v>
      </c>
    </row>
    <row r="69" spans="1:6" x14ac:dyDescent="0.3">
      <c r="A69" s="178"/>
      <c r="B69" s="13" t="s">
        <v>1123</v>
      </c>
      <c r="C69" s="14">
        <v>443</v>
      </c>
      <c r="D69" s="14">
        <v>27</v>
      </c>
      <c r="E69" s="14">
        <v>10</v>
      </c>
      <c r="F69" s="23">
        <v>59</v>
      </c>
    </row>
    <row r="70" spans="1:6" x14ac:dyDescent="0.3">
      <c r="A70" s="178"/>
      <c r="B70" s="13" t="s">
        <v>1069</v>
      </c>
      <c r="C70" s="14">
        <v>3</v>
      </c>
      <c r="D70" s="14">
        <v>4</v>
      </c>
      <c r="E70" s="14">
        <v>0</v>
      </c>
      <c r="F70" s="23">
        <v>1</v>
      </c>
    </row>
    <row r="71" spans="1:6" x14ac:dyDescent="0.3">
      <c r="A71" s="178"/>
      <c r="B71" s="13" t="s">
        <v>1124</v>
      </c>
      <c r="C71" s="14">
        <v>1</v>
      </c>
      <c r="D71" s="14">
        <v>0</v>
      </c>
      <c r="E71" s="14">
        <v>0</v>
      </c>
      <c r="F71" s="23">
        <v>0</v>
      </c>
    </row>
    <row r="72" spans="1:6" x14ac:dyDescent="0.3">
      <c r="A72" s="178"/>
      <c r="B72" s="13" t="s">
        <v>1125</v>
      </c>
      <c r="C72" s="14">
        <v>59</v>
      </c>
      <c r="D72" s="14">
        <v>65</v>
      </c>
      <c r="E72" s="14">
        <v>14</v>
      </c>
      <c r="F72" s="23">
        <v>36</v>
      </c>
    </row>
    <row r="73" spans="1:6" x14ac:dyDescent="0.3">
      <c r="A73" s="178"/>
      <c r="B73" s="13" t="s">
        <v>1126</v>
      </c>
      <c r="C73" s="14">
        <v>4</v>
      </c>
      <c r="D73" s="14">
        <v>5</v>
      </c>
      <c r="E73" s="14">
        <v>0</v>
      </c>
      <c r="F73" s="23">
        <v>4</v>
      </c>
    </row>
    <row r="74" spans="1:6" x14ac:dyDescent="0.3">
      <c r="A74" s="178"/>
      <c r="B74" s="13" t="s">
        <v>1073</v>
      </c>
      <c r="C74" s="14">
        <v>6</v>
      </c>
      <c r="D74" s="14">
        <v>5</v>
      </c>
      <c r="E74" s="14">
        <v>0</v>
      </c>
      <c r="F74" s="23">
        <v>1</v>
      </c>
    </row>
    <row r="75" spans="1:6" x14ac:dyDescent="0.3">
      <c r="A75" s="178"/>
      <c r="B75" s="13" t="s">
        <v>405</v>
      </c>
      <c r="C75" s="17"/>
      <c r="D75" s="17"/>
      <c r="E75" s="17"/>
      <c r="F75" s="22"/>
    </row>
    <row r="76" spans="1:6" x14ac:dyDescent="0.3">
      <c r="A76" s="178"/>
      <c r="B76" s="13" t="s">
        <v>1074</v>
      </c>
      <c r="C76" s="14">
        <v>0</v>
      </c>
      <c r="D76" s="14">
        <v>0</v>
      </c>
      <c r="E76" s="14">
        <v>0</v>
      </c>
      <c r="F76" s="23">
        <v>1</v>
      </c>
    </row>
    <row r="77" spans="1:6" x14ac:dyDescent="0.3">
      <c r="A77" s="178"/>
      <c r="B77" s="13" t="s">
        <v>1075</v>
      </c>
      <c r="C77" s="14">
        <v>6</v>
      </c>
      <c r="D77" s="14">
        <v>0</v>
      </c>
      <c r="E77" s="14">
        <v>0</v>
      </c>
      <c r="F77" s="23">
        <v>0</v>
      </c>
    </row>
    <row r="78" spans="1:6" x14ac:dyDescent="0.3">
      <c r="A78" s="178"/>
      <c r="B78" s="13" t="s">
        <v>1076</v>
      </c>
      <c r="C78" s="14">
        <v>0</v>
      </c>
      <c r="D78" s="14">
        <v>3</v>
      </c>
      <c r="E78" s="14">
        <v>0</v>
      </c>
      <c r="F78" s="23">
        <v>0</v>
      </c>
    </row>
    <row r="79" spans="1:6" x14ac:dyDescent="0.3">
      <c r="A79" s="178"/>
      <c r="B79" s="13" t="s">
        <v>1077</v>
      </c>
      <c r="C79" s="14">
        <v>206</v>
      </c>
      <c r="D79" s="14">
        <v>79</v>
      </c>
      <c r="E79" s="14">
        <v>5</v>
      </c>
      <c r="F79" s="23">
        <v>45</v>
      </c>
    </row>
    <row r="80" spans="1:6" x14ac:dyDescent="0.3">
      <c r="A80" s="178"/>
      <c r="B80" s="13" t="s">
        <v>1078</v>
      </c>
      <c r="C80" s="17"/>
      <c r="D80" s="17"/>
      <c r="E80" s="17"/>
      <c r="F80" s="22"/>
    </row>
    <row r="81" spans="1:6" x14ac:dyDescent="0.3">
      <c r="A81" s="179"/>
      <c r="B81" s="13" t="s">
        <v>1079</v>
      </c>
      <c r="C81" s="14">
        <v>4</v>
      </c>
      <c r="D81" s="14">
        <v>0</v>
      </c>
      <c r="E81" s="14">
        <v>0</v>
      </c>
      <c r="F81" s="23">
        <v>1</v>
      </c>
    </row>
    <row r="82" spans="1:6" x14ac:dyDescent="0.3">
      <c r="A82" s="192" t="s">
        <v>1080</v>
      </c>
      <c r="B82" s="193"/>
      <c r="C82" s="30">
        <v>1172</v>
      </c>
      <c r="D82" s="30">
        <v>321</v>
      </c>
      <c r="E82" s="30">
        <v>45</v>
      </c>
      <c r="F82" s="30">
        <v>247</v>
      </c>
    </row>
    <row r="83" spans="1:6" x14ac:dyDescent="0.3">
      <c r="A83" s="177" t="s">
        <v>1127</v>
      </c>
      <c r="B83" s="13" t="s">
        <v>1081</v>
      </c>
      <c r="C83" s="14">
        <v>10</v>
      </c>
      <c r="D83" s="14">
        <v>0</v>
      </c>
      <c r="E83" s="14">
        <v>4</v>
      </c>
      <c r="F83" s="23">
        <v>0</v>
      </c>
    </row>
    <row r="84" spans="1:6" x14ac:dyDescent="0.3">
      <c r="A84" s="178"/>
      <c r="B84" s="13" t="s">
        <v>1082</v>
      </c>
      <c r="C84" s="14">
        <v>4</v>
      </c>
      <c r="D84" s="14">
        <v>0</v>
      </c>
      <c r="E84" s="14">
        <v>4</v>
      </c>
      <c r="F84" s="23">
        <v>0</v>
      </c>
    </row>
    <row r="85" spans="1:6" x14ac:dyDescent="0.3">
      <c r="A85" s="179"/>
      <c r="B85" s="13" t="s">
        <v>111</v>
      </c>
      <c r="C85" s="14">
        <v>9</v>
      </c>
      <c r="D85" s="14">
        <v>0</v>
      </c>
      <c r="E85" s="14">
        <v>4</v>
      </c>
      <c r="F85" s="23">
        <v>0</v>
      </c>
    </row>
    <row r="86" spans="1:6" x14ac:dyDescent="0.3">
      <c r="A86" s="192" t="s">
        <v>1128</v>
      </c>
      <c r="B86" s="193"/>
      <c r="C86" s="30">
        <v>23</v>
      </c>
      <c r="D86" s="30">
        <v>0</v>
      </c>
      <c r="E86" s="30">
        <v>12</v>
      </c>
      <c r="F86" s="30">
        <v>0</v>
      </c>
    </row>
    <row r="87" spans="1:6" x14ac:dyDescent="0.3">
      <c r="A87" s="6"/>
    </row>
  </sheetData>
  <sheetProtection algorithmName="SHA-512" hashValue="D6IExBcrx18xvL4JuF0J8vt1Hn5SUv8eUb68eYsabBWw4FL339iKF/G4F7lNWnb5I1qWlqtsAWcVC2bCtIoUSw==" saltValue="tlB+r660x0yFURC+NqCfX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3">
        <v>1</v>
      </c>
    </row>
    <row r="6" spans="1:3" x14ac:dyDescent="0.3">
      <c r="A6" s="12" t="s">
        <v>1132</v>
      </c>
      <c r="B6" s="16"/>
      <c r="C6" s="23">
        <v>147</v>
      </c>
    </row>
    <row r="7" spans="1:3" x14ac:dyDescent="0.3">
      <c r="A7" s="12" t="s">
        <v>1133</v>
      </c>
      <c r="B7" s="16"/>
      <c r="C7" s="23">
        <v>0</v>
      </c>
    </row>
    <row r="8" spans="1:3" x14ac:dyDescent="0.3">
      <c r="A8" s="12" t="s">
        <v>1134</v>
      </c>
      <c r="B8" s="16"/>
      <c r="C8" s="23">
        <v>0</v>
      </c>
    </row>
    <row r="9" spans="1:3" x14ac:dyDescent="0.3">
      <c r="A9" s="12" t="s">
        <v>1135</v>
      </c>
      <c r="B9" s="16"/>
      <c r="C9" s="23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6</v>
      </c>
    </row>
    <row r="14" spans="1:3" x14ac:dyDescent="0.3">
      <c r="A14" s="12" t="s">
        <v>1132</v>
      </c>
      <c r="B14" s="16"/>
      <c r="C14" s="23">
        <v>23</v>
      </c>
    </row>
    <row r="15" spans="1:3" x14ac:dyDescent="0.3">
      <c r="A15" s="12" t="s">
        <v>1137</v>
      </c>
      <c r="B15" s="16"/>
      <c r="C15" s="23">
        <v>0</v>
      </c>
    </row>
    <row r="16" spans="1:3" x14ac:dyDescent="0.3">
      <c r="A16" s="12" t="s">
        <v>1134</v>
      </c>
      <c r="B16" s="16"/>
      <c r="C16" s="23">
        <v>0</v>
      </c>
    </row>
    <row r="17" spans="1:3" x14ac:dyDescent="0.3">
      <c r="A17" s="12" t="s">
        <v>1135</v>
      </c>
      <c r="B17" s="16"/>
      <c r="C17" s="23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6</v>
      </c>
    </row>
    <row r="22" spans="1:3" x14ac:dyDescent="0.3">
      <c r="A22" s="12" t="s">
        <v>1139</v>
      </c>
      <c r="B22" s="16"/>
      <c r="C22" s="23">
        <v>5</v>
      </c>
    </row>
    <row r="23" spans="1:3" x14ac:dyDescent="0.3">
      <c r="A23" s="12" t="s">
        <v>1140</v>
      </c>
      <c r="B23" s="16"/>
      <c r="C23" s="23">
        <v>0</v>
      </c>
    </row>
    <row r="24" spans="1:3" x14ac:dyDescent="0.3">
      <c r="A24" s="12" t="s">
        <v>1141</v>
      </c>
      <c r="B24" s="16"/>
      <c r="C24" s="23">
        <v>1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0</v>
      </c>
    </row>
    <row r="29" spans="1:3" x14ac:dyDescent="0.3">
      <c r="A29" s="12" t="s">
        <v>1144</v>
      </c>
      <c r="B29" s="16"/>
      <c r="C29" s="23">
        <v>2</v>
      </c>
    </row>
    <row r="30" spans="1:3" x14ac:dyDescent="0.3">
      <c r="A30" s="12" t="s">
        <v>1145</v>
      </c>
      <c r="B30" s="16"/>
      <c r="C30" s="23">
        <v>1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3">
        <v>0</v>
      </c>
    </row>
    <row r="35" spans="1:3" x14ac:dyDescent="0.3">
      <c r="A35" s="12" t="s">
        <v>1148</v>
      </c>
      <c r="B35" s="16"/>
      <c r="C35" s="23">
        <v>0</v>
      </c>
    </row>
    <row r="36" spans="1:3" x14ac:dyDescent="0.3">
      <c r="A36" s="12" t="s">
        <v>1149</v>
      </c>
      <c r="B36" s="16"/>
      <c r="C36" s="23">
        <v>2</v>
      </c>
    </row>
    <row r="37" spans="1:3" x14ac:dyDescent="0.3">
      <c r="A37" s="6"/>
    </row>
  </sheetData>
  <sheetProtection algorithmName="SHA-512" hashValue="FAMseIyHUnUyS+fwFdgxv6HIYfStqgptQFBvGOdjUy61XlhxWw04/Zy/HDDq+IVgE0B9eC9jyVxRCPjjgGWMCA==" saltValue="fhz/LocQbDiINlacopUf4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3">
        <v>4</v>
      </c>
    </row>
    <row r="6" spans="1:3" x14ac:dyDescent="0.3">
      <c r="A6" s="12" t="s">
        <v>1153</v>
      </c>
      <c r="B6" s="16"/>
      <c r="C6" s="22"/>
    </row>
    <row r="7" spans="1:3" x14ac:dyDescent="0.3">
      <c r="A7" s="12" t="s">
        <v>1154</v>
      </c>
      <c r="B7" s="16"/>
      <c r="C7" s="22"/>
    </row>
    <row r="8" spans="1:3" x14ac:dyDescent="0.3">
      <c r="A8" s="12" t="s">
        <v>1155</v>
      </c>
      <c r="B8" s="16"/>
      <c r="C8" s="23">
        <v>3</v>
      </c>
    </row>
    <row r="9" spans="1:3" x14ac:dyDescent="0.3">
      <c r="A9" s="12" t="s">
        <v>1156</v>
      </c>
      <c r="B9" s="16"/>
      <c r="C9" s="22"/>
    </row>
    <row r="10" spans="1:3" x14ac:dyDescent="0.3">
      <c r="A10" s="12" t="s">
        <v>1157</v>
      </c>
      <c r="B10" s="16"/>
      <c r="C10" s="22"/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2"/>
    </row>
    <row r="15" spans="1:3" x14ac:dyDescent="0.3">
      <c r="A15" s="12" t="s">
        <v>1160</v>
      </c>
      <c r="B15" s="16"/>
      <c r="C15" s="22"/>
    </row>
    <row r="16" spans="1:3" x14ac:dyDescent="0.3">
      <c r="A16" s="12" t="s">
        <v>1161</v>
      </c>
      <c r="B16" s="16"/>
      <c r="C16" s="22"/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2"/>
    </row>
    <row r="21" spans="1:3" x14ac:dyDescent="0.3">
      <c r="A21" s="12" t="s">
        <v>1164</v>
      </c>
      <c r="B21" s="16"/>
      <c r="C21" s="22"/>
    </row>
    <row r="22" spans="1:3" x14ac:dyDescent="0.3">
      <c r="A22" s="12" t="s">
        <v>1165</v>
      </c>
      <c r="B22" s="16"/>
      <c r="C22" s="22"/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/>
    </row>
    <row r="27" spans="1:3" x14ac:dyDescent="0.3">
      <c r="A27" s="12" t="s">
        <v>1168</v>
      </c>
      <c r="B27" s="16"/>
      <c r="C27" s="22"/>
    </row>
    <row r="28" spans="1:3" x14ac:dyDescent="0.3">
      <c r="A28" s="12" t="s">
        <v>1169</v>
      </c>
      <c r="B28" s="16"/>
      <c r="C28" s="22"/>
    </row>
    <row r="29" spans="1:3" x14ac:dyDescent="0.3">
      <c r="A29" s="12" t="s">
        <v>1170</v>
      </c>
      <c r="B29" s="16"/>
      <c r="C29" s="22"/>
    </row>
    <row r="30" spans="1:3" x14ac:dyDescent="0.3">
      <c r="A30" s="12" t="s">
        <v>1171</v>
      </c>
      <c r="B30" s="16"/>
      <c r="C30" s="22"/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/>
    </row>
    <row r="35" spans="1:3" x14ac:dyDescent="0.3">
      <c r="A35" s="12" t="s">
        <v>1174</v>
      </c>
      <c r="B35" s="16"/>
      <c r="C35" s="22"/>
    </row>
    <row r="36" spans="1:3" x14ac:dyDescent="0.3">
      <c r="A36" s="12" t="s">
        <v>1175</v>
      </c>
      <c r="B36" s="16"/>
      <c r="C36" s="23">
        <v>3</v>
      </c>
    </row>
    <row r="37" spans="1:3" x14ac:dyDescent="0.3">
      <c r="A37" s="12" t="s">
        <v>1093</v>
      </c>
      <c r="B37" s="16"/>
      <c r="C37" s="22"/>
    </row>
    <row r="38" spans="1:3" x14ac:dyDescent="0.3">
      <c r="A38" s="12" t="s">
        <v>1176</v>
      </c>
      <c r="B38" s="16"/>
      <c r="C38" s="22"/>
    </row>
    <row r="39" spans="1:3" x14ac:dyDescent="0.3">
      <c r="A39" s="12" t="s">
        <v>1177</v>
      </c>
      <c r="B39" s="16"/>
      <c r="C39" s="22"/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/>
    </row>
    <row r="44" spans="1:3" x14ac:dyDescent="0.3">
      <c r="A44" s="12" t="s">
        <v>1174</v>
      </c>
      <c r="B44" s="16"/>
      <c r="C44" s="22"/>
    </row>
    <row r="45" spans="1:3" x14ac:dyDescent="0.3">
      <c r="A45" s="12" t="s">
        <v>1175</v>
      </c>
      <c r="B45" s="16"/>
      <c r="C45" s="23">
        <v>1</v>
      </c>
    </row>
    <row r="46" spans="1:3" x14ac:dyDescent="0.3">
      <c r="A46" s="12" t="s">
        <v>1093</v>
      </c>
      <c r="B46" s="16"/>
      <c r="C46" s="22"/>
    </row>
    <row r="47" spans="1:3" x14ac:dyDescent="0.3">
      <c r="A47" s="12" t="s">
        <v>1176</v>
      </c>
      <c r="B47" s="16"/>
      <c r="C47" s="22"/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/>
    </row>
    <row r="52" spans="1:3" x14ac:dyDescent="0.3">
      <c r="A52" s="12" t="s">
        <v>1174</v>
      </c>
      <c r="B52" s="16"/>
      <c r="C52" s="22"/>
    </row>
    <row r="53" spans="1:3" x14ac:dyDescent="0.3">
      <c r="A53" s="12" t="s">
        <v>1175</v>
      </c>
      <c r="B53" s="16"/>
      <c r="C53" s="22"/>
    </row>
    <row r="54" spans="1:3" x14ac:dyDescent="0.3">
      <c r="A54" s="12" t="s">
        <v>1093</v>
      </c>
      <c r="B54" s="16"/>
      <c r="C54" s="22"/>
    </row>
    <row r="55" spans="1:3" x14ac:dyDescent="0.3">
      <c r="A55" s="12" t="s">
        <v>1176</v>
      </c>
      <c r="B55" s="16"/>
      <c r="C55" s="22"/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/>
    </row>
    <row r="60" spans="1:3" x14ac:dyDescent="0.3">
      <c r="A60" s="12" t="s">
        <v>1174</v>
      </c>
      <c r="B60" s="16"/>
      <c r="C60" s="22"/>
    </row>
    <row r="61" spans="1:3" x14ac:dyDescent="0.3">
      <c r="A61" s="12" t="s">
        <v>1175</v>
      </c>
      <c r="B61" s="16"/>
      <c r="C61" s="22"/>
    </row>
    <row r="62" spans="1:3" x14ac:dyDescent="0.3">
      <c r="A62" s="12" t="s">
        <v>1093</v>
      </c>
      <c r="B62" s="16"/>
      <c r="C62" s="22"/>
    </row>
    <row r="63" spans="1:3" x14ac:dyDescent="0.3">
      <c r="A63" s="12" t="s">
        <v>1176</v>
      </c>
      <c r="B63" s="16"/>
      <c r="C63" s="22"/>
    </row>
    <row r="64" spans="1:3" x14ac:dyDescent="0.3">
      <c r="A64" s="6"/>
    </row>
  </sheetData>
  <sheetProtection algorithmName="SHA-512" hashValue="zjcBd7i/urgDgUCfvLQIYzLkf6R0nCgOWPT3SAPbZPaBqGp+UaIHwkP+0/JD2W5UNestQhmp2iKIrcWUXfFRVw==" saltValue="K/F7t8yMTwBjBDUiyvSIs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4" t="s">
        <v>645</v>
      </c>
      <c r="B4" s="195"/>
      <c r="C4" s="30">
        <v>254</v>
      </c>
      <c r="D4" s="30">
        <v>282</v>
      </c>
      <c r="E4" s="31">
        <v>-1</v>
      </c>
      <c r="F4" s="30">
        <v>641</v>
      </c>
      <c r="G4" s="30">
        <v>577</v>
      </c>
      <c r="H4" s="30">
        <v>58</v>
      </c>
      <c r="I4" s="30">
        <v>69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603</v>
      </c>
    </row>
    <row r="5" spans="1:16" ht="40.799999999999997" x14ac:dyDescent="0.3">
      <c r="A5" s="45" t="s">
        <v>646</v>
      </c>
      <c r="B5" s="45" t="s">
        <v>647</v>
      </c>
      <c r="C5" s="14">
        <v>3</v>
      </c>
      <c r="D5" s="14">
        <v>2</v>
      </c>
      <c r="E5" s="29">
        <v>0</v>
      </c>
      <c r="F5" s="14">
        <v>1</v>
      </c>
      <c r="G5" s="14">
        <v>1</v>
      </c>
      <c r="H5" s="14">
        <v>0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</v>
      </c>
    </row>
    <row r="6" spans="1:16" ht="30.6" x14ac:dyDescent="0.3">
      <c r="A6" s="45" t="s">
        <v>648</v>
      </c>
      <c r="B6" s="45" t="s">
        <v>649</v>
      </c>
      <c r="C6" s="14">
        <v>141</v>
      </c>
      <c r="D6" s="14">
        <v>178</v>
      </c>
      <c r="E6" s="29">
        <v>-1</v>
      </c>
      <c r="F6" s="14">
        <v>354</v>
      </c>
      <c r="G6" s="14">
        <v>327</v>
      </c>
      <c r="H6" s="14">
        <v>26</v>
      </c>
      <c r="I6" s="14">
        <v>33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342</v>
      </c>
    </row>
    <row r="7" spans="1:16" ht="20.399999999999999" x14ac:dyDescent="0.3">
      <c r="A7" s="45" t="s">
        <v>650</v>
      </c>
      <c r="B7" s="45" t="s">
        <v>651</v>
      </c>
      <c r="C7" s="14">
        <v>11</v>
      </c>
      <c r="D7" s="14">
        <v>11</v>
      </c>
      <c r="E7" s="29">
        <v>0</v>
      </c>
      <c r="F7" s="14">
        <v>1</v>
      </c>
      <c r="G7" s="14">
        <v>0</v>
      </c>
      <c r="H7" s="14">
        <v>1</v>
      </c>
      <c r="I7" s="14">
        <v>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</v>
      </c>
    </row>
    <row r="8" spans="1:16" ht="30.6" x14ac:dyDescent="0.3">
      <c r="A8" s="45" t="s">
        <v>652</v>
      </c>
      <c r="B8" s="45" t="s">
        <v>653</v>
      </c>
      <c r="C8" s="14">
        <v>0</v>
      </c>
      <c r="D8" s="14">
        <v>1</v>
      </c>
      <c r="E8" s="29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0.799999999999997" x14ac:dyDescent="0.3">
      <c r="A9" s="45" t="s">
        <v>654</v>
      </c>
      <c r="B9" s="45" t="s">
        <v>655</v>
      </c>
      <c r="C9" s="14">
        <v>7</v>
      </c>
      <c r="D9" s="14">
        <v>7</v>
      </c>
      <c r="E9" s="29">
        <v>0</v>
      </c>
      <c r="F9" s="14">
        <v>9</v>
      </c>
      <c r="G9" s="14">
        <v>15</v>
      </c>
      <c r="H9" s="14">
        <v>4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19</v>
      </c>
    </row>
    <row r="10" spans="1:16" ht="20.399999999999999" x14ac:dyDescent="0.3">
      <c r="A10" s="45" t="s">
        <v>656</v>
      </c>
      <c r="B10" s="45" t="s">
        <v>657</v>
      </c>
      <c r="C10" s="14">
        <v>85</v>
      </c>
      <c r="D10" s="14">
        <v>75</v>
      </c>
      <c r="E10" s="29">
        <v>0</v>
      </c>
      <c r="F10" s="14">
        <v>275</v>
      </c>
      <c r="G10" s="14">
        <v>233</v>
      </c>
      <c r="H10" s="14">
        <v>27</v>
      </c>
      <c r="I10" s="14">
        <v>25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239</v>
      </c>
    </row>
    <row r="11" spans="1:16" ht="30.6" x14ac:dyDescent="0.3">
      <c r="A11" s="45" t="s">
        <v>658</v>
      </c>
      <c r="B11" s="45" t="s">
        <v>659</v>
      </c>
      <c r="C11" s="14">
        <v>7</v>
      </c>
      <c r="D11" s="14">
        <v>8</v>
      </c>
      <c r="E11" s="29">
        <v>-1</v>
      </c>
      <c r="F11" s="14">
        <v>1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</v>
      </c>
    </row>
    <row r="12" spans="1:16" x14ac:dyDescent="0.3">
      <c r="A12" s="6"/>
    </row>
  </sheetData>
  <sheetProtection algorithmName="SHA-512" hashValue="hZckzPD1SlhYhPDnqrBWz+OtqtaVY+P2XIFLDbtu/Vx3u1STEIIVColvZCvRxp8fIXC1sX2qfIFGswRdNYbZ6A==" saltValue="fMJpnt6oEkmkNci3ru3hu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2024-05-14T12:04:16Z</dcterms:created>
  <dcterms:modified xsi:type="dcterms:W3CDTF">2024-06-10T09:42:04Z</dcterms:modified>
</cp:coreProperties>
</file>