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1" documentId="13_ncr:1_{85B99A94-6ED3-4F32-8A45-24DA32EEA70A}" xr6:coauthVersionLast="47" xr6:coauthVersionMax="47" xr10:uidLastSave="{3A33791D-66D8-4E9A-8FB7-B43FBF7E7CD7}"/>
  <workbookProtection workbookAlgorithmName="SHA-512" workbookHashValue="5hbNpVjErNq673Czc5NL4WC+28HSefNhN3Czgii209kCUZflouUpdWQ2Y6+awu+rsJQN+8k39tbVLl4aBZ74qg==" workbookSaltValue="MPMV/kgD+0vBmMRrqScMm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22F763F-6BD8-4D47-BF2D-7826211E5A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2CF78B6-E4DA-4737-961B-1914CBF12C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9FF3101-6D17-4AB0-8349-45A074A6B6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9A5B49-22E1-4FF8-AB1E-22DE8DD07D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E7E105A-8B34-4B72-B7F8-2E2E27832A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9545B8-82A3-4424-882B-26A51C989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C4A0B03-B7EA-4F6D-90E9-B0A3B4ED53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8335E0D-9D44-4DA2-A769-86C2D2A1C1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4443C30-AF3A-43E2-B7B8-578B27CBCB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12B59EE-515A-4795-AA3E-E1C27C2CE2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2A737FB-7C3B-4C11-93FF-EC12F9F1EE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97A2425-FEA5-4D1C-B478-87B7DE15E0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F9422DA-E69E-4507-9326-0718D6ABE2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0DB7410-C258-4DFE-8BCD-A85EA8E645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077D73C-BC31-47E8-BAAD-AA582BDFE2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2443593-F967-4EF3-82AA-E75FC17109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F67F7C6-C8C4-43C9-A1BC-39A1F38E3B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AED11A-1A79-41B0-AF22-FCAE8216CF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9BE20DE-29A5-4355-B35E-B86A61212F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EDD760-6602-4D99-B0F7-E0D30EDCA0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7221703-F065-43AE-AF53-68775743DE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952A3EC-25D0-486E-B1A3-89F01AADC6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76D3510-CFAF-4943-B5B4-D400F4D6FD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41C7206-F50E-4417-B4C0-37EEFB21CF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9AA1DFA-BE42-41E0-AFDE-E761BAF3FA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2F07003-6015-4135-88A7-DC95B36C68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6970CFA-1F29-4557-B488-D4D8FE2DE1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CAECBFA-6FE7-44BC-B6C8-666EF54726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DA0386C-DDAB-4104-AB6D-6E47CD3802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5B20B0C-9CD6-4874-BDEE-44CBFA66E2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B923020-86B7-4D5D-BE3C-1F3E6E3FFC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073E016-6645-4993-952F-F6CAC94CEF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<sst xmlns="http://schemas.openxmlformats.org/spreadsheetml/2006/main" count="2895" uniqueCount="1831">
  <si>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</si>
  <si>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</si>
  <si>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</si>
  <si>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</si>
  <si>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</si>
  <si>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</si>
  <si>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Zaragoza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</si>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</sst>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91057CB-0ACB-4B45-B7E6-A87278A69AEF}"/>
    <cellStyle name="Normal" xfId="0" builtinId="0"/>
    <cellStyle name="Normal 2" xfId="1" xr:uid="{A5FD053A-85DA-4C3D-A82A-4450B221F764}"/>
    <cellStyle name="Normal 3" xfId="3" xr:uid="{64D80F3E-8886-481C-ACD1-394D6FEE46F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75-4FC5-B0FC-365AD0AF38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75-4FC5-B0FC-365AD0AF3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6572</c:v>
                </c:pt>
                <c:pt idx="1">
                  <c:v>20803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75-4FC5-B0FC-365AD0AF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D0-4B7C-B3F0-53966F1FAF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D0-4B7C-B3F0-53966F1FAF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D0-4B7C-B3F0-53966F1FAFF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0-4B7C-B3F0-53966F1FAF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1082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D0-4B7C-B3F0-53966F1F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ED-46A5-B045-A07400E34C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ED-46A5-B045-A07400E34C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ED-46A5-B045-A07400E34C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63</c:v>
                </c:pt>
                <c:pt idx="1">
                  <c:v>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D-46A5-B045-A07400E34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64-4ED8-B1E7-7DFBE44A58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64-4ED8-B1E7-7DFBE44A58F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64-4ED8-B1E7-7DFBE44A5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4-4ED8-B1E7-7DFBE44A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5B-4B3C-ADB4-02885F4884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5B-4B3C-ADB4-02885F4884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11726</c:v>
                </c:pt>
                <c:pt idx="1">
                  <c:v>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B-4B3C-ADB4-02885F48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2002</c:v>
              </c:pt>
              <c:pt idx="1">
                <c:v>3419</c:v>
              </c:pt>
              <c:pt idx="2">
                <c:v>59</c:v>
              </c:pt>
              <c:pt idx="3">
                <c:v>7</c:v>
              </c:pt>
              <c:pt idx="4">
                <c:v>1085</c:v>
              </c:pt>
            </c:numLit>
          </c:val>
          <c:extLst>
            <c:ext xmlns:c16="http://schemas.microsoft.com/office/drawing/2014/chart" uri="{C3380CC4-5D6E-409C-BE32-E72D297353CC}">
              <c16:uniqueId val="{00000000-904F-44C6-9BC1-C664183EB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679415073115857E-3"/>
          <c:y val="0.18916640419947506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1753</c:v>
              </c:pt>
              <c:pt idx="1">
                <c:v>3201</c:v>
              </c:pt>
              <c:pt idx="2">
                <c:v>69</c:v>
              </c:pt>
              <c:pt idx="3">
                <c:v>37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2E7-4EE3-B24B-BE4D722E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29</c:v>
              </c:pt>
              <c:pt idx="2">
                <c:v>4</c:v>
              </c:pt>
              <c:pt idx="3">
                <c:v>1</c:v>
              </c:pt>
              <c:pt idx="4">
                <c:v>26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B62-4D43-BFF1-B0BD6E7CA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8944881889763778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Aux!$W$2:$W$3</c:f>
              <c:strCache>
                <c:ptCount val="2"/>
                <c:pt idx="0">
                  <c:v>Archivadas</c:v>
                </c:pt>
                <c:pt idx="1">
                  <c:v>Pendientes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71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A5D-49C5-AEE5-7A08387BB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2523</c:v>
              </c:pt>
              <c:pt idx="1">
                <c:v>78</c:v>
              </c:pt>
              <c:pt idx="2">
                <c:v>1594</c:v>
              </c:pt>
              <c:pt idx="3">
                <c:v>99</c:v>
              </c:pt>
              <c:pt idx="4">
                <c:v>33</c:v>
              </c:pt>
              <c:pt idx="5">
                <c:v>153</c:v>
              </c:pt>
              <c:pt idx="6">
                <c:v>7</c:v>
              </c:pt>
              <c:pt idx="7">
                <c:v>207</c:v>
              </c:pt>
              <c:pt idx="8">
                <c:v>1</c:v>
              </c:pt>
              <c:pt idx="9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3B63-4701-A7CF-04531BF7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</c:v>
              </c:pt>
              <c:pt idx="1">
                <c:v>59</c:v>
              </c:pt>
              <c:pt idx="2">
                <c:v>284</c:v>
              </c:pt>
              <c:pt idx="3">
                <c:v>443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DA26-41AF-8BC3-13A0D858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87-469E-945D-804072123A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87-469E-945D-804072123A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87-469E-945D-804072123A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604</c:v>
                </c:pt>
                <c:pt idx="1">
                  <c:v>643</c:v>
                </c:pt>
                <c:pt idx="2">
                  <c:v>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7-469E-945D-80407212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17759</c:v>
              </c:pt>
              <c:pt idx="1">
                <c:v>4275</c:v>
              </c:pt>
              <c:pt idx="2">
                <c:v>1696</c:v>
              </c:pt>
              <c:pt idx="3">
                <c:v>720</c:v>
              </c:pt>
              <c:pt idx="4">
                <c:v>125</c:v>
              </c:pt>
              <c:pt idx="5">
                <c:v>350</c:v>
              </c:pt>
              <c:pt idx="6">
                <c:v>7647</c:v>
              </c:pt>
              <c:pt idx="7">
                <c:v>156</c:v>
              </c:pt>
              <c:pt idx="8">
                <c:v>211</c:v>
              </c:pt>
              <c:pt idx="9">
                <c:v>214</c:v>
              </c:pt>
              <c:pt idx="10">
                <c:v>1255</c:v>
              </c:pt>
              <c:pt idx="11">
                <c:v>788</c:v>
              </c:pt>
              <c:pt idx="12">
                <c:v>5118</c:v>
              </c:pt>
              <c:pt idx="13">
                <c:v>407</c:v>
              </c:pt>
            </c:numLit>
          </c:val>
          <c:extLst>
            <c:ext xmlns:c16="http://schemas.microsoft.com/office/drawing/2014/chart" uri="{C3380CC4-5D6E-409C-BE32-E72D297353CC}">
              <c16:uniqueId val="{00000000-E51D-4B9A-A185-1C697EA5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162</c:v>
              </c:pt>
              <c:pt idx="1">
                <c:v>1279</c:v>
              </c:pt>
              <c:pt idx="2">
                <c:v>118</c:v>
              </c:pt>
              <c:pt idx="3">
                <c:v>161</c:v>
              </c:pt>
              <c:pt idx="4">
                <c:v>823</c:v>
              </c:pt>
              <c:pt idx="5">
                <c:v>228</c:v>
              </c:pt>
              <c:pt idx="6">
                <c:v>210</c:v>
              </c:pt>
              <c:pt idx="7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DD76-4DAB-B20C-1B9806E5C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35</c:v>
              </c:pt>
              <c:pt idx="1">
                <c:v>359</c:v>
              </c:pt>
              <c:pt idx="2">
                <c:v>42</c:v>
              </c:pt>
              <c:pt idx="3">
                <c:v>73</c:v>
              </c:pt>
              <c:pt idx="4">
                <c:v>49</c:v>
              </c:pt>
              <c:pt idx="5">
                <c:v>734</c:v>
              </c:pt>
              <c:pt idx="6">
                <c:v>132</c:v>
              </c:pt>
              <c:pt idx="7">
                <c:v>26</c:v>
              </c:pt>
              <c:pt idx="8">
                <c:v>49</c:v>
              </c:pt>
              <c:pt idx="9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841-49C8-91F0-A42E4AD93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505</c:v>
              </c:pt>
              <c:pt idx="1">
                <c:v>385</c:v>
              </c:pt>
              <c:pt idx="2">
                <c:v>221</c:v>
              </c:pt>
              <c:pt idx="3">
                <c:v>74</c:v>
              </c:pt>
              <c:pt idx="4">
                <c:v>121</c:v>
              </c:pt>
              <c:pt idx="5">
                <c:v>1438</c:v>
              </c:pt>
              <c:pt idx="6">
                <c:v>74</c:v>
              </c:pt>
              <c:pt idx="7">
                <c:v>68</c:v>
              </c:pt>
              <c:pt idx="8">
                <c:v>304</c:v>
              </c:pt>
              <c:pt idx="9">
                <c:v>360</c:v>
              </c:pt>
              <c:pt idx="10">
                <c:v>589</c:v>
              </c:pt>
              <c:pt idx="11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25AC-4D08-8D4D-211C857E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413</c:v>
              </c:pt>
              <c:pt idx="1">
                <c:v>111</c:v>
              </c:pt>
              <c:pt idx="2">
                <c:v>165</c:v>
              </c:pt>
              <c:pt idx="3">
                <c:v>56</c:v>
              </c:pt>
              <c:pt idx="4">
                <c:v>96</c:v>
              </c:pt>
              <c:pt idx="5">
                <c:v>1161</c:v>
              </c:pt>
              <c:pt idx="6">
                <c:v>54</c:v>
              </c:pt>
              <c:pt idx="7">
                <c:v>67</c:v>
              </c:pt>
              <c:pt idx="8">
                <c:v>64</c:v>
              </c:pt>
              <c:pt idx="9">
                <c:v>221</c:v>
              </c:pt>
              <c:pt idx="10">
                <c:v>295</c:v>
              </c:pt>
              <c:pt idx="11">
                <c:v>333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A9E1-4E28-96B7-19EF570D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</c:v>
              </c:pt>
              <c:pt idx="1">
                <c:v>6</c:v>
              </c:pt>
              <c:pt idx="2">
                <c:v>8</c:v>
              </c:pt>
              <c:pt idx="3">
                <c:v>62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0B3-4DCD-9C8E-0E86E65B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Drogas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39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EC9-4DC3-BE17-D7C840F7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6D-4DB5-A8E0-2FAC9374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14-46CC-B3DD-7A93CD2AE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Falsedades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15</c:v>
              </c:pt>
              <c:pt idx="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CF43-4DF6-B9F1-A3593251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01-4C9E-8375-5D3D88BAC1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01-4C9E-8375-5D3D88BAC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999</c:v>
                </c:pt>
                <c:pt idx="1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1-4C9E-8375-5D3D88BA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  <c:pt idx="10">
                  <c:v>S / E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</c:v>
              </c:pt>
              <c:pt idx="1">
                <c:v>8</c:v>
              </c:pt>
              <c:pt idx="2">
                <c:v>1</c:v>
              </c:pt>
              <c:pt idx="3">
                <c:v>6</c:v>
              </c:pt>
              <c:pt idx="4">
                <c:v>97</c:v>
              </c:pt>
              <c:pt idx="5">
                <c:v>50</c:v>
              </c:pt>
              <c:pt idx="6">
                <c:v>2</c:v>
              </c:pt>
              <c:pt idx="7">
                <c:v>9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FD5-470B-9287-C451AE0B9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592"/>
          <c:y val="4.7984251968503935E-2"/>
          <c:w val="0.27398425196850396"/>
          <c:h val="0.876015748031496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366</c:v>
              </c:pt>
              <c:pt idx="1">
                <c:v>672</c:v>
              </c:pt>
              <c:pt idx="2">
                <c:v>129</c:v>
              </c:pt>
              <c:pt idx="3">
                <c:v>75</c:v>
              </c:pt>
              <c:pt idx="4">
                <c:v>759</c:v>
              </c:pt>
              <c:pt idx="5">
                <c:v>76</c:v>
              </c:pt>
              <c:pt idx="6">
                <c:v>1004</c:v>
              </c:pt>
              <c:pt idx="7">
                <c:v>53</c:v>
              </c:pt>
              <c:pt idx="8">
                <c:v>211</c:v>
              </c:pt>
              <c:pt idx="9">
                <c:v>217</c:v>
              </c:pt>
              <c:pt idx="10">
                <c:v>189</c:v>
              </c:pt>
              <c:pt idx="11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682F-4E29-92BC-42F410EB8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88-4E33-8897-5192AD457E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88-4E33-8897-5192AD457E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88-4E33-8897-5192AD457E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88-4E33-8897-5192AD457ED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88-4E33-8897-5192AD457E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88-4E33-8897-5192AD457E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11</c:v>
                </c:pt>
                <c:pt idx="1">
                  <c:v>86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8-4E33-8897-5192AD457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BA-41C7-B1D4-0961D24C2B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BA-41C7-B1D4-0961D24C2B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BA-41C7-B1D4-0961D24C2B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BA-41C7-B1D4-0961D24C2B5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2BA-41C7-B1D4-0961D24C2B5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BA-41C7-B1D4-0961D24C2B5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BA-41C7-B1D4-0961D24C2B5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BA-41C7-B1D4-0961D24C2B5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BA-41C7-B1D4-0961D24C2B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49</c:v>
                </c:pt>
                <c:pt idx="1">
                  <c:v>8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BA-41C7-B1D4-0961D24C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1853</c:v>
              </c:pt>
              <c:pt idx="1">
                <c:v>173</c:v>
              </c:pt>
              <c:pt idx="2">
                <c:v>211</c:v>
              </c:pt>
              <c:pt idx="3">
                <c:v>686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8A66-4845-B58C-112DD30F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751</c:v>
              </c:pt>
              <c:pt idx="1">
                <c:v>225</c:v>
              </c:pt>
              <c:pt idx="2">
                <c:v>11</c:v>
              </c:pt>
              <c:pt idx="3">
                <c:v>473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70F3-4A9E-8E05-2573A77C4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111</c:v>
              </c:pt>
              <c:pt idx="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5B99-4E02-AAE3-176BE6BC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453</c:v>
              </c:pt>
              <c:pt idx="1">
                <c:v>108</c:v>
              </c:pt>
              <c:pt idx="2">
                <c:v>287</c:v>
              </c:pt>
              <c:pt idx="3">
                <c:v>46</c:v>
              </c:pt>
              <c:pt idx="4">
                <c:v>8</c:v>
              </c:pt>
              <c:pt idx="5">
                <c:v>12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3F25-45F2-BB52-78E56188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9</c:v>
              </c:pt>
              <c:pt idx="1">
                <c:v>21</c:v>
              </c:pt>
              <c:pt idx="2">
                <c:v>8</c:v>
              </c:pt>
              <c:pt idx="3">
                <c:v>108</c:v>
              </c:pt>
              <c:pt idx="4">
                <c:v>166</c:v>
              </c:pt>
              <c:pt idx="5">
                <c:v>82</c:v>
              </c:pt>
              <c:pt idx="6">
                <c:v>40</c:v>
              </c:pt>
              <c:pt idx="7">
                <c:v>19</c:v>
              </c:pt>
              <c:pt idx="8">
                <c:v>2</c:v>
              </c:pt>
              <c:pt idx="9">
                <c:v>2</c:v>
              </c:pt>
              <c:pt idx="10">
                <c:v>23</c:v>
              </c:pt>
              <c:pt idx="11">
                <c:v>85</c:v>
              </c:pt>
              <c:pt idx="12">
                <c:v>11</c:v>
              </c:pt>
              <c:pt idx="13">
                <c:v>77</c:v>
              </c:pt>
              <c:pt idx="14">
                <c:v>42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E45-49EE-87B7-B6A4BF43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119</c:v>
              </c:pt>
              <c:pt idx="1">
                <c:v>152</c:v>
              </c:pt>
              <c:pt idx="2">
                <c:v>1345</c:v>
              </c:pt>
              <c:pt idx="3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E3F3-42AF-BBD6-32D9205DD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C7-4641-A8FE-2C53120C58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C7-4641-A8FE-2C53120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2382</c:v>
                </c:pt>
                <c:pt idx="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C7-4641-A8FE-2C53120C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A8-4C3C-A618-770FFE3C89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A8-4C3C-A618-770FFE3C89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A8-4C3C-A618-770FFE3C8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46-4F13-9D7E-D7520F66DA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46-4F13-9D7E-D7520F66DA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46-4F13-9D7E-D7520F66DA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646-4F13-9D7E-D7520F66DA4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25</c:v>
                </c:pt>
                <c:pt idx="1">
                  <c:v>36</c:v>
                </c:pt>
                <c:pt idx="2">
                  <c:v>32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6-4F13-9D7E-D7520F66DA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121</c:v>
              </c:pt>
              <c:pt idx="2">
                <c:v>3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2338-45B0-8D83-7D1F0E10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95</c:v>
              </c:pt>
              <c:pt idx="1">
                <c:v>45</c:v>
              </c:pt>
              <c:pt idx="2">
                <c:v>3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C694-41BD-8C6F-31131A31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21</c:v>
              </c:pt>
              <c:pt idx="2">
                <c:v>32</c:v>
              </c:pt>
              <c:pt idx="3">
                <c:v>42</c:v>
              </c:pt>
              <c:pt idx="4">
                <c:v>85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DD88-4CA8-B9D6-F3AE133A2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7-4293-8526-F64DD24574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F7-4293-8526-F64DD24574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132</c:v>
                </c:pt>
                <c:pt idx="1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7-4293-8526-F64DD245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07-464E-BD4B-BFEAA380A9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07-464E-BD4B-BFEAA380A9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A07-464E-BD4B-BFEAA380A9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A07-464E-BD4B-BFEAA380A92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7-464E-BD4B-BFEAA380A9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99</c:v>
                </c:pt>
                <c:pt idx="1">
                  <c:v>467</c:v>
                </c:pt>
                <c:pt idx="2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07-464E-BD4B-BFEAA380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3858</c:v>
              </c:pt>
              <c:pt idx="1">
                <c:v>1863</c:v>
              </c:pt>
              <c:pt idx="2">
                <c:v>9</c:v>
              </c:pt>
              <c:pt idx="3">
                <c:v>9</c:v>
              </c:pt>
              <c:pt idx="4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7A67-4777-A1B6-41700C71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630</c:v>
              </c:pt>
              <c:pt idx="1">
                <c:v>680</c:v>
              </c:pt>
              <c:pt idx="2">
                <c:v>1</c:v>
              </c:pt>
              <c:pt idx="3">
                <c:v>6</c:v>
              </c:pt>
              <c:pt idx="4">
                <c:v>232</c:v>
              </c:pt>
            </c:numLit>
          </c:val>
          <c:extLst>
            <c:ext xmlns:c16="http://schemas.microsoft.com/office/drawing/2014/chart" uri="{C3380CC4-5D6E-409C-BE32-E72D297353CC}">
              <c16:uniqueId val="{00000000-4963-4789-9681-85B878F5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CA-4FFE-8861-DE06DC5010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CA-4FFE-8861-DE06DC501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985</c:v>
                </c:pt>
                <c:pt idx="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CA-4FFE-8861-DE06DC501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138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FF8-49B2-9134-4B6B02FBD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512-48FB-94B9-D0C858D0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</c:f>
              <c:strCache>
                <c:ptCount val="1"/>
                <c:pt idx="0">
                  <c:v>Diligencias de investigación 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7D0-48CA-AD75-0F0F6B914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175-4D50-9632-64CA9305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6601-44EA-8639-E291EB75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100</c:v>
              </c:pt>
              <c:pt idx="2">
                <c:v>19</c:v>
              </c:pt>
              <c:pt idx="3">
                <c:v>10</c:v>
              </c:pt>
              <c:pt idx="4">
                <c:v>74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0D-443C-8C5F-0DD35D99A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471</c:v>
              </c:pt>
              <c:pt idx="2">
                <c:v>13</c:v>
              </c:pt>
              <c:pt idx="3">
                <c:v>21</c:v>
              </c:pt>
              <c:pt idx="4">
                <c:v>311</c:v>
              </c:pt>
            </c:numLit>
          </c:val>
          <c:extLst>
            <c:ext xmlns:c16="http://schemas.microsoft.com/office/drawing/2014/chart" uri="{C3380CC4-5D6E-409C-BE32-E72D297353CC}">
              <c16:uniqueId val="{00000000-2213-444E-85C6-40CDC1027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414</c:v>
              </c:pt>
              <c:pt idx="2">
                <c:v>10</c:v>
              </c:pt>
              <c:pt idx="3">
                <c:v>16</c:v>
              </c:pt>
              <c:pt idx="4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232A-45F0-B2B3-ED3D8B4BC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6</c:v>
              </c:pt>
              <c:pt idx="2">
                <c:v>5</c:v>
              </c:pt>
              <c:pt idx="3">
                <c:v>37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54-42B1-ADFC-210F984B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BA-41E0-9AFA-219176822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BA-41E0-9AFA-219176822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45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BA-41E0-9AFA-219176822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</c:v>
              </c:pt>
              <c:pt idx="1">
                <c:v>4</c:v>
              </c:pt>
              <c:pt idx="2">
                <c:v>4</c:v>
              </c:pt>
              <c:pt idx="3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19CB-47F9-A207-505438EB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F9F-4CAA-A431-0352B54D4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543</c:v>
              </c:pt>
              <c:pt idx="2">
                <c:v>17</c:v>
              </c:pt>
              <c:pt idx="3">
                <c:v>15</c:v>
              </c:pt>
              <c:pt idx="4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0-2C59-4B01-8C9E-E5E5B65E3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B47-4892-8C76-6315FEC8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EA6-4205-9EBE-A2992675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39-4EF7-999E-40360F86EA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39-4EF7-999E-40360F86EA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9-4EF7-999E-40360F86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3A-4DC9-8A56-84E8ADAA55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3A-4DC9-8A56-84E8ADAA55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3A-4DC9-8A56-84E8ADAA559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A-4DC9-8A56-84E8ADAA559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A-4DC9-8A56-84E8ADAA55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221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3A-4DC9-8A56-84E8ADAA5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85-4333-9538-AC41C204ED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85-4333-9538-AC41C204ED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334</c:v>
                </c:pt>
                <c:pt idx="1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5-4333-9538-AC41C204E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4778174-7297-653A-0DCF-AC7218633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C4FFF26-DD59-0787-27D9-C58356274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20E7782-AA6A-4626-D9B3-AF3A287B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38D6FB3-DC1C-926E-B20D-9FD24DC19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CB71318-7AB4-08DD-166F-B469168FC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F724A77-41DE-37AD-9BE6-569076E5F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2008AC6-B541-B132-5364-AADAB174A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546384B-B59F-D0E1-E5F8-471BDACCD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CDF26A2-B66C-D299-1D19-24B6A18D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8F03CBA-1267-5BC9-356D-DF753517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946002E-30F3-596C-C560-817B0C62B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937AA80-3361-CA77-3516-1854603B3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65B9AC-13B7-4115-A781-30ADC5840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A47442-AC8A-49BF-BFE2-C9AE91CE8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78492FE-D092-D656-5341-B12C0EA4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1A53E95-91C9-6392-F484-CC51A0083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E6A1550-DD61-6A34-B71A-573848292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C0A3701-5608-3E18-1863-8FF3ECF03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68642CD-ECCF-D4C3-CB4B-F497771DA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81253640-FD01-7082-1829-2CDD35239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A81EB1B-8EB3-4353-B631-FC62EE60A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3EB03CD-FAE4-495E-9A41-84C52DEBB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073A7B0-0344-49F7-A0BF-B8075AF7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0DA1C78-47B3-418C-AB33-06CA67385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84C8787-729C-4257-A496-C87962972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5747020-372A-40C5-A4F3-132F20710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BFEF005-88F0-4EEB-BB36-3198EC086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BB65DFE-68EE-47EF-B8A8-E4AF7CA4A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BDFC8F6-F860-44FA-AB85-E5D8D8BDA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32E19BB-E63D-4D8A-95A5-D5955C691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D05424C-A2CA-48C4-8036-2A62A5098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123825</xdr:colOff>
      <xdr:row>6</xdr:row>
      <xdr:rowOff>123825</xdr:rowOff>
    </xdr:from>
    <xdr:to>
      <xdr:col>86</xdr:col>
      <xdr:colOff>605790</xdr:colOff>
      <xdr:row>16</xdr:row>
      <xdr:rowOff>24765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52A59B9-36D2-4C98-B2AA-34D6F874B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C3B7E48-6530-4948-B23E-47D664237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B6CC333-2DE4-BCA5-5D86-11F32C458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247650</xdr:rowOff>
    </xdr:from>
    <xdr:to>
      <xdr:col>21</xdr:col>
      <xdr:colOff>685800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FC1071C-9402-F573-7E84-E1D95257E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88900</xdr:colOff>
      <xdr:row>7</xdr:row>
      <xdr:rowOff>66675</xdr:rowOff>
    </xdr:from>
    <xdr:to>
      <xdr:col>53</xdr:col>
      <xdr:colOff>212725</xdr:colOff>
      <xdr:row>16</xdr:row>
      <xdr:rowOff>133350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5057C30-4DF9-131E-3491-FF3EEC6B2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409575</xdr:colOff>
      <xdr:row>7</xdr:row>
      <xdr:rowOff>50800</xdr:rowOff>
    </xdr:from>
    <xdr:to>
      <xdr:col>60</xdr:col>
      <xdr:colOff>304800</xdr:colOff>
      <xdr:row>16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4F0F7AF-FA63-F2FA-E8B3-1437C59A8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2860B3B-B560-B8F7-7FBD-A6B73850B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77DCFD4-BD09-A6EF-1BBE-EA0C34D4D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298AE0-B560-4651-9D4D-E3EF3BDE8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274CBFE-23DD-4787-9C10-EE54E41B2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2D35475-FBD2-096D-BD8D-D363CF467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FE4D470-2E8C-7DAB-6079-5FC70B640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71D892F-F8D8-99A2-54D6-47D26EC62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D9484A9-C622-480D-9DA2-52ECBD4BC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9417069-A3A4-4425-81B4-6A8B2AF77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D14AF96-334C-DC04-DAD0-08E447303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6798A58-9746-4B1B-1024-BC07CBD1F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8D28D8D-0AE4-468D-88B1-EB82DAD8C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C7248FF-1A90-4211-B123-5B6717F01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A5007CF-D648-BAFE-DACF-D1EE04716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97DC7EE-1D42-80D8-375D-AB5CF5BC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1661810A-51E0-95D7-3199-81FE5AA27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9366AB3-B28B-74B5-00DB-A88B6974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F8C36F4-9B29-D447-90E7-CF39F1117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38FBA62-08A0-A696-8E7D-F2BF2E950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84672EA-DC80-DA10-6094-8E3C61B14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B5EE2FE-20E6-D889-3F8A-F4DB6A0CC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E39AAAD0-98A1-4D1F-CA1D-5659D4F06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ECC02CD-1B61-C5B9-355B-6125A0C2B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024584F1-8120-5FE8-706A-165264E5E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2D4B893-E67D-25D2-517D-13808BCE1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2" name="graficoMambSentCond">
          <a:extLst>
            <a:ext uri="{FF2B5EF4-FFF2-40B4-BE49-F238E27FC236}">
              <a16:creationId xmlns:a16="http://schemas.microsoft.com/office/drawing/2014/main" id="{72EB130B-38FC-2666-AC64-5A47F75B9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3" name="graficoMambSentAbs">
          <a:extLst>
            <a:ext uri="{FF2B5EF4-FFF2-40B4-BE49-F238E27FC236}">
              <a16:creationId xmlns:a16="http://schemas.microsoft.com/office/drawing/2014/main" id="{6B647CE2-87DF-8236-4B7C-F3289BBAF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YV/UpurYCms3S5YRL4QSYIUkCBNyHK09V32D7c4uhy4XpZU+r2cQYXtlKUBLgf3ewEMpMHIg3OH8+RvAErkN2w==" saltValue="SN6k7F9EfoHAmmeK8GJHT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8"/>
      <c r="D5" s="18"/>
      <c r="E5" s="40"/>
    </row>
    <row r="6" spans="1:5" x14ac:dyDescent="0.25">
      <c r="A6" s="22" t="s">
        <v>1180</v>
      </c>
      <c r="B6" s="17"/>
      <c r="C6" s="18"/>
      <c r="D6" s="18"/>
      <c r="E6" s="40"/>
    </row>
    <row r="7" spans="1:5" x14ac:dyDescent="0.25">
      <c r="A7" s="22" t="s">
        <v>1181</v>
      </c>
      <c r="B7" s="17"/>
      <c r="C7" s="18"/>
      <c r="D7" s="18"/>
      <c r="E7" s="40"/>
    </row>
    <row r="8" spans="1:5" x14ac:dyDescent="0.25">
      <c r="A8" s="22" t="s">
        <v>1182</v>
      </c>
      <c r="B8" s="17"/>
      <c r="C8" s="18"/>
      <c r="D8" s="18"/>
      <c r="E8" s="40"/>
    </row>
    <row r="9" spans="1:5" x14ac:dyDescent="0.25">
      <c r="A9" s="22" t="s">
        <v>610</v>
      </c>
      <c r="B9" s="17"/>
      <c r="C9" s="18"/>
      <c r="D9" s="18"/>
      <c r="E9" s="40"/>
    </row>
    <row r="10" spans="1:5" x14ac:dyDescent="0.25">
      <c r="A10" s="22" t="s">
        <v>1183</v>
      </c>
      <c r="B10" s="17"/>
      <c r="C10" s="18"/>
      <c r="D10" s="18"/>
      <c r="E10" s="40"/>
    </row>
    <row r="11" spans="1:5" x14ac:dyDescent="0.25">
      <c r="A11" s="203" t="s">
        <v>951</v>
      </c>
      <c r="B11" s="204"/>
      <c r="C11" s="47"/>
      <c r="D11" s="47"/>
      <c r="E11" s="47"/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40"/>
    </row>
    <row r="15" spans="1:5" x14ac:dyDescent="0.25">
      <c r="A15" s="22" t="s">
        <v>1186</v>
      </c>
      <c r="B15" s="17"/>
      <c r="C15" s="40"/>
    </row>
    <row r="16" spans="1:5" x14ac:dyDescent="0.25">
      <c r="A16" s="22" t="s">
        <v>1187</v>
      </c>
      <c r="B16" s="17"/>
      <c r="C16" s="40"/>
    </row>
    <row r="17" spans="1:3" x14ac:dyDescent="0.25">
      <c r="A17" s="203" t="s">
        <v>951</v>
      </c>
      <c r="B17" s="204"/>
      <c r="C17" s="47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40"/>
    </row>
    <row r="22" spans="1:3" x14ac:dyDescent="0.25">
      <c r="A22" s="22" t="s">
        <v>1180</v>
      </c>
      <c r="B22" s="17"/>
      <c r="C22" s="40"/>
    </row>
    <row r="23" spans="1:3" x14ac:dyDescent="0.25">
      <c r="A23" s="22" t="s">
        <v>1181</v>
      </c>
      <c r="B23" s="17"/>
      <c r="C23" s="40"/>
    </row>
    <row r="24" spans="1:3" x14ac:dyDescent="0.25">
      <c r="A24" s="22" t="s">
        <v>1182</v>
      </c>
      <c r="B24" s="17"/>
      <c r="C24" s="40"/>
    </row>
    <row r="25" spans="1:3" x14ac:dyDescent="0.25">
      <c r="A25" s="22" t="s">
        <v>610</v>
      </c>
      <c r="B25" s="17"/>
      <c r="C25" s="40"/>
    </row>
    <row r="26" spans="1:3" x14ac:dyDescent="0.25">
      <c r="A26" s="22" t="s">
        <v>1183</v>
      </c>
      <c r="B26" s="17"/>
      <c r="C26" s="40"/>
    </row>
    <row r="27" spans="1:3" x14ac:dyDescent="0.25">
      <c r="A27" s="203" t="s">
        <v>951</v>
      </c>
      <c r="B27" s="204"/>
      <c r="C27" s="47"/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40"/>
    </row>
    <row r="32" spans="1:3" x14ac:dyDescent="0.25">
      <c r="A32" s="22" t="s">
        <v>1024</v>
      </c>
      <c r="B32" s="17"/>
      <c r="C32" s="40"/>
    </row>
    <row r="33" spans="1:3" x14ac:dyDescent="0.25">
      <c r="A33" s="22" t="s">
        <v>1189</v>
      </c>
      <c r="B33" s="17"/>
      <c r="C33" s="40"/>
    </row>
    <row r="34" spans="1:3" x14ac:dyDescent="0.25">
      <c r="A34" s="22" t="s">
        <v>1122</v>
      </c>
      <c r="B34" s="17"/>
      <c r="C34" s="40"/>
    </row>
    <row r="35" spans="1:3" x14ac:dyDescent="0.25">
      <c r="A35" s="22" t="s">
        <v>1190</v>
      </c>
      <c r="B35" s="17"/>
      <c r="C35" s="40"/>
    </row>
    <row r="36" spans="1:3" x14ac:dyDescent="0.25">
      <c r="A36" s="22" t="s">
        <v>1026</v>
      </c>
      <c r="B36" s="17"/>
      <c r="C36" s="40"/>
    </row>
    <row r="37" spans="1:3" x14ac:dyDescent="0.25">
      <c r="A37" s="22" t="s">
        <v>1027</v>
      </c>
      <c r="B37" s="17"/>
      <c r="C37" s="40"/>
    </row>
    <row r="38" spans="1:3" x14ac:dyDescent="0.25">
      <c r="A38" s="22" t="s">
        <v>1085</v>
      </c>
      <c r="B38" s="17"/>
      <c r="C38" s="40"/>
    </row>
    <row r="39" spans="1:3" x14ac:dyDescent="0.25">
      <c r="A39" s="22" t="s">
        <v>1086</v>
      </c>
      <c r="B39" s="17"/>
      <c r="C39" s="40"/>
    </row>
    <row r="40" spans="1:3" x14ac:dyDescent="0.25">
      <c r="A40" s="203" t="s">
        <v>951</v>
      </c>
      <c r="B40" s="204"/>
      <c r="C40" s="47"/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40"/>
    </row>
    <row r="45" spans="1:3" x14ac:dyDescent="0.25">
      <c r="A45" s="22" t="s">
        <v>1180</v>
      </c>
      <c r="B45" s="17"/>
      <c r="C45" s="40"/>
    </row>
    <row r="46" spans="1:3" x14ac:dyDescent="0.25">
      <c r="A46" s="22" t="s">
        <v>1181</v>
      </c>
      <c r="B46" s="17"/>
      <c r="C46" s="40"/>
    </row>
    <row r="47" spans="1:3" x14ac:dyDescent="0.25">
      <c r="A47" s="22" t="s">
        <v>1182</v>
      </c>
      <c r="B47" s="17"/>
      <c r="C47" s="40"/>
    </row>
    <row r="48" spans="1:3" x14ac:dyDescent="0.25">
      <c r="A48" s="22" t="s">
        <v>610</v>
      </c>
      <c r="B48" s="17"/>
      <c r="C48" s="40"/>
    </row>
    <row r="49" spans="1:3" x14ac:dyDescent="0.25">
      <c r="A49" s="22" t="s">
        <v>1183</v>
      </c>
      <c r="B49" s="17"/>
      <c r="C49" s="40"/>
    </row>
    <row r="50" spans="1:3" x14ac:dyDescent="0.25">
      <c r="A50" s="203" t="s">
        <v>951</v>
      </c>
      <c r="B50" s="204"/>
      <c r="C50" s="47"/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40"/>
    </row>
    <row r="54" spans="1:3" x14ac:dyDescent="0.25">
      <c r="A54" s="188"/>
      <c r="B54" s="13" t="s">
        <v>77</v>
      </c>
      <c r="C54" s="40"/>
    </row>
    <row r="55" spans="1:3" x14ac:dyDescent="0.25">
      <c r="A55" s="186" t="s">
        <v>1180</v>
      </c>
      <c r="B55" s="13" t="s">
        <v>76</v>
      </c>
      <c r="C55" s="40"/>
    </row>
    <row r="56" spans="1:3" x14ac:dyDescent="0.25">
      <c r="A56" s="188"/>
      <c r="B56" s="13" t="s">
        <v>77</v>
      </c>
      <c r="C56" s="40"/>
    </row>
    <row r="57" spans="1:3" x14ac:dyDescent="0.25">
      <c r="A57" s="186" t="s">
        <v>1181</v>
      </c>
      <c r="B57" s="13" t="s">
        <v>76</v>
      </c>
      <c r="C57" s="40"/>
    </row>
    <row r="58" spans="1:3" x14ac:dyDescent="0.25">
      <c r="A58" s="188"/>
      <c r="B58" s="13" t="s">
        <v>77</v>
      </c>
      <c r="C58" s="40"/>
    </row>
    <row r="59" spans="1:3" x14ac:dyDescent="0.25">
      <c r="A59" s="186" t="s">
        <v>1182</v>
      </c>
      <c r="B59" s="13" t="s">
        <v>76</v>
      </c>
      <c r="C59" s="23">
        <v>3</v>
      </c>
    </row>
    <row r="60" spans="1:3" x14ac:dyDescent="0.25">
      <c r="A60" s="188"/>
      <c r="B60" s="13" t="s">
        <v>77</v>
      </c>
      <c r="C60" s="23">
        <v>2</v>
      </c>
    </row>
    <row r="61" spans="1:3" x14ac:dyDescent="0.25">
      <c r="A61" s="186" t="s">
        <v>610</v>
      </c>
      <c r="B61" s="13" t="s">
        <v>76</v>
      </c>
      <c r="C61" s="40"/>
    </row>
    <row r="62" spans="1:3" x14ac:dyDescent="0.25">
      <c r="A62" s="188"/>
      <c r="B62" s="13" t="s">
        <v>77</v>
      </c>
      <c r="C62" s="23">
        <v>1</v>
      </c>
    </row>
    <row r="63" spans="1:3" x14ac:dyDescent="0.25">
      <c r="A63" s="186" t="s">
        <v>1183</v>
      </c>
      <c r="B63" s="13" t="s">
        <v>76</v>
      </c>
      <c r="C63" s="23">
        <v>6</v>
      </c>
    </row>
    <row r="64" spans="1:3" x14ac:dyDescent="0.25">
      <c r="A64" s="188"/>
      <c r="B64" s="13" t="s">
        <v>77</v>
      </c>
      <c r="C64" s="23">
        <v>2</v>
      </c>
    </row>
    <row r="65" spans="1:3" x14ac:dyDescent="0.25">
      <c r="A65" s="203" t="s">
        <v>951</v>
      </c>
      <c r="B65" s="204"/>
      <c r="C65" s="31">
        <v>14</v>
      </c>
    </row>
  </sheetData>
  <sheetProtection algorithmName="SHA-512" hashValue="BGDQyU5aN++dhujtf3gATOaYy/ixsYGSRHBU9mh1xEr5Z+j+QsNGdDcjYc3HHDx+ZPVT+YWJv1DTHJzmFNjrjQ==" saltValue="nTX333O/k21ZwlXjXFjqN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1193</v>
      </c>
    </row>
    <row r="3" spans="1:6" x14ac:dyDescent="0.25">
      <c r="A3" s="34" t="s">
        <v>1194</v>
      </c>
    </row>
    <row r="4" spans="1:6" ht="33.75" x14ac:dyDescent="0.25">
      <c r="A4" s="35" t="s">
        <v>9</v>
      </c>
      <c r="B4" s="35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5" t="s">
        <v>1197</v>
      </c>
      <c r="B5" s="38" t="s">
        <v>1198</v>
      </c>
      <c r="C5" s="45">
        <v>121</v>
      </c>
      <c r="D5" s="45">
        <v>64</v>
      </c>
      <c r="E5" s="45">
        <v>41</v>
      </c>
      <c r="F5" s="40"/>
    </row>
    <row r="6" spans="1:6" x14ac:dyDescent="0.25">
      <c r="A6" s="197"/>
      <c r="B6" s="38" t="s">
        <v>1199</v>
      </c>
      <c r="C6" s="45">
        <v>76</v>
      </c>
      <c r="D6" s="45">
        <v>48</v>
      </c>
      <c r="E6" s="45">
        <v>32</v>
      </c>
      <c r="F6" s="40"/>
    </row>
    <row r="7" spans="1:6" x14ac:dyDescent="0.25">
      <c r="A7" s="37" t="s">
        <v>1200</v>
      </c>
      <c r="B7" s="38" t="s">
        <v>1201</v>
      </c>
      <c r="C7" s="45">
        <v>6</v>
      </c>
      <c r="D7" s="45">
        <v>3</v>
      </c>
      <c r="E7" s="45">
        <v>1</v>
      </c>
      <c r="F7" s="40"/>
    </row>
    <row r="8" spans="1:6" ht="22.5" x14ac:dyDescent="0.25">
      <c r="A8" s="195" t="s">
        <v>1202</v>
      </c>
      <c r="B8" s="38" t="s">
        <v>1203</v>
      </c>
      <c r="C8" s="45">
        <v>16</v>
      </c>
      <c r="D8" s="45">
        <v>13</v>
      </c>
      <c r="E8" s="45">
        <v>9</v>
      </c>
      <c r="F8" s="40"/>
    </row>
    <row r="9" spans="1:6" ht="22.5" x14ac:dyDescent="0.25">
      <c r="A9" s="196"/>
      <c r="B9" s="38" t="s">
        <v>1204</v>
      </c>
      <c r="C9" s="18"/>
      <c r="D9" s="18"/>
      <c r="E9" s="18"/>
      <c r="F9" s="40"/>
    </row>
    <row r="10" spans="1:6" ht="22.5" x14ac:dyDescent="0.25">
      <c r="A10" s="197"/>
      <c r="B10" s="38" t="s">
        <v>1205</v>
      </c>
      <c r="C10" s="45">
        <v>12</v>
      </c>
      <c r="D10" s="45">
        <v>7</v>
      </c>
      <c r="E10" s="45">
        <v>5</v>
      </c>
      <c r="F10" s="40"/>
    </row>
    <row r="11" spans="1:6" ht="22.5" x14ac:dyDescent="0.25">
      <c r="A11" s="195" t="s">
        <v>1206</v>
      </c>
      <c r="B11" s="38" t="s">
        <v>1207</v>
      </c>
      <c r="C11" s="45">
        <v>3</v>
      </c>
      <c r="D11" s="18"/>
      <c r="E11" s="18"/>
      <c r="F11" s="40"/>
    </row>
    <row r="12" spans="1:6" x14ac:dyDescent="0.25">
      <c r="A12" s="196"/>
      <c r="B12" s="38" t="s">
        <v>1208</v>
      </c>
      <c r="C12" s="45">
        <v>7</v>
      </c>
      <c r="D12" s="45">
        <v>5</v>
      </c>
      <c r="E12" s="45">
        <v>2</v>
      </c>
      <c r="F12" s="40"/>
    </row>
    <row r="13" spans="1:6" ht="22.5" x14ac:dyDescent="0.25">
      <c r="A13" s="197"/>
      <c r="B13" s="38" t="s">
        <v>1209</v>
      </c>
      <c r="C13" s="45">
        <v>8</v>
      </c>
      <c r="D13" s="45">
        <v>7</v>
      </c>
      <c r="E13" s="45">
        <v>3</v>
      </c>
      <c r="F13" s="40"/>
    </row>
    <row r="14" spans="1:6" ht="22.5" x14ac:dyDescent="0.25">
      <c r="A14" s="37" t="s">
        <v>1210</v>
      </c>
      <c r="B14" s="38" t="s">
        <v>1211</v>
      </c>
      <c r="C14" s="18"/>
      <c r="D14" s="18"/>
      <c r="E14" s="18"/>
      <c r="F14" s="40"/>
    </row>
    <row r="15" spans="1:6" x14ac:dyDescent="0.25">
      <c r="A15" s="195" t="s">
        <v>1212</v>
      </c>
      <c r="B15" s="38" t="s">
        <v>1213</v>
      </c>
      <c r="C15" s="45">
        <v>2613</v>
      </c>
      <c r="D15" s="45">
        <v>686</v>
      </c>
      <c r="E15" s="45">
        <v>511</v>
      </c>
      <c r="F15" s="40"/>
    </row>
    <row r="16" spans="1:6" x14ac:dyDescent="0.25">
      <c r="A16" s="196"/>
      <c r="B16" s="38" t="s">
        <v>1214</v>
      </c>
      <c r="C16" s="45">
        <v>4</v>
      </c>
      <c r="D16" s="18"/>
      <c r="E16" s="18"/>
      <c r="F16" s="40"/>
    </row>
    <row r="17" spans="1:6" ht="22.5" x14ac:dyDescent="0.25">
      <c r="A17" s="196"/>
      <c r="B17" s="38" t="s">
        <v>1215</v>
      </c>
      <c r="C17" s="18"/>
      <c r="D17" s="18"/>
      <c r="E17" s="18"/>
      <c r="F17" s="40"/>
    </row>
    <row r="18" spans="1:6" x14ac:dyDescent="0.25">
      <c r="A18" s="196"/>
      <c r="B18" s="38" t="s">
        <v>1216</v>
      </c>
      <c r="C18" s="45">
        <v>3</v>
      </c>
      <c r="D18" s="18"/>
      <c r="E18" s="18"/>
      <c r="F18" s="40"/>
    </row>
    <row r="19" spans="1:6" ht="22.5" x14ac:dyDescent="0.25">
      <c r="A19" s="197"/>
      <c r="B19" s="38" t="s">
        <v>1217</v>
      </c>
      <c r="C19" s="45">
        <v>6</v>
      </c>
      <c r="D19" s="45">
        <v>4</v>
      </c>
      <c r="E19" s="18"/>
      <c r="F19" s="40"/>
    </row>
    <row r="20" spans="1:6" x14ac:dyDescent="0.25">
      <c r="A20" s="37" t="s">
        <v>1218</v>
      </c>
      <c r="B20" s="38" t="s">
        <v>1219</v>
      </c>
      <c r="C20" s="45">
        <v>34</v>
      </c>
      <c r="D20" s="45">
        <v>15</v>
      </c>
      <c r="E20" s="45">
        <v>9</v>
      </c>
      <c r="F20" s="40"/>
    </row>
    <row r="21" spans="1:6" ht="22.5" x14ac:dyDescent="0.25">
      <c r="A21" s="37" t="s">
        <v>1220</v>
      </c>
      <c r="B21" s="38" t="s">
        <v>1221</v>
      </c>
      <c r="C21" s="18"/>
      <c r="D21" s="18"/>
      <c r="E21" s="18"/>
      <c r="F21" s="40"/>
    </row>
    <row r="22" spans="1:6" x14ac:dyDescent="0.25">
      <c r="A22" s="193" t="s">
        <v>951</v>
      </c>
      <c r="B22" s="194"/>
      <c r="C22" s="46">
        <v>2909</v>
      </c>
      <c r="D22" s="46">
        <v>852</v>
      </c>
      <c r="E22" s="46">
        <v>613</v>
      </c>
      <c r="F22" s="47"/>
    </row>
    <row r="23" spans="1:6" x14ac:dyDescent="0.25">
      <c r="A23" s="34" t="s">
        <v>1054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3" t="s">
        <v>99</v>
      </c>
      <c r="B25" s="17"/>
      <c r="C25" s="40"/>
    </row>
    <row r="26" spans="1:6" x14ac:dyDescent="0.25">
      <c r="A26" s="43" t="s">
        <v>109</v>
      </c>
      <c r="B26" s="17"/>
      <c r="C26" s="40"/>
    </row>
    <row r="27" spans="1:6" x14ac:dyDescent="0.25">
      <c r="A27" s="43" t="s">
        <v>1055</v>
      </c>
      <c r="B27" s="17"/>
      <c r="C27" s="40"/>
    </row>
    <row r="28" spans="1:6" x14ac:dyDescent="0.25">
      <c r="A28" s="193" t="s">
        <v>951</v>
      </c>
      <c r="B28" s="194"/>
      <c r="C28" s="47"/>
    </row>
    <row r="29" spans="1:6" x14ac:dyDescent="0.25">
      <c r="A29" s="16"/>
    </row>
    <row r="30" spans="1:6" x14ac:dyDescent="0.25">
      <c r="A30" s="34" t="s">
        <v>1222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3" t="s">
        <v>1223</v>
      </c>
      <c r="B32" s="17"/>
      <c r="C32" s="40"/>
    </row>
    <row r="33" spans="1:3" x14ac:dyDescent="0.25">
      <c r="A33" s="43" t="s">
        <v>1224</v>
      </c>
      <c r="B33" s="17"/>
      <c r="C33" s="40"/>
    </row>
    <row r="34" spans="1:3" x14ac:dyDescent="0.25">
      <c r="A34" s="43" t="s">
        <v>77</v>
      </c>
      <c r="B34" s="17"/>
      <c r="C34" s="40"/>
    </row>
    <row r="35" spans="1:3" x14ac:dyDescent="0.25">
      <c r="A35" s="193" t="s">
        <v>951</v>
      </c>
      <c r="B35" s="194"/>
      <c r="C35" s="47"/>
    </row>
    <row r="36" spans="1:3" x14ac:dyDescent="0.25">
      <c r="A36" s="16"/>
    </row>
    <row r="37" spans="1:3" x14ac:dyDescent="0.25">
      <c r="A37" s="34" t="s">
        <v>1225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3" t="s">
        <v>1226</v>
      </c>
      <c r="B39" s="17"/>
      <c r="C39" s="40"/>
    </row>
    <row r="40" spans="1:3" x14ac:dyDescent="0.25">
      <c r="A40" s="43" t="s">
        <v>1227</v>
      </c>
      <c r="B40" s="17"/>
      <c r="C40" s="40"/>
    </row>
    <row r="41" spans="1:3" x14ac:dyDescent="0.25">
      <c r="A41" s="193" t="s">
        <v>951</v>
      </c>
      <c r="B41" s="194"/>
      <c r="C41" s="47"/>
    </row>
    <row r="42" spans="1:3" ht="15.95" customHeight="1" x14ac:dyDescent="0.25"/>
  </sheetData>
  <sheetProtection algorithmName="SHA-512" hashValue="hX15EUlFfh1z76uzss+2seG+Uc9f9e9Fs5k6K8CMFBsQQJQWq5jFVytr9UfjcT+CWzNqxw6sPDgg4MywCnHIWA==" saltValue="y2CHGG7EJ2mVkQ7RP0pkv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81</v>
      </c>
      <c r="D5" s="14">
        <v>270</v>
      </c>
      <c r="E5" s="15">
        <v>-0.7</v>
      </c>
    </row>
    <row r="6" spans="1:5" x14ac:dyDescent="0.25">
      <c r="A6" s="180"/>
      <c r="B6" s="13" t="s">
        <v>1232</v>
      </c>
      <c r="C6" s="14">
        <v>3</v>
      </c>
      <c r="D6" s="14">
        <v>68</v>
      </c>
      <c r="E6" s="15">
        <v>-0.95588235294117596</v>
      </c>
    </row>
    <row r="7" spans="1:5" x14ac:dyDescent="0.25">
      <c r="A7" s="181"/>
      <c r="B7" s="13" t="s">
        <v>1233</v>
      </c>
      <c r="C7" s="14">
        <v>78</v>
      </c>
      <c r="D7" s="14">
        <v>69</v>
      </c>
      <c r="E7" s="15">
        <v>0.13043478260869601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14</v>
      </c>
      <c r="D11" s="14">
        <v>4</v>
      </c>
      <c r="E11" s="15">
        <v>2.5</v>
      </c>
    </row>
    <row r="12" spans="1:5" x14ac:dyDescent="0.25">
      <c r="A12" s="180"/>
      <c r="B12" s="13" t="s">
        <v>1237</v>
      </c>
      <c r="C12" s="14">
        <v>152</v>
      </c>
      <c r="D12" s="14">
        <v>3</v>
      </c>
      <c r="E12" s="15">
        <v>49.6666666666667</v>
      </c>
    </row>
    <row r="13" spans="1:5" x14ac:dyDescent="0.25">
      <c r="A13" s="180"/>
      <c r="B13" s="13" t="s">
        <v>1238</v>
      </c>
      <c r="C13" s="14">
        <v>1345</v>
      </c>
      <c r="D13" s="14">
        <v>77</v>
      </c>
      <c r="E13" s="15">
        <v>16.4675324675325</v>
      </c>
    </row>
    <row r="14" spans="1:5" x14ac:dyDescent="0.25">
      <c r="A14" s="180"/>
      <c r="B14" s="13" t="s">
        <v>1239</v>
      </c>
      <c r="C14" s="14">
        <v>119</v>
      </c>
      <c r="D14" s="14">
        <v>40</v>
      </c>
      <c r="E14" s="15">
        <v>1.9750000000000001</v>
      </c>
    </row>
    <row r="15" spans="1:5" x14ac:dyDescent="0.25">
      <c r="A15" s="180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6</v>
      </c>
      <c r="D19" s="14">
        <v>0</v>
      </c>
      <c r="E19" s="15">
        <v>6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62</v>
      </c>
      <c r="D24" s="14">
        <v>0</v>
      </c>
      <c r="E24" s="15">
        <v>62</v>
      </c>
    </row>
    <row r="25" spans="1:5" x14ac:dyDescent="0.25">
      <c r="A25" s="180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1"/>
      <c r="B26" s="13" t="s">
        <v>1249</v>
      </c>
      <c r="C26" s="14">
        <v>27</v>
      </c>
      <c r="D26" s="14">
        <v>0</v>
      </c>
      <c r="E26" s="15">
        <v>27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5</v>
      </c>
      <c r="D30" s="14">
        <v>0</v>
      </c>
      <c r="E30" s="15">
        <v>5</v>
      </c>
    </row>
    <row r="31" spans="1:5" x14ac:dyDescent="0.25">
      <c r="A31" s="180"/>
      <c r="B31" s="13" t="s">
        <v>1253</v>
      </c>
      <c r="C31" s="14">
        <v>1</v>
      </c>
      <c r="D31" s="14">
        <v>0</v>
      </c>
      <c r="E31" s="15">
        <v>1</v>
      </c>
    </row>
    <row r="32" spans="1:5" x14ac:dyDescent="0.25">
      <c r="A32" s="181"/>
      <c r="B32" s="13" t="s">
        <v>1254</v>
      </c>
      <c r="C32" s="14">
        <v>8</v>
      </c>
      <c r="D32" s="14">
        <v>0</v>
      </c>
      <c r="E32" s="15">
        <v>8</v>
      </c>
    </row>
  </sheetData>
  <sheetProtection algorithmName="SHA-512" hashValue="tJEQuWWphOMRcjgb1TUcE+SQok0GbsEd8/yx3u37Bl+5qW1vbyc7bVD2WQXUHpMAAf2KRdEV37YIxGXljHLDdg==" saltValue="JahN+yFlFR+M1v+D8GUN2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5</v>
      </c>
      <c r="D5" s="14">
        <v>0</v>
      </c>
      <c r="E5" s="15">
        <v>5</v>
      </c>
    </row>
    <row r="6" spans="1:5" x14ac:dyDescent="0.25">
      <c r="A6" s="180"/>
      <c r="B6" s="13" t="s">
        <v>1259</v>
      </c>
      <c r="C6" s="14">
        <v>1</v>
      </c>
      <c r="D6" s="14">
        <v>0</v>
      </c>
      <c r="E6" s="15">
        <v>1</v>
      </c>
    </row>
    <row r="7" spans="1:5" x14ac:dyDescent="0.25">
      <c r="A7" s="180"/>
      <c r="B7" s="13" t="s">
        <v>1260</v>
      </c>
      <c r="C7" s="14">
        <v>1</v>
      </c>
      <c r="D7" s="14">
        <v>0</v>
      </c>
      <c r="E7" s="15">
        <v>1</v>
      </c>
    </row>
    <row r="8" spans="1:5" x14ac:dyDescent="0.25">
      <c r="A8" s="180"/>
      <c r="B8" s="13" t="s">
        <v>1261</v>
      </c>
      <c r="C8" s="14">
        <v>9</v>
      </c>
      <c r="D8" s="14">
        <v>11</v>
      </c>
      <c r="E8" s="15">
        <v>-0.18181818181818199</v>
      </c>
    </row>
    <row r="9" spans="1:5" x14ac:dyDescent="0.25">
      <c r="A9" s="180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80"/>
      <c r="B10" s="13" t="s">
        <v>1263</v>
      </c>
      <c r="C10" s="14">
        <v>1</v>
      </c>
      <c r="D10" s="14">
        <v>0</v>
      </c>
      <c r="E10" s="15">
        <v>1</v>
      </c>
    </row>
    <row r="11" spans="1:5" x14ac:dyDescent="0.25">
      <c r="A11" s="180"/>
      <c r="B11" s="13" t="s">
        <v>1264</v>
      </c>
      <c r="C11" s="14">
        <v>12</v>
      </c>
      <c r="D11" s="14">
        <v>11</v>
      </c>
      <c r="E11" s="15">
        <v>9.0909090909090898E-2</v>
      </c>
    </row>
    <row r="12" spans="1:5" x14ac:dyDescent="0.25">
      <c r="A12" s="180"/>
      <c r="B12" s="13" t="s">
        <v>1265</v>
      </c>
      <c r="C12" s="14">
        <v>22</v>
      </c>
      <c r="D12" s="14">
        <v>9</v>
      </c>
      <c r="E12" s="15">
        <v>1.44444444444444</v>
      </c>
    </row>
    <row r="13" spans="1:5" x14ac:dyDescent="0.25">
      <c r="A13" s="180"/>
      <c r="B13" s="13" t="s">
        <v>1266</v>
      </c>
      <c r="C13" s="14">
        <v>7</v>
      </c>
      <c r="D13" s="14">
        <v>1</v>
      </c>
      <c r="E13" s="15">
        <v>6</v>
      </c>
    </row>
    <row r="14" spans="1:5" x14ac:dyDescent="0.25">
      <c r="A14" s="180"/>
      <c r="B14" s="13" t="s">
        <v>1267</v>
      </c>
      <c r="C14" s="14">
        <v>10</v>
      </c>
      <c r="D14" s="14">
        <v>0</v>
      </c>
      <c r="E14" s="15">
        <v>10</v>
      </c>
    </row>
    <row r="15" spans="1:5" x14ac:dyDescent="0.25">
      <c r="A15" s="180"/>
      <c r="B15" s="13" t="s">
        <v>1268</v>
      </c>
      <c r="C15" s="14">
        <v>1</v>
      </c>
      <c r="D15" s="14">
        <v>0</v>
      </c>
      <c r="E15" s="15">
        <v>1</v>
      </c>
    </row>
    <row r="16" spans="1:5" x14ac:dyDescent="0.25">
      <c r="A16" s="181"/>
      <c r="B16" s="13" t="s">
        <v>106</v>
      </c>
      <c r="C16" s="14">
        <v>25</v>
      </c>
      <c r="D16" s="14">
        <v>1</v>
      </c>
      <c r="E16" s="15">
        <v>24</v>
      </c>
    </row>
  </sheetData>
  <sheetProtection algorithmName="SHA-512" hashValue="fHYS1OqO+92M2zHL5mRijPHAxuBz2E+0/rhpUIvTuqVUD7sr38eynOz3uAGRuKcp9y3z010jntE/CIFG5tlSEw==" saltValue="crDlpx360SWE96DA7PX/a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0"/>
      <c r="B5" s="53" t="s">
        <v>1023</v>
      </c>
      <c r="C5" s="54">
        <v>20</v>
      </c>
      <c r="D5" s="54">
        <v>0</v>
      </c>
      <c r="E5" s="54">
        <v>11</v>
      </c>
      <c r="F5" s="54">
        <v>0</v>
      </c>
      <c r="G5" s="54">
        <v>0</v>
      </c>
      <c r="H5" s="54">
        <v>37</v>
      </c>
      <c r="I5" s="54">
        <v>0</v>
      </c>
      <c r="J5" s="54">
        <v>2</v>
      </c>
      <c r="K5" s="54">
        <v>0</v>
      </c>
      <c r="L5" s="55">
        <v>0</v>
      </c>
    </row>
    <row r="6" spans="1:12" x14ac:dyDescent="0.25">
      <c r="A6" s="180"/>
      <c r="B6" s="53" t="s">
        <v>1282</v>
      </c>
      <c r="C6" s="54">
        <v>0</v>
      </c>
      <c r="D6" s="54">
        <v>0</v>
      </c>
      <c r="E6" s="54">
        <v>1</v>
      </c>
      <c r="F6" s="54">
        <v>0</v>
      </c>
      <c r="G6" s="54">
        <v>0</v>
      </c>
      <c r="H6" s="54">
        <v>1</v>
      </c>
      <c r="I6" s="54">
        <v>0</v>
      </c>
      <c r="J6" s="54">
        <v>1</v>
      </c>
      <c r="K6" s="54">
        <v>0</v>
      </c>
      <c r="L6" s="55">
        <v>0</v>
      </c>
    </row>
    <row r="7" spans="1:12" x14ac:dyDescent="0.25">
      <c r="A7" s="181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0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0"/>
      <c r="B10" s="53" t="s">
        <v>1287</v>
      </c>
      <c r="C10" s="54">
        <v>5</v>
      </c>
      <c r="D10" s="54">
        <v>0</v>
      </c>
      <c r="E10" s="54">
        <v>2</v>
      </c>
      <c r="F10" s="54">
        <v>0</v>
      </c>
      <c r="G10" s="54">
        <v>0</v>
      </c>
      <c r="H10" s="54">
        <v>4</v>
      </c>
      <c r="I10" s="54">
        <v>0</v>
      </c>
      <c r="J10" s="54">
        <v>2</v>
      </c>
      <c r="K10" s="54">
        <v>0</v>
      </c>
      <c r="L10" s="55">
        <v>0</v>
      </c>
    </row>
    <row r="11" spans="1:12" x14ac:dyDescent="0.25">
      <c r="A11" s="180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0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0"/>
      <c r="B24" s="53" t="s">
        <v>1301</v>
      </c>
      <c r="C24" s="54">
        <v>2</v>
      </c>
      <c r="D24" s="54">
        <v>0</v>
      </c>
      <c r="E24" s="54">
        <v>0</v>
      </c>
      <c r="F24" s="54">
        <v>0</v>
      </c>
      <c r="G24" s="54">
        <v>0</v>
      </c>
      <c r="H24" s="54">
        <v>3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0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2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0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0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0"/>
      <c r="B42" s="53" t="s">
        <v>1319</v>
      </c>
      <c r="C42" s="54">
        <v>1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0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0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0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0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0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2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0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0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0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0"/>
      <c r="B80" s="53" t="s">
        <v>1357</v>
      </c>
      <c r="C80" s="54">
        <v>0</v>
      </c>
      <c r="D80" s="54">
        <v>0</v>
      </c>
      <c r="E80" s="54">
        <v>3</v>
      </c>
      <c r="F80" s="54">
        <v>0</v>
      </c>
      <c r="G80" s="54">
        <v>0</v>
      </c>
      <c r="H80" s="54">
        <v>1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0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0"/>
      <c r="B88" s="53" t="s">
        <v>1365</v>
      </c>
      <c r="C88" s="54">
        <v>0</v>
      </c>
      <c r="D88" s="54">
        <v>0</v>
      </c>
      <c r="E88" s="54">
        <v>1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0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0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0"/>
      <c r="B129" s="53" t="s">
        <v>1406</v>
      </c>
      <c r="C129" s="54">
        <v>0</v>
      </c>
      <c r="D129" s="54">
        <v>0</v>
      </c>
      <c r="E129" s="54">
        <v>1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0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0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0"/>
      <c r="B145" s="53" t="s">
        <v>1422</v>
      </c>
      <c r="C145" s="54">
        <v>1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0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0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0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0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0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0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0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0"/>
      <c r="B186" s="53" t="s">
        <v>1463</v>
      </c>
      <c r="C186" s="54">
        <v>2</v>
      </c>
      <c r="D186" s="54">
        <v>0</v>
      </c>
      <c r="E186" s="54">
        <v>0</v>
      </c>
      <c r="F186" s="54">
        <v>0</v>
      </c>
      <c r="G186" s="54">
        <v>0</v>
      </c>
      <c r="H186" s="54">
        <v>6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0"/>
      <c r="B187" s="53" t="s">
        <v>1464</v>
      </c>
      <c r="C187" s="54">
        <v>9</v>
      </c>
      <c r="D187" s="54">
        <v>0</v>
      </c>
      <c r="E187" s="54">
        <v>2</v>
      </c>
      <c r="F187" s="54">
        <v>0</v>
      </c>
      <c r="G187" s="54">
        <v>0</v>
      </c>
      <c r="H187" s="54">
        <v>13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0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0"/>
      <c r="B190" s="53" t="s">
        <v>1467</v>
      </c>
      <c r="C190" s="54">
        <v>0</v>
      </c>
      <c r="D190" s="54">
        <v>0</v>
      </c>
      <c r="E190" s="54">
        <v>1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0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0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3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0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0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2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0"/>
      <c r="B228" s="53" t="s">
        <v>1505</v>
      </c>
      <c r="C228" s="54">
        <v>0</v>
      </c>
      <c r="D228" s="54">
        <v>0</v>
      </c>
      <c r="E228" s="54">
        <v>1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0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0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0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1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0"/>
      <c r="B262" s="53" t="s">
        <v>1540</v>
      </c>
      <c r="C262" s="54">
        <v>19</v>
      </c>
      <c r="D262" s="54">
        <v>0</v>
      </c>
      <c r="E262" s="54">
        <v>5</v>
      </c>
      <c r="F262" s="54">
        <v>0</v>
      </c>
      <c r="G262" s="54">
        <v>0</v>
      </c>
      <c r="H262" s="54">
        <v>31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0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0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0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0"/>
      <c r="B267" s="53" t="s">
        <v>1545</v>
      </c>
      <c r="C267" s="54">
        <v>1</v>
      </c>
      <c r="D267" s="54">
        <v>0</v>
      </c>
      <c r="E267" s="54">
        <v>0</v>
      </c>
      <c r="F267" s="54">
        <v>0</v>
      </c>
      <c r="G267" s="54">
        <v>0</v>
      </c>
      <c r="H267" s="54">
        <v>1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0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0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0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0"/>
      <c r="B271" s="53" t="s">
        <v>961</v>
      </c>
      <c r="C271" s="54">
        <v>0</v>
      </c>
      <c r="D271" s="54">
        <v>0</v>
      </c>
      <c r="E271" s="54">
        <v>1</v>
      </c>
      <c r="F271" s="54">
        <v>0</v>
      </c>
      <c r="G271" s="54">
        <v>0</v>
      </c>
      <c r="H271" s="54">
        <v>2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0"/>
      <c r="B273" s="53" t="s">
        <v>1550</v>
      </c>
      <c r="C273" s="54">
        <v>0</v>
      </c>
      <c r="D273" s="54">
        <v>0</v>
      </c>
      <c r="E273" s="54">
        <v>2</v>
      </c>
      <c r="F273" s="54">
        <v>0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0"/>
      <c r="B274" s="53" t="s">
        <v>1551</v>
      </c>
      <c r="C274" s="54">
        <v>0</v>
      </c>
      <c r="D274" s="54">
        <v>0</v>
      </c>
      <c r="E274" s="54">
        <v>2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0"/>
      <c r="B276" s="53" t="s">
        <v>1553</v>
      </c>
      <c r="C276" s="54">
        <v>0</v>
      </c>
      <c r="D276" s="54">
        <v>0</v>
      </c>
      <c r="E276" s="54">
        <v>1</v>
      </c>
      <c r="F276" s="54">
        <v>0</v>
      </c>
      <c r="G276" s="54">
        <v>0</v>
      </c>
      <c r="H276" s="54">
        <v>1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0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4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0"/>
      <c r="B279" s="53" t="s">
        <v>1556</v>
      </c>
      <c r="C279" s="54">
        <v>0</v>
      </c>
      <c r="D279" s="54">
        <v>0</v>
      </c>
      <c r="E279" s="54">
        <v>1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0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0"/>
      <c r="B284" s="53" t="s">
        <v>1561</v>
      </c>
      <c r="C284" s="54">
        <v>0</v>
      </c>
      <c r="D284" s="54">
        <v>0</v>
      </c>
      <c r="E284" s="54">
        <v>1</v>
      </c>
      <c r="F284" s="54">
        <v>0</v>
      </c>
      <c r="G284" s="54">
        <v>0</v>
      </c>
      <c r="H284" s="54">
        <v>1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0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1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0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2</v>
      </c>
      <c r="K287" s="54">
        <v>0</v>
      </c>
      <c r="L287" s="55">
        <v>0</v>
      </c>
    </row>
    <row r="288" spans="1:12" x14ac:dyDescent="0.25">
      <c r="A288" s="180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1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25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1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13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1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4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4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1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+7Gy6gbPj3+BsbOJUtHmRoVXshehIcNQAggFXcsu6u3X8B5lKY+pBDw8eGAvoe3/FybdkDINMOkfcCs2Uffimw==" saltValue="DO/Yymnb+C8nuZkn0X8Uo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3" t="s">
        <v>1583</v>
      </c>
    </row>
    <row r="3" spans="1:5" x14ac:dyDescent="0.25">
      <c r="A3" s="34" t="s">
        <v>1584</v>
      </c>
    </row>
    <row r="4" spans="1:5" x14ac:dyDescent="0.25">
      <c r="A4" s="35" t="s">
        <v>9</v>
      </c>
      <c r="B4" s="35" t="s">
        <v>10</v>
      </c>
      <c r="C4" s="56" t="s">
        <v>2</v>
      </c>
      <c r="D4" s="56" t="s">
        <v>11</v>
      </c>
      <c r="E4" s="36" t="s">
        <v>12</v>
      </c>
    </row>
    <row r="5" spans="1:5" ht="22.5" x14ac:dyDescent="0.25">
      <c r="A5" s="37" t="s">
        <v>1585</v>
      </c>
      <c r="B5" s="44" t="s">
        <v>1586</v>
      </c>
      <c r="C5" s="45">
        <v>10</v>
      </c>
      <c r="D5" s="45">
        <v>355</v>
      </c>
      <c r="E5" s="57">
        <v>-0.971830985915493</v>
      </c>
    </row>
    <row r="6" spans="1:5" ht="22.5" x14ac:dyDescent="0.25">
      <c r="A6" s="37" t="s">
        <v>1587</v>
      </c>
      <c r="B6" s="44" t="s">
        <v>1588</v>
      </c>
      <c r="C6" s="45">
        <v>128</v>
      </c>
      <c r="D6" s="18"/>
      <c r="E6" s="57">
        <v>0</v>
      </c>
    </row>
    <row r="7" spans="1:5" ht="22.5" x14ac:dyDescent="0.25">
      <c r="A7" s="37" t="s">
        <v>1585</v>
      </c>
      <c r="B7" s="44" t="s">
        <v>1589</v>
      </c>
      <c r="C7" s="18"/>
      <c r="D7" s="45">
        <v>272</v>
      </c>
      <c r="E7" s="57">
        <v>0</v>
      </c>
    </row>
    <row r="8" spans="1:5" ht="22.5" x14ac:dyDescent="0.25">
      <c r="A8" s="37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7" t="s">
        <v>1585</v>
      </c>
      <c r="B9" s="44" t="s">
        <v>1591</v>
      </c>
      <c r="C9" s="18"/>
      <c r="D9" s="45">
        <v>7</v>
      </c>
      <c r="E9" s="57">
        <v>0</v>
      </c>
    </row>
    <row r="10" spans="1:5" ht="22.5" x14ac:dyDescent="0.25">
      <c r="A10" s="37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7" t="s">
        <v>1593</v>
      </c>
      <c r="B11" s="17"/>
      <c r="C11" s="18"/>
      <c r="D11" s="45">
        <v>727</v>
      </c>
      <c r="E11" s="57">
        <v>0</v>
      </c>
    </row>
    <row r="12" spans="1:5" x14ac:dyDescent="0.25">
      <c r="A12" s="37" t="s">
        <v>1594</v>
      </c>
      <c r="B12" s="17"/>
      <c r="C12" s="18"/>
      <c r="D12" s="18"/>
      <c r="E12" s="57">
        <v>0</v>
      </c>
    </row>
    <row r="13" spans="1:5" x14ac:dyDescent="0.25">
      <c r="A13" s="195" t="s">
        <v>1595</v>
      </c>
      <c r="B13" s="44" t="s">
        <v>1596</v>
      </c>
      <c r="C13" s="45">
        <v>2</v>
      </c>
      <c r="D13" s="18"/>
      <c r="E13" s="57">
        <v>0</v>
      </c>
    </row>
    <row r="14" spans="1:5" x14ac:dyDescent="0.25">
      <c r="A14" s="197"/>
      <c r="B14" s="44" t="s">
        <v>1597</v>
      </c>
      <c r="C14" s="45">
        <v>9</v>
      </c>
      <c r="D14" s="18"/>
      <c r="E14" s="57">
        <v>0</v>
      </c>
    </row>
    <row r="15" spans="1:5" x14ac:dyDescent="0.25">
      <c r="A15" s="34" t="s">
        <v>1598</v>
      </c>
    </row>
    <row r="16" spans="1:5" ht="22.5" x14ac:dyDescent="0.25">
      <c r="A16" s="35" t="s">
        <v>9</v>
      </c>
      <c r="B16" s="35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4" t="s">
        <v>1600</v>
      </c>
      <c r="C17" s="18"/>
      <c r="D17" s="18"/>
      <c r="E17" s="40"/>
    </row>
    <row r="18" spans="1:5" x14ac:dyDescent="0.25">
      <c r="A18" s="199"/>
      <c r="B18" s="44" t="s">
        <v>1601</v>
      </c>
      <c r="C18" s="45">
        <v>524</v>
      </c>
      <c r="D18" s="18"/>
      <c r="E18" s="40"/>
    </row>
    <row r="19" spans="1:5" x14ac:dyDescent="0.25">
      <c r="A19" s="199"/>
      <c r="B19" s="44" t="s">
        <v>1602</v>
      </c>
      <c r="C19" s="18"/>
      <c r="D19" s="18"/>
      <c r="E19" s="40"/>
    </row>
    <row r="20" spans="1:5" x14ac:dyDescent="0.25">
      <c r="A20" s="199"/>
      <c r="B20" s="44" t="s">
        <v>1603</v>
      </c>
      <c r="C20" s="18"/>
      <c r="D20" s="18"/>
      <c r="E20" s="40"/>
    </row>
    <row r="21" spans="1:5" x14ac:dyDescent="0.25">
      <c r="A21" s="199"/>
      <c r="B21" s="44" t="s">
        <v>1604</v>
      </c>
      <c r="C21" s="45">
        <v>8</v>
      </c>
      <c r="D21" s="18"/>
      <c r="E21" s="40"/>
    </row>
    <row r="22" spans="1:5" x14ac:dyDescent="0.25">
      <c r="A22" s="199"/>
      <c r="B22" s="44" t="s">
        <v>975</v>
      </c>
      <c r="C22" s="45">
        <v>773</v>
      </c>
      <c r="D22" s="18"/>
      <c r="E22" s="40"/>
    </row>
    <row r="23" spans="1:5" x14ac:dyDescent="0.25">
      <c r="A23" s="199"/>
      <c r="B23" s="44" t="s">
        <v>1605</v>
      </c>
      <c r="C23" s="45">
        <v>5</v>
      </c>
      <c r="D23" s="18"/>
      <c r="E23" s="40"/>
    </row>
    <row r="24" spans="1:5" x14ac:dyDescent="0.25">
      <c r="A24" s="199"/>
      <c r="B24" s="44" t="s">
        <v>1606</v>
      </c>
      <c r="C24" s="18"/>
      <c r="D24" s="18"/>
      <c r="E24" s="40"/>
    </row>
    <row r="25" spans="1:5" x14ac:dyDescent="0.25">
      <c r="A25" s="199"/>
      <c r="B25" s="44" t="s">
        <v>1607</v>
      </c>
      <c r="C25" s="18"/>
      <c r="D25" s="18"/>
      <c r="E25" s="40"/>
    </row>
    <row r="26" spans="1:5" x14ac:dyDescent="0.25">
      <c r="A26" s="199"/>
      <c r="B26" s="44" t="s">
        <v>1608</v>
      </c>
      <c r="C26" s="45">
        <v>3194</v>
      </c>
      <c r="D26" s="18"/>
      <c r="E26" s="40"/>
    </row>
    <row r="27" spans="1:5" x14ac:dyDescent="0.25">
      <c r="A27" s="199"/>
      <c r="B27" s="44" t="s">
        <v>1609</v>
      </c>
      <c r="C27" s="18"/>
      <c r="D27" s="18"/>
      <c r="E27" s="40"/>
    </row>
    <row r="28" spans="1:5" x14ac:dyDescent="0.25">
      <c r="A28" s="199"/>
      <c r="B28" s="44" t="s">
        <v>1610</v>
      </c>
      <c r="C28" s="45">
        <v>28</v>
      </c>
      <c r="D28" s="18"/>
      <c r="E28" s="40"/>
    </row>
    <row r="29" spans="1:5" x14ac:dyDescent="0.25">
      <c r="A29" s="199"/>
      <c r="B29" s="44" t="s">
        <v>1611</v>
      </c>
      <c r="C29" s="18"/>
      <c r="D29" s="18"/>
      <c r="E29" s="40"/>
    </row>
    <row r="30" spans="1:5" x14ac:dyDescent="0.25">
      <c r="A30" s="200"/>
      <c r="B30" s="44" t="s">
        <v>1612</v>
      </c>
      <c r="C30" s="18"/>
      <c r="D30" s="18"/>
      <c r="E30" s="40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wivoQwNKaYgmaDOtgiOk4dhLeJvjsweuztyQMJG91U6WJqXziKXyLIsqZpzyyWLDbJKibKxMWPqa/XRujMUELQ==" saltValue="nvOGgv8gfMTwZfYGnIl3e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BE60-D746-46E6-95AF-F791D15B70E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42571</v>
      </c>
      <c r="D7" s="126">
        <f>SUM(DatosGenerales!C15:C19)</f>
        <v>6572</v>
      </c>
      <c r="E7" s="125">
        <f>SUM(DatosGenerales!C12:C14)</f>
        <v>20803</v>
      </c>
      <c r="I7" s="127">
        <f>DatosGenerales!C31</f>
        <v>3056</v>
      </c>
      <c r="J7" s="126">
        <f>DatosGenerales!C32</f>
        <v>604</v>
      </c>
      <c r="K7" s="125">
        <f>SUM(DatosGenerales!C33:C34)</f>
        <v>643</v>
      </c>
      <c r="L7" s="126">
        <f>DatosGenerales!C36</f>
        <v>1753</v>
      </c>
      <c r="M7" s="125">
        <f>DatosGenerales!C95</f>
        <v>999</v>
      </c>
      <c r="N7" s="128">
        <f>L7-M7</f>
        <v>754</v>
      </c>
      <c r="O7" s="128"/>
      <c r="Q7" s="127">
        <f>DatosGenerales!C36</f>
        <v>1753</v>
      </c>
      <c r="R7" s="126">
        <f>DatosGenerales!C49</f>
        <v>3201</v>
      </c>
      <c r="S7" s="126">
        <f>DatosGenerales!C50</f>
        <v>69</v>
      </c>
      <c r="T7" s="126">
        <f>DatosGenerales!C62</f>
        <v>37</v>
      </c>
      <c r="U7" s="126">
        <f>DatosGenerales!C78</f>
        <v>4</v>
      </c>
      <c r="V7" s="129">
        <f>SUM(Q7:U7)</f>
        <v>5064</v>
      </c>
      <c r="Z7" s="127">
        <f>SUM(DatosGenerales!C106,DatosGenerales!C107,DatosGenerales!C109)</f>
        <v>2382</v>
      </c>
      <c r="AA7" s="126">
        <f>SUM(DatosGenerales!C108,DatosGenerales!C110)</f>
        <v>236</v>
      </c>
      <c r="AB7" s="126">
        <f>DatosGenerales!C106</f>
        <v>985</v>
      </c>
      <c r="AC7" s="129">
        <f>DatosGenerales!C107</f>
        <v>1357</v>
      </c>
      <c r="AH7" s="127">
        <f>SUM(DatosGenerales!C115,DatosGenerales!C116,DatosGenerales!C118)</f>
        <v>130</v>
      </c>
      <c r="AI7" s="126">
        <f>SUM(DatosGenerales!C117,DatosGenerales!C119)</f>
        <v>40</v>
      </c>
      <c r="AJ7" s="126">
        <f>DatosGenerales!C115</f>
        <v>45</v>
      </c>
      <c r="AK7" s="129">
        <f>DatosGenerales!C116</f>
        <v>80</v>
      </c>
      <c r="AP7" s="127">
        <f>SUM(DatosGenerales!C135:C136)</f>
        <v>221</v>
      </c>
      <c r="AQ7" s="126">
        <f>SUM(DatosGenerales!C137:C138)</f>
        <v>0</v>
      </c>
      <c r="AR7" s="129">
        <f>SUM(DatosGenerales!C139:C140)</f>
        <v>0</v>
      </c>
      <c r="AV7" s="127">
        <f>DatosGenerales!C145</f>
        <v>6</v>
      </c>
      <c r="AW7" s="126">
        <f>DatosGenerales!C146</f>
        <v>29</v>
      </c>
      <c r="AX7" s="126">
        <f>DatosGenerales!C147</f>
        <v>4</v>
      </c>
      <c r="AY7" s="126">
        <f>DatosGenerales!C148</f>
        <v>1</v>
      </c>
      <c r="AZ7" s="126">
        <f>DatosGenerales!C149</f>
        <v>26</v>
      </c>
      <c r="BA7" s="129">
        <f>DatosGenerales!C150</f>
        <v>14</v>
      </c>
      <c r="BE7" s="127">
        <f>DatosGenerales!C151</f>
        <v>0</v>
      </c>
      <c r="BF7" s="126">
        <f>DatosGenerales!C152</f>
        <v>71</v>
      </c>
      <c r="BG7" s="129">
        <f>DatosGenerales!C154</f>
        <v>15</v>
      </c>
      <c r="BK7" s="127">
        <f>SUM(DatosGenerales!C297:C311)</f>
        <v>2523</v>
      </c>
      <c r="BL7" s="126">
        <f>SUM(DatosGenerales!C294:C296)</f>
        <v>78</v>
      </c>
      <c r="BM7" s="126">
        <f>SUM(DatosGenerales!C312:C344)</f>
        <v>1594</v>
      </c>
      <c r="BN7" s="126">
        <f>SUM(DatosGenerales!C289)</f>
        <v>99</v>
      </c>
      <c r="BO7" s="126">
        <f>SUM(DatosGenerales!C356:C364)</f>
        <v>33</v>
      </c>
      <c r="BP7" s="126">
        <f>SUM(DatosGenerales!C286:C288)</f>
        <v>153</v>
      </c>
      <c r="BQ7" s="126">
        <f>SUM(DatosGenerales!C345:C355)</f>
        <v>7</v>
      </c>
      <c r="BR7" s="126">
        <f>SUM(DatosGenerales!C290:C292)</f>
        <v>207</v>
      </c>
      <c r="BS7" s="129">
        <f>SUM(DatosGenerales!C283:C285)</f>
        <v>1</v>
      </c>
      <c r="BT7" s="129">
        <f>SUM(DatosGenerales!C293)</f>
        <v>0</v>
      </c>
      <c r="BU7" s="129">
        <f>SUM(DatosGenerales!C365:C377)</f>
        <v>64</v>
      </c>
      <c r="BY7" s="127">
        <f>DatosGenerales!C246</f>
        <v>63</v>
      </c>
      <c r="BZ7" s="126">
        <f>DatosGenerales!C247</f>
        <v>1</v>
      </c>
      <c r="CA7" s="129">
        <f>DatosGenerales!C248</f>
        <v>16</v>
      </c>
      <c r="CF7" s="127">
        <f>DatosDiscapacidad!C5</f>
        <v>10</v>
      </c>
      <c r="CG7" s="129">
        <f>DatosDiscapacidad!C11</f>
        <v>0</v>
      </c>
      <c r="CM7" s="127">
        <f>DatosGenerales!C40</f>
        <v>11726</v>
      </c>
      <c r="CN7" s="129">
        <f>DatosGenerales!C41</f>
        <v>2708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334</v>
      </c>
      <c r="BL53" s="137">
        <f>SUM(DatosGenerales!C311,DatosGenerales!C300,DatosGenerales!C309)</f>
        <v>789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41</v>
      </c>
      <c r="BL66" s="137">
        <f>SUM(DatosGenerales!C299:C300)</f>
        <v>1082</v>
      </c>
      <c r="BM66" s="137">
        <f>SUM(DatosGenerales!C308:C309)</f>
        <v>0</v>
      </c>
      <c r="BN66" s="137"/>
      <c r="BO66" s="124"/>
      <c r="BP66" s="124"/>
      <c r="BQ66" s="124"/>
      <c r="BR66" s="124"/>
      <c r="BS66" s="124"/>
    </row>
  </sheetData>
  <sheetProtection algorithmName="SHA-512" hashValue="lzYIwAIzxEn8HRTlyLkhNuuY++Undz+oQlJkNjGMIf6D5Rg+ud2iDU0O4J/CfxtybD5AIjzcSChFQnq2t2PNNg==" saltValue="sSZABkrrUQ7QVpp/mUJrm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F50D-6348-4BB5-B40E-E44387DF0EF5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CoxV1H23DGE6O3pnN7UIkNhP9hCDeJ9E+cFWK7yQsxOAQndVNVVzJVV2pnEdWDavX2L51mfjN3yhq8+P+94puA==" saltValue="5lXqD3V0YcG1JFMd0ISP+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BE94-9638-4082-9CDB-472DC8583720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119</v>
      </c>
    </row>
    <row r="8" spans="1:50" s="124" customFormat="1" ht="14.85" customHeight="1" x14ac:dyDescent="0.25">
      <c r="C8" s="213"/>
      <c r="D8" s="126">
        <f>DatosMenores!C56</f>
        <v>1853</v>
      </c>
      <c r="E8" s="126">
        <f>DatosMenores!C57</f>
        <v>173</v>
      </c>
      <c r="F8" s="126">
        <f>DatosMenores!C58</f>
        <v>211</v>
      </c>
      <c r="G8" s="126">
        <f>DatosMenores!C59</f>
        <v>686</v>
      </c>
      <c r="H8" s="125">
        <f>DatosMenores!C60</f>
        <v>32</v>
      </c>
      <c r="I8" s="108"/>
      <c r="L8" s="125">
        <f>DatosMenores!C48</f>
        <v>33</v>
      </c>
      <c r="M8" s="126">
        <f>DatosMenores!C49</f>
        <v>111</v>
      </c>
      <c r="N8" s="126">
        <f>DatosMenores!C50</f>
        <v>264</v>
      </c>
      <c r="O8" s="126">
        <f>DatosMenores!C51</f>
        <v>0</v>
      </c>
      <c r="P8" s="125">
        <f>DatosMenores!C52</f>
        <v>0</v>
      </c>
      <c r="S8" s="125">
        <f>DatosMenores!C28</f>
        <v>453</v>
      </c>
      <c r="T8" s="126">
        <f>SUM(DatosMenores!C29:C32)</f>
        <v>108</v>
      </c>
      <c r="U8" s="126">
        <f>DatosMenores!C33</f>
        <v>0</v>
      </c>
      <c r="V8" s="126">
        <f>DatosMenores!C34</f>
        <v>287</v>
      </c>
      <c r="W8" s="126">
        <f>DatosMenores!C35</f>
        <v>46</v>
      </c>
      <c r="X8" s="126">
        <f>DatosMenores!C36</f>
        <v>0</v>
      </c>
      <c r="Y8" s="126">
        <f>DatosMenores!C38</f>
        <v>8</v>
      </c>
      <c r="Z8" s="126">
        <f>DatosMenores!C37</f>
        <v>12</v>
      </c>
      <c r="AA8" s="125">
        <f>DatosMenores!C39</f>
        <v>34</v>
      </c>
      <c r="AC8" s="110"/>
      <c r="AE8" s="127">
        <f>DatosMenores!C5</f>
        <v>0</v>
      </c>
      <c r="AF8" s="126">
        <f>DatosMenores!C6</f>
        <v>9</v>
      </c>
      <c r="AG8" s="126">
        <f>DatosMenores!C7</f>
        <v>21</v>
      </c>
      <c r="AH8" s="126">
        <f>DatosMenores!C8</f>
        <v>8</v>
      </c>
      <c r="AI8" s="126">
        <f>DatosMenores!C9</f>
        <v>108</v>
      </c>
      <c r="AJ8" s="125">
        <f>DatosMenores!C10</f>
        <v>166</v>
      </c>
      <c r="AK8" s="126">
        <f>DatosMenores!C11</f>
        <v>82</v>
      </c>
      <c r="AL8" s="126">
        <f>DatosMenores!C12</f>
        <v>40</v>
      </c>
      <c r="AM8" s="125">
        <f>DatosMenores!C13</f>
        <v>19</v>
      </c>
      <c r="AN8" s="110"/>
      <c r="AP8" s="127">
        <f>DatosMenores!C69</f>
        <v>119</v>
      </c>
      <c r="AQ8" s="127">
        <f>DatosMenores!C70</f>
        <v>152</v>
      </c>
      <c r="AR8" s="126">
        <f>DatosMenores!C71</f>
        <v>1345</v>
      </c>
      <c r="AS8" s="126">
        <f>DatosMenores!C74</f>
        <v>0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152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1345</v>
      </c>
    </row>
    <row r="10" spans="1:50" ht="29.85" customHeight="1" x14ac:dyDescent="0.25">
      <c r="C10" s="213"/>
      <c r="D10" s="125">
        <f>DatosMenores!C61</f>
        <v>751</v>
      </c>
      <c r="E10" s="126">
        <f>DatosMenores!C62</f>
        <v>225</v>
      </c>
      <c r="F10" s="129">
        <f>DatosMenores!C63</f>
        <v>11</v>
      </c>
      <c r="G10" s="129">
        <f>DatosMenores!C64</f>
        <v>473</v>
      </c>
      <c r="H10" s="129">
        <f>DatosMenores!C65</f>
        <v>42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2</v>
      </c>
      <c r="AF11" s="126">
        <f>DatosMenores!C15</f>
        <v>2</v>
      </c>
      <c r="AG11" s="126">
        <f>DatosMenores!C16</f>
        <v>23</v>
      </c>
      <c r="AH11" s="126">
        <f>DatosMenores!C17</f>
        <v>85</v>
      </c>
      <c r="AI11" s="126">
        <f>DatosMenores!C18</f>
        <v>11</v>
      </c>
      <c r="AJ11" s="126">
        <f>DatosMenores!C20</f>
        <v>42</v>
      </c>
      <c r="AK11" s="126">
        <f>DatosMenores!C21</f>
        <v>2</v>
      </c>
      <c r="AL11" s="125">
        <f>DatosMenores!C19</f>
        <v>77</v>
      </c>
      <c r="AP11" s="127">
        <f>DatosMenores!C78</f>
        <v>0</v>
      </c>
      <c r="AQ11" s="126">
        <f>DatosMenores!C77</f>
        <v>0</v>
      </c>
      <c r="AR11" s="126">
        <f>DatosMenores!C79</f>
        <v>0</v>
      </c>
      <c r="AS11" s="127">
        <f>DatosMenores!C72</f>
        <v>0</v>
      </c>
      <c r="AT11" s="125">
        <f>DatosMenores!C73</f>
        <v>19</v>
      </c>
      <c r="AW11" s="148" t="s">
        <v>1804</v>
      </c>
      <c r="AX11" s="149">
        <f>DatosMenores!C73</f>
        <v>19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0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0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d9M+DQNVVT0O0iU/8bOezV56wF0ciSsGVK39jlqZ3I48l0MdE8xsVM4ttcNjkt61RjdkxQg8ZjQ633YhvEPdiw==" saltValue="l+rgM2dHeRA662I/mrcCw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AC65-F64B-4712-9640-EC6D6046FDC1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64</v>
      </c>
      <c r="F4" s="162" t="s">
        <v>1812</v>
      </c>
      <c r="G4" s="164">
        <f>DatosViolenciaDoméstica!E67</f>
        <v>74</v>
      </c>
      <c r="H4" s="165"/>
    </row>
    <row r="5" spans="1:30" x14ac:dyDescent="0.2">
      <c r="C5" s="162" t="s">
        <v>8</v>
      </c>
      <c r="D5" s="163">
        <f>DatosViolenciaDoméstica!C6</f>
        <v>235</v>
      </c>
      <c r="F5" s="162" t="s">
        <v>1813</v>
      </c>
      <c r="G5" s="166">
        <f>DatosViolenciaDoméstica!F67</f>
        <v>62</v>
      </c>
      <c r="H5" s="165"/>
    </row>
    <row r="6" spans="1:30" x14ac:dyDescent="0.2">
      <c r="C6" s="162" t="s">
        <v>1814</v>
      </c>
      <c r="D6" s="163">
        <f>DatosViolenciaDoméstica!C7</f>
        <v>78</v>
      </c>
    </row>
    <row r="7" spans="1:30" x14ac:dyDescent="0.2">
      <c r="C7" s="162" t="s">
        <v>55</v>
      </c>
      <c r="D7" s="163">
        <f>DatosViolenciaDoméstica!C8</f>
        <v>2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3">
        <f>SUM(DatosViolenciaDoméstica!C10:C11)</f>
        <v>1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Twxh+pKXx0HKK63lkMnuku6Sl6ILppngMhaPu5pShGMPtLZ/YrlYOq9+n2Lpdv7iP7klYlQ+RRfrKR7to2TOdg==" saltValue="jDtTCK+rD1ZyttjOldih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4DF7-3C7F-462A-921E-83111C87EB88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4931</v>
      </c>
      <c r="D7" s="14">
        <v>5072</v>
      </c>
      <c r="E7" s="15">
        <v>-2.77996845425868E-2</v>
      </c>
    </row>
    <row r="8" spans="1:5" x14ac:dyDescent="0.25">
      <c r="A8" s="180"/>
      <c r="B8" s="13" t="s">
        <v>15</v>
      </c>
      <c r="C8" s="14">
        <v>42571</v>
      </c>
      <c r="D8" s="14">
        <v>40850</v>
      </c>
      <c r="E8" s="15">
        <v>4.21297429620563E-2</v>
      </c>
    </row>
    <row r="9" spans="1:5" x14ac:dyDescent="0.25">
      <c r="A9" s="180"/>
      <c r="B9" s="13" t="s">
        <v>16</v>
      </c>
      <c r="C9" s="14">
        <v>40150</v>
      </c>
      <c r="D9" s="14">
        <v>38662</v>
      </c>
      <c r="E9" s="15">
        <v>3.8487403652164902E-2</v>
      </c>
    </row>
    <row r="10" spans="1:5" x14ac:dyDescent="0.25">
      <c r="A10" s="180"/>
      <c r="B10" s="13" t="s">
        <v>17</v>
      </c>
      <c r="C10" s="14">
        <v>2133</v>
      </c>
      <c r="D10" s="14">
        <v>1947</v>
      </c>
      <c r="E10" s="15">
        <v>9.55315870570108E-2</v>
      </c>
    </row>
    <row r="11" spans="1:5" x14ac:dyDescent="0.25">
      <c r="A11" s="181"/>
      <c r="B11" s="13" t="s">
        <v>18</v>
      </c>
      <c r="C11" s="14">
        <v>4931</v>
      </c>
      <c r="D11" s="14">
        <v>5072</v>
      </c>
      <c r="E11" s="15">
        <v>-2.77996845425868E-2</v>
      </c>
    </row>
    <row r="12" spans="1:5" x14ac:dyDescent="0.25">
      <c r="A12" s="179" t="s">
        <v>19</v>
      </c>
      <c r="B12" s="13" t="s">
        <v>20</v>
      </c>
      <c r="C12" s="14">
        <v>11833</v>
      </c>
      <c r="D12" s="14">
        <v>10744</v>
      </c>
      <c r="E12" s="15">
        <v>0.10135889798957499</v>
      </c>
    </row>
    <row r="13" spans="1:5" x14ac:dyDescent="0.25">
      <c r="A13" s="180"/>
      <c r="B13" s="13" t="s">
        <v>21</v>
      </c>
      <c r="C13" s="14">
        <v>1097</v>
      </c>
      <c r="D13" s="14">
        <v>1003</v>
      </c>
      <c r="E13" s="15">
        <v>9.3718843469591195E-2</v>
      </c>
    </row>
    <row r="14" spans="1:5" x14ac:dyDescent="0.25">
      <c r="A14" s="181"/>
      <c r="B14" s="13" t="s">
        <v>22</v>
      </c>
      <c r="C14" s="14">
        <v>7873</v>
      </c>
      <c r="D14" s="14">
        <v>7124</v>
      </c>
      <c r="E14" s="15">
        <v>0.10513756316676</v>
      </c>
    </row>
    <row r="15" spans="1:5" x14ac:dyDescent="0.25">
      <c r="A15" s="179" t="s">
        <v>23</v>
      </c>
      <c r="B15" s="13" t="s">
        <v>24</v>
      </c>
      <c r="C15" s="14">
        <v>2002</v>
      </c>
      <c r="D15" s="14">
        <v>1704</v>
      </c>
      <c r="E15" s="15">
        <v>0.174882629107981</v>
      </c>
    </row>
    <row r="16" spans="1:5" x14ac:dyDescent="0.25">
      <c r="A16" s="180"/>
      <c r="B16" s="13" t="s">
        <v>25</v>
      </c>
      <c r="C16" s="14">
        <v>3419</v>
      </c>
      <c r="D16" s="14">
        <v>3289</v>
      </c>
      <c r="E16" s="15">
        <v>3.9525691699604702E-2</v>
      </c>
    </row>
    <row r="17" spans="1:5" x14ac:dyDescent="0.25">
      <c r="A17" s="180"/>
      <c r="B17" s="13" t="s">
        <v>26</v>
      </c>
      <c r="C17" s="14">
        <v>59</v>
      </c>
      <c r="D17" s="14">
        <v>61</v>
      </c>
      <c r="E17" s="15">
        <v>-3.2786885245901599E-2</v>
      </c>
    </row>
    <row r="18" spans="1:5" x14ac:dyDescent="0.25">
      <c r="A18" s="180"/>
      <c r="B18" s="13" t="s">
        <v>27</v>
      </c>
      <c r="C18" s="14">
        <v>7</v>
      </c>
      <c r="D18" s="14">
        <v>6</v>
      </c>
      <c r="E18" s="15">
        <v>0.16666666666666699</v>
      </c>
    </row>
    <row r="19" spans="1:5" x14ac:dyDescent="0.25">
      <c r="A19" s="181"/>
      <c r="B19" s="13" t="s">
        <v>28</v>
      </c>
      <c r="C19" s="14">
        <v>1085</v>
      </c>
      <c r="D19" s="14">
        <v>938</v>
      </c>
      <c r="E19" s="15">
        <v>0.15671641791044799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277</v>
      </c>
      <c r="D23" s="14">
        <v>194</v>
      </c>
      <c r="E23" s="15">
        <v>0.42783505154639201</v>
      </c>
    </row>
    <row r="24" spans="1: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32</v>
      </c>
      <c r="B25" s="17"/>
      <c r="C25" s="18"/>
      <c r="D25" s="14">
        <v>0</v>
      </c>
      <c r="E25" s="15">
        <v>0</v>
      </c>
    </row>
    <row r="26" spans="1:5" x14ac:dyDescent="0.25">
      <c r="A26" s="12" t="s">
        <v>33</v>
      </c>
      <c r="B26" s="17"/>
      <c r="C26" s="18"/>
      <c r="D26" s="14">
        <v>0</v>
      </c>
      <c r="E26" s="15">
        <v>0</v>
      </c>
    </row>
    <row r="27" spans="1:5" x14ac:dyDescent="0.25">
      <c r="A27" s="12" t="s">
        <v>34</v>
      </c>
      <c r="B27" s="17"/>
      <c r="C27" s="18"/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3056</v>
      </c>
      <c r="D31" s="14">
        <v>2485</v>
      </c>
      <c r="E31" s="15">
        <v>0.22977867203219299</v>
      </c>
    </row>
    <row r="32" spans="1:5" x14ac:dyDescent="0.25">
      <c r="A32" s="179" t="s">
        <v>37</v>
      </c>
      <c r="B32" s="13" t="s">
        <v>38</v>
      </c>
      <c r="C32" s="14">
        <v>604</v>
      </c>
      <c r="D32" s="14">
        <v>509</v>
      </c>
      <c r="E32" s="15">
        <v>0.18664047151277</v>
      </c>
    </row>
    <row r="33" spans="1:5" x14ac:dyDescent="0.25">
      <c r="A33" s="180"/>
      <c r="B33" s="13" t="s">
        <v>39</v>
      </c>
      <c r="C33" s="14">
        <v>504</v>
      </c>
      <c r="D33" s="14">
        <v>444</v>
      </c>
      <c r="E33" s="15">
        <v>0.135135135135135</v>
      </c>
    </row>
    <row r="34" spans="1:5" x14ac:dyDescent="0.25">
      <c r="A34" s="180"/>
      <c r="B34" s="13" t="s">
        <v>40</v>
      </c>
      <c r="C34" s="14">
        <v>139</v>
      </c>
      <c r="D34" s="14">
        <v>112</v>
      </c>
      <c r="E34" s="15">
        <v>0.24107142857142899</v>
      </c>
    </row>
    <row r="35" spans="1:5" x14ac:dyDescent="0.25">
      <c r="A35" s="180"/>
      <c r="B35" s="13" t="s">
        <v>41</v>
      </c>
      <c r="C35" s="14">
        <v>56</v>
      </c>
      <c r="D35" s="14">
        <v>44</v>
      </c>
      <c r="E35" s="15">
        <v>0.27272727272727298</v>
      </c>
    </row>
    <row r="36" spans="1:5" x14ac:dyDescent="0.25">
      <c r="A36" s="181"/>
      <c r="B36" s="13" t="s">
        <v>42</v>
      </c>
      <c r="C36" s="14">
        <v>1753</v>
      </c>
      <c r="D36" s="14">
        <v>1376</v>
      </c>
      <c r="E36" s="15">
        <v>0.27398255813953498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11726</v>
      </c>
      <c r="D40" s="14">
        <v>10484</v>
      </c>
      <c r="E40" s="15">
        <v>0.118466234261732</v>
      </c>
    </row>
    <row r="41" spans="1:5" x14ac:dyDescent="0.25">
      <c r="A41" s="12" t="s">
        <v>45</v>
      </c>
      <c r="B41" s="17"/>
      <c r="C41" s="14">
        <v>2708</v>
      </c>
      <c r="D41" s="14">
        <v>4538</v>
      </c>
      <c r="E41" s="15">
        <v>-0.40326134861172303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1092</v>
      </c>
      <c r="D45" s="14">
        <v>1128</v>
      </c>
      <c r="E45" s="15">
        <v>-3.1914893617021302E-2</v>
      </c>
    </row>
    <row r="46" spans="1:5" x14ac:dyDescent="0.25">
      <c r="A46" s="180"/>
      <c r="B46" s="13" t="s">
        <v>48</v>
      </c>
      <c r="C46" s="14">
        <v>869</v>
      </c>
      <c r="D46" s="14">
        <v>819</v>
      </c>
      <c r="E46" s="15">
        <v>6.1050061050061097E-2</v>
      </c>
    </row>
    <row r="47" spans="1:5" x14ac:dyDescent="0.25">
      <c r="A47" s="180"/>
      <c r="B47" s="13" t="s">
        <v>49</v>
      </c>
      <c r="C47" s="14">
        <v>4935</v>
      </c>
      <c r="D47" s="14">
        <v>3812</v>
      </c>
      <c r="E47" s="15">
        <v>0.294596012591815</v>
      </c>
    </row>
    <row r="48" spans="1:5" x14ac:dyDescent="0.25">
      <c r="A48" s="181"/>
      <c r="B48" s="13" t="s">
        <v>18</v>
      </c>
      <c r="C48" s="14">
        <v>3053</v>
      </c>
      <c r="D48" s="14">
        <v>1128</v>
      </c>
      <c r="E48" s="15">
        <v>1.7065602836879401</v>
      </c>
    </row>
    <row r="49" spans="1:5" x14ac:dyDescent="0.25">
      <c r="A49" s="179" t="s">
        <v>50</v>
      </c>
      <c r="B49" s="13" t="s">
        <v>51</v>
      </c>
      <c r="C49" s="14">
        <v>3201</v>
      </c>
      <c r="D49" s="14">
        <v>2966</v>
      </c>
      <c r="E49" s="15">
        <v>7.9231287929871899E-2</v>
      </c>
    </row>
    <row r="50" spans="1:5" x14ac:dyDescent="0.25">
      <c r="A50" s="180"/>
      <c r="B50" s="13" t="s">
        <v>52</v>
      </c>
      <c r="C50" s="14">
        <v>69</v>
      </c>
      <c r="D50" s="14">
        <v>75</v>
      </c>
      <c r="E50" s="15">
        <v>-0.08</v>
      </c>
    </row>
    <row r="51" spans="1:5" x14ac:dyDescent="0.25">
      <c r="A51" s="180"/>
      <c r="B51" s="13" t="s">
        <v>53</v>
      </c>
      <c r="C51" s="14">
        <v>443</v>
      </c>
      <c r="D51" s="14">
        <v>471</v>
      </c>
      <c r="E51" s="15">
        <v>-5.9447983014862003E-2</v>
      </c>
    </row>
    <row r="52" spans="1:5" x14ac:dyDescent="0.25">
      <c r="A52" s="181"/>
      <c r="B52" s="13" t="s">
        <v>54</v>
      </c>
      <c r="C52" s="14">
        <v>130</v>
      </c>
      <c r="D52" s="14">
        <v>146</v>
      </c>
      <c r="E52" s="15">
        <v>-0.10958904109589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40</v>
      </c>
      <c r="D56" s="14">
        <v>31</v>
      </c>
      <c r="E56" s="15">
        <v>0.29032258064516098</v>
      </c>
    </row>
    <row r="57" spans="1:5" x14ac:dyDescent="0.25">
      <c r="A57" s="180"/>
      <c r="B57" s="13" t="s">
        <v>48</v>
      </c>
      <c r="C57" s="14">
        <v>30</v>
      </c>
      <c r="D57" s="14">
        <v>21</v>
      </c>
      <c r="E57" s="15">
        <v>0.42857142857142799</v>
      </c>
    </row>
    <row r="58" spans="1:5" x14ac:dyDescent="0.25">
      <c r="A58" s="180"/>
      <c r="B58" s="13" t="s">
        <v>14</v>
      </c>
      <c r="C58" s="14">
        <v>45</v>
      </c>
      <c r="D58" s="14">
        <v>3</v>
      </c>
      <c r="E58" s="15">
        <v>14</v>
      </c>
    </row>
    <row r="59" spans="1:5" x14ac:dyDescent="0.25">
      <c r="A59" s="180"/>
      <c r="B59" s="13" t="s">
        <v>18</v>
      </c>
      <c r="C59" s="14">
        <v>21</v>
      </c>
      <c r="D59" s="14">
        <v>3</v>
      </c>
      <c r="E59" s="15">
        <v>6</v>
      </c>
    </row>
    <row r="60" spans="1:5" x14ac:dyDescent="0.25">
      <c r="A60" s="180"/>
      <c r="B60" s="13" t="s">
        <v>57</v>
      </c>
      <c r="C60" s="14">
        <v>21</v>
      </c>
      <c r="D60" s="14">
        <v>22</v>
      </c>
      <c r="E60" s="15">
        <v>-4.5454545454545497E-2</v>
      </c>
    </row>
    <row r="61" spans="1:5" x14ac:dyDescent="0.25">
      <c r="A61" s="181"/>
      <c r="B61" s="13" t="s">
        <v>58</v>
      </c>
      <c r="C61" s="14">
        <v>7</v>
      </c>
      <c r="D61" s="14">
        <v>3</v>
      </c>
      <c r="E61" s="15">
        <v>1.3333333333333299</v>
      </c>
    </row>
    <row r="62" spans="1:5" x14ac:dyDescent="0.25">
      <c r="A62" s="179" t="s">
        <v>59</v>
      </c>
      <c r="B62" s="13" t="s">
        <v>60</v>
      </c>
      <c r="C62" s="14">
        <v>37</v>
      </c>
      <c r="D62" s="14">
        <v>38</v>
      </c>
      <c r="E62" s="15">
        <v>-2.6315789473684199E-2</v>
      </c>
    </row>
    <row r="63" spans="1:5" x14ac:dyDescent="0.25">
      <c r="A63" s="180"/>
      <c r="B63" s="13" t="s">
        <v>53</v>
      </c>
      <c r="C63" s="14">
        <v>29</v>
      </c>
      <c r="D63" s="14">
        <v>23</v>
      </c>
      <c r="E63" s="15">
        <v>0.26086956521739102</v>
      </c>
    </row>
    <row r="64" spans="1:5" x14ac:dyDescent="0.25">
      <c r="A64" s="181"/>
      <c r="B64" s="13" t="s">
        <v>61</v>
      </c>
      <c r="C64" s="18"/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8</v>
      </c>
      <c r="D68" s="14">
        <v>11</v>
      </c>
      <c r="E68" s="15">
        <v>-0.27272727272727298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33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34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7</v>
      </c>
      <c r="D76" s="14">
        <v>11</v>
      </c>
      <c r="E76" s="15">
        <v>-0.36363636363636398</v>
      </c>
    </row>
    <row r="77" spans="1:5" x14ac:dyDescent="0.25">
      <c r="A77" s="184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184"/>
      <c r="B78" s="13" t="s">
        <v>60</v>
      </c>
      <c r="C78" s="14">
        <v>4</v>
      </c>
      <c r="D78" s="14">
        <v>4</v>
      </c>
      <c r="E78" s="15">
        <v>0</v>
      </c>
    </row>
    <row r="79" spans="1:5" x14ac:dyDescent="0.25">
      <c r="A79" s="184"/>
      <c r="B79" s="13" t="s">
        <v>64</v>
      </c>
      <c r="C79" s="14">
        <v>7</v>
      </c>
      <c r="D79" s="14">
        <v>3</v>
      </c>
      <c r="E79" s="15">
        <v>1.3333333333333299</v>
      </c>
    </row>
    <row r="80" spans="1:5" x14ac:dyDescent="0.25">
      <c r="A80" s="185"/>
      <c r="B80" s="13" t="s">
        <v>65</v>
      </c>
      <c r="C80" s="14">
        <v>4</v>
      </c>
      <c r="D80" s="14">
        <v>3</v>
      </c>
      <c r="E80" s="15">
        <v>0.33333333333333298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4148</v>
      </c>
      <c r="D84" s="14">
        <v>3530</v>
      </c>
      <c r="E84" s="15">
        <v>0.17507082152974501</v>
      </c>
    </row>
    <row r="85" spans="1:5" x14ac:dyDescent="0.25">
      <c r="A85" s="181"/>
      <c r="B85" s="13" t="s">
        <v>69</v>
      </c>
      <c r="C85" s="14">
        <v>753</v>
      </c>
      <c r="D85" s="14">
        <v>656</v>
      </c>
      <c r="E85" s="15">
        <v>0.147865853658536</v>
      </c>
    </row>
    <row r="86" spans="1:5" x14ac:dyDescent="0.25">
      <c r="A86" s="179" t="s">
        <v>70</v>
      </c>
      <c r="B86" s="13" t="s">
        <v>68</v>
      </c>
      <c r="C86" s="14">
        <v>3288</v>
      </c>
      <c r="D86" s="14">
        <v>3087</v>
      </c>
      <c r="E86" s="15">
        <v>6.5111758989310001E-2</v>
      </c>
    </row>
    <row r="87" spans="1:5" x14ac:dyDescent="0.25">
      <c r="A87" s="181"/>
      <c r="B87" s="13" t="s">
        <v>69</v>
      </c>
      <c r="C87" s="14">
        <v>266</v>
      </c>
      <c r="D87" s="14">
        <v>201</v>
      </c>
      <c r="E87" s="15">
        <v>0.32338308457711401</v>
      </c>
    </row>
    <row r="88" spans="1:5" x14ac:dyDescent="0.25">
      <c r="A88" s="179" t="s">
        <v>71</v>
      </c>
      <c r="B88" s="13" t="s">
        <v>68</v>
      </c>
      <c r="C88" s="14">
        <v>228</v>
      </c>
      <c r="D88" s="14">
        <v>212</v>
      </c>
      <c r="E88" s="15">
        <v>7.5471698113207503E-2</v>
      </c>
    </row>
    <row r="89" spans="1:5" x14ac:dyDescent="0.25">
      <c r="A89" s="181"/>
      <c r="B89" s="13" t="s">
        <v>69</v>
      </c>
      <c r="C89" s="14">
        <v>17</v>
      </c>
      <c r="D89" s="14">
        <v>7</v>
      </c>
      <c r="E89" s="15">
        <v>1.4285714285714299</v>
      </c>
    </row>
    <row r="90" spans="1:5" x14ac:dyDescent="0.25">
      <c r="A90" s="179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81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999</v>
      </c>
      <c r="D95" s="14">
        <v>856</v>
      </c>
      <c r="E95" s="15">
        <v>0.16705607476635501</v>
      </c>
    </row>
    <row r="96" spans="1:5" x14ac:dyDescent="0.25">
      <c r="A96" s="12" t="s">
        <v>74</v>
      </c>
      <c r="B96" s="17"/>
      <c r="C96" s="14">
        <v>0</v>
      </c>
      <c r="D96" s="14">
        <v>2</v>
      </c>
      <c r="E96" s="15">
        <v>-1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1906</v>
      </c>
      <c r="D100" s="14">
        <v>3126</v>
      </c>
      <c r="E100" s="15">
        <v>-0.39027511196417097</v>
      </c>
    </row>
    <row r="101" spans="1:5" x14ac:dyDescent="0.25">
      <c r="A101" s="12" t="s">
        <v>77</v>
      </c>
      <c r="B101" s="17"/>
      <c r="C101" s="14">
        <v>1233</v>
      </c>
      <c r="D101" s="14">
        <v>1412</v>
      </c>
      <c r="E101" s="15">
        <v>-0.126770538243626</v>
      </c>
    </row>
    <row r="102" spans="1:5" x14ac:dyDescent="0.25">
      <c r="A102" s="12" t="s">
        <v>74</v>
      </c>
      <c r="B102" s="17"/>
      <c r="C102" s="14">
        <v>1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985</v>
      </c>
      <c r="D106" s="14">
        <v>1356</v>
      </c>
      <c r="E106" s="15">
        <v>-0.27359882005899699</v>
      </c>
    </row>
    <row r="107" spans="1:5" x14ac:dyDescent="0.25">
      <c r="A107" s="180"/>
      <c r="B107" s="13" t="s">
        <v>80</v>
      </c>
      <c r="C107" s="14">
        <v>1357</v>
      </c>
      <c r="D107" s="14">
        <v>1553</v>
      </c>
      <c r="E107" s="15">
        <v>-0.126207340631037</v>
      </c>
    </row>
    <row r="108" spans="1:5" x14ac:dyDescent="0.25">
      <c r="A108" s="181"/>
      <c r="B108" s="13" t="s">
        <v>81</v>
      </c>
      <c r="C108" s="14">
        <v>20</v>
      </c>
      <c r="D108" s="14">
        <v>118</v>
      </c>
      <c r="E108" s="15">
        <v>-0.83050847457627097</v>
      </c>
    </row>
    <row r="109" spans="1:5" x14ac:dyDescent="0.25">
      <c r="A109" s="179" t="s">
        <v>77</v>
      </c>
      <c r="B109" s="13" t="s">
        <v>82</v>
      </c>
      <c r="C109" s="14">
        <v>40</v>
      </c>
      <c r="D109" s="14">
        <v>365</v>
      </c>
      <c r="E109" s="15">
        <v>-0.89041095890410904</v>
      </c>
    </row>
    <row r="110" spans="1:5" x14ac:dyDescent="0.25">
      <c r="A110" s="181"/>
      <c r="B110" s="13" t="s">
        <v>81</v>
      </c>
      <c r="C110" s="14">
        <v>216</v>
      </c>
      <c r="D110" s="14">
        <v>358</v>
      </c>
      <c r="E110" s="15">
        <v>-0.39664804469273701</v>
      </c>
    </row>
    <row r="111" spans="1:5" x14ac:dyDescent="0.25">
      <c r="A111" s="12" t="s">
        <v>74</v>
      </c>
      <c r="B111" s="17"/>
      <c r="C111" s="14">
        <v>46</v>
      </c>
      <c r="D111" s="14">
        <v>794</v>
      </c>
      <c r="E111" s="15">
        <v>-0.94206549118387894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45</v>
      </c>
      <c r="D115" s="14">
        <v>55</v>
      </c>
      <c r="E115" s="15">
        <v>-0.18181818181818199</v>
      </c>
    </row>
    <row r="116" spans="1:5" x14ac:dyDescent="0.25">
      <c r="A116" s="180"/>
      <c r="B116" s="13" t="s">
        <v>80</v>
      </c>
      <c r="C116" s="14">
        <v>80</v>
      </c>
      <c r="D116" s="14">
        <v>94</v>
      </c>
      <c r="E116" s="15">
        <v>-0.14893617021276601</v>
      </c>
    </row>
    <row r="117" spans="1:5" x14ac:dyDescent="0.25">
      <c r="A117" s="181"/>
      <c r="B117" s="13" t="s">
        <v>81</v>
      </c>
      <c r="C117" s="14">
        <v>10</v>
      </c>
      <c r="D117" s="14">
        <v>16</v>
      </c>
      <c r="E117" s="15">
        <v>-0.375</v>
      </c>
    </row>
    <row r="118" spans="1:5" x14ac:dyDescent="0.25">
      <c r="A118" s="179" t="s">
        <v>77</v>
      </c>
      <c r="B118" s="13" t="s">
        <v>82</v>
      </c>
      <c r="C118" s="14">
        <v>5</v>
      </c>
      <c r="D118" s="14">
        <v>12</v>
      </c>
      <c r="E118" s="15">
        <v>-0.58333333333333304</v>
      </c>
    </row>
    <row r="119" spans="1:5" x14ac:dyDescent="0.25">
      <c r="A119" s="181"/>
      <c r="B119" s="13" t="s">
        <v>81</v>
      </c>
      <c r="C119" s="14">
        <v>30</v>
      </c>
      <c r="D119" s="14">
        <v>37</v>
      </c>
      <c r="E119" s="15">
        <v>-0.18918918918918901</v>
      </c>
    </row>
    <row r="120" spans="1:5" x14ac:dyDescent="0.25">
      <c r="A120" s="12" t="s">
        <v>74</v>
      </c>
      <c r="B120" s="17"/>
      <c r="C120" s="14">
        <v>3</v>
      </c>
      <c r="D120" s="14">
        <v>4</v>
      </c>
      <c r="E120" s="15">
        <v>-0.25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81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350</v>
      </c>
      <c r="D126" s="14">
        <v>348</v>
      </c>
      <c r="E126" s="15">
        <v>5.74712643678161E-3</v>
      </c>
    </row>
    <row r="127" spans="1:5" x14ac:dyDescent="0.25">
      <c r="A127" s="181"/>
      <c r="B127" s="13" t="s">
        <v>87</v>
      </c>
      <c r="C127" s="14">
        <v>1352</v>
      </c>
      <c r="D127" s="14">
        <v>1434</v>
      </c>
      <c r="E127" s="15">
        <v>-5.7182705718270603E-2</v>
      </c>
    </row>
    <row r="128" spans="1:5" x14ac:dyDescent="0.25">
      <c r="A128" s="179" t="s">
        <v>89</v>
      </c>
      <c r="B128" s="13" t="s">
        <v>86</v>
      </c>
      <c r="C128" s="14">
        <v>4768</v>
      </c>
      <c r="D128" s="14">
        <v>4282</v>
      </c>
      <c r="E128" s="15">
        <v>0.11349836524988299</v>
      </c>
    </row>
    <row r="129" spans="1:5" x14ac:dyDescent="0.25">
      <c r="A129" s="181"/>
      <c r="B129" s="13" t="s">
        <v>87</v>
      </c>
      <c r="C129" s="14">
        <v>12929</v>
      </c>
      <c r="D129" s="14">
        <v>12978</v>
      </c>
      <c r="E129" s="15">
        <v>-3.7756202804746499E-3</v>
      </c>
    </row>
    <row r="130" spans="1:5" x14ac:dyDescent="0.25">
      <c r="A130" s="179" t="s">
        <v>90</v>
      </c>
      <c r="B130" s="13" t="s">
        <v>86</v>
      </c>
      <c r="C130" s="18"/>
      <c r="D130" s="18"/>
      <c r="E130" s="15">
        <v>0</v>
      </c>
    </row>
    <row r="131" spans="1:5" x14ac:dyDescent="0.25">
      <c r="A131" s="181"/>
      <c r="B131" s="13" t="s">
        <v>87</v>
      </c>
      <c r="C131" s="18"/>
      <c r="D131" s="18"/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189</v>
      </c>
      <c r="D135" s="14">
        <v>209</v>
      </c>
      <c r="E135" s="15">
        <v>-9.5693779904306206E-2</v>
      </c>
    </row>
    <row r="136" spans="1:5" x14ac:dyDescent="0.25">
      <c r="A136" s="181"/>
      <c r="B136" s="13" t="s">
        <v>94</v>
      </c>
      <c r="C136" s="14">
        <v>32</v>
      </c>
      <c r="D136" s="14">
        <v>36</v>
      </c>
      <c r="E136" s="15">
        <v>-0.11111111111111099</v>
      </c>
    </row>
    <row r="137" spans="1:5" x14ac:dyDescent="0.25">
      <c r="A137" s="179" t="s">
        <v>95</v>
      </c>
      <c r="B137" s="13" t="s">
        <v>93</v>
      </c>
      <c r="C137" s="18"/>
      <c r="D137" s="18"/>
      <c r="E137" s="15">
        <v>0</v>
      </c>
    </row>
    <row r="138" spans="1:5" x14ac:dyDescent="0.25">
      <c r="A138" s="181"/>
      <c r="B138" s="13" t="s">
        <v>94</v>
      </c>
      <c r="C138" s="18"/>
      <c r="D138" s="18"/>
      <c r="E138" s="15">
        <v>0</v>
      </c>
    </row>
    <row r="139" spans="1:5" x14ac:dyDescent="0.25">
      <c r="A139" s="179" t="s">
        <v>96</v>
      </c>
      <c r="B139" s="13" t="s">
        <v>93</v>
      </c>
      <c r="C139" s="18"/>
      <c r="D139" s="14">
        <v>0</v>
      </c>
      <c r="E139" s="15">
        <v>0</v>
      </c>
    </row>
    <row r="140" spans="1:5" x14ac:dyDescent="0.25">
      <c r="A140" s="181"/>
      <c r="B140" s="13" t="s">
        <v>97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80</v>
      </c>
      <c r="D144" s="14">
        <v>77</v>
      </c>
      <c r="E144" s="15">
        <v>3.8961038961039002E-2</v>
      </c>
    </row>
    <row r="145" spans="1:5" x14ac:dyDescent="0.25">
      <c r="A145" s="179" t="s">
        <v>100</v>
      </c>
      <c r="B145" s="13" t="s">
        <v>101</v>
      </c>
      <c r="C145" s="14">
        <v>6</v>
      </c>
      <c r="D145" s="14">
        <v>8</v>
      </c>
      <c r="E145" s="15">
        <v>-0.25</v>
      </c>
    </row>
    <row r="146" spans="1:5" x14ac:dyDescent="0.25">
      <c r="A146" s="180"/>
      <c r="B146" s="13" t="s">
        <v>102</v>
      </c>
      <c r="C146" s="14">
        <v>29</v>
      </c>
      <c r="D146" s="14">
        <v>33</v>
      </c>
      <c r="E146" s="15">
        <v>-0.12121212121212099</v>
      </c>
    </row>
    <row r="147" spans="1:5" x14ac:dyDescent="0.25">
      <c r="A147" s="180"/>
      <c r="B147" s="13" t="s">
        <v>103</v>
      </c>
      <c r="C147" s="14">
        <v>4</v>
      </c>
      <c r="D147" s="14">
        <v>4</v>
      </c>
      <c r="E147" s="15">
        <v>0</v>
      </c>
    </row>
    <row r="148" spans="1:5" x14ac:dyDescent="0.25">
      <c r="A148" s="180"/>
      <c r="B148" s="13" t="s">
        <v>104</v>
      </c>
      <c r="C148" s="14">
        <v>1</v>
      </c>
      <c r="D148" s="14">
        <v>4</v>
      </c>
      <c r="E148" s="15">
        <v>-0.75</v>
      </c>
    </row>
    <row r="149" spans="1:5" x14ac:dyDescent="0.25">
      <c r="A149" s="180"/>
      <c r="B149" s="13" t="s">
        <v>105</v>
      </c>
      <c r="C149" s="14">
        <v>26</v>
      </c>
      <c r="D149" s="14">
        <v>28</v>
      </c>
      <c r="E149" s="15">
        <v>-7.1428571428571397E-2</v>
      </c>
    </row>
    <row r="150" spans="1:5" x14ac:dyDescent="0.25">
      <c r="A150" s="181"/>
      <c r="B150" s="13" t="s">
        <v>106</v>
      </c>
      <c r="C150" s="14">
        <v>14</v>
      </c>
      <c r="D150" s="14">
        <v>0</v>
      </c>
      <c r="E150" s="15">
        <v>0</v>
      </c>
    </row>
    <row r="151" spans="1:5" x14ac:dyDescent="0.25">
      <c r="A151" s="179" t="s">
        <v>107</v>
      </c>
      <c r="B151" s="13" t="s">
        <v>108</v>
      </c>
      <c r="C151" s="14">
        <v>0</v>
      </c>
      <c r="D151" s="14">
        <v>47</v>
      </c>
      <c r="E151" s="15">
        <v>-1</v>
      </c>
    </row>
    <row r="152" spans="1:5" x14ac:dyDescent="0.25">
      <c r="A152" s="181"/>
      <c r="B152" s="13" t="s">
        <v>109</v>
      </c>
      <c r="C152" s="14">
        <v>71</v>
      </c>
      <c r="D152" s="14">
        <v>27</v>
      </c>
      <c r="E152" s="15">
        <v>1.62962962962963</v>
      </c>
    </row>
    <row r="153" spans="1:5" x14ac:dyDescent="0.25">
      <c r="A153" s="179" t="s">
        <v>110</v>
      </c>
      <c r="B153" s="13" t="s">
        <v>14</v>
      </c>
      <c r="C153" s="14">
        <v>12</v>
      </c>
      <c r="D153" s="14">
        <v>9</v>
      </c>
      <c r="E153" s="15">
        <v>0.33333333333333298</v>
      </c>
    </row>
    <row r="154" spans="1:5" x14ac:dyDescent="0.25">
      <c r="A154" s="181"/>
      <c r="B154" s="13" t="s">
        <v>18</v>
      </c>
      <c r="C154" s="14">
        <v>15</v>
      </c>
      <c r="D154" s="14">
        <v>12</v>
      </c>
      <c r="E154" s="15">
        <v>0.25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1092</v>
      </c>
      <c r="D159" s="14">
        <v>1926</v>
      </c>
      <c r="E159" s="15">
        <v>-0.43302180685358299</v>
      </c>
    </row>
    <row r="160" spans="1:5" x14ac:dyDescent="0.25">
      <c r="A160" s="180"/>
      <c r="B160" s="13" t="s">
        <v>115</v>
      </c>
      <c r="C160" s="14">
        <v>314</v>
      </c>
      <c r="D160" s="14">
        <v>322</v>
      </c>
      <c r="E160" s="15">
        <v>-2.4844720496894401E-2</v>
      </c>
    </row>
    <row r="161" spans="1:5" x14ac:dyDescent="0.25">
      <c r="A161" s="180"/>
      <c r="B161" s="13" t="s">
        <v>116</v>
      </c>
      <c r="C161" s="14">
        <v>734</v>
      </c>
      <c r="D161" s="14">
        <v>772</v>
      </c>
      <c r="E161" s="15">
        <v>-4.92227979274611E-2</v>
      </c>
    </row>
    <row r="162" spans="1:5" x14ac:dyDescent="0.25">
      <c r="A162" s="180"/>
      <c r="B162" s="13" t="s">
        <v>117</v>
      </c>
      <c r="C162" s="14">
        <v>1</v>
      </c>
      <c r="D162" s="14">
        <v>160</v>
      </c>
      <c r="E162" s="15">
        <v>-0.99375000000000002</v>
      </c>
    </row>
    <row r="163" spans="1:5" x14ac:dyDescent="0.25">
      <c r="A163" s="180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80"/>
      <c r="B164" s="13" t="s">
        <v>119</v>
      </c>
      <c r="C164" s="14">
        <v>15</v>
      </c>
      <c r="D164" s="14">
        <v>12</v>
      </c>
      <c r="E164" s="15">
        <v>0.25</v>
      </c>
    </row>
    <row r="165" spans="1:5" x14ac:dyDescent="0.25">
      <c r="A165" s="180"/>
      <c r="B165" s="13" t="s">
        <v>120</v>
      </c>
      <c r="C165" s="14">
        <v>1362</v>
      </c>
      <c r="D165" s="14">
        <v>758</v>
      </c>
      <c r="E165" s="15">
        <v>0.79683377308707104</v>
      </c>
    </row>
    <row r="166" spans="1:5" x14ac:dyDescent="0.25">
      <c r="A166" s="180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80"/>
      <c r="B167" s="13" t="s">
        <v>122</v>
      </c>
      <c r="C167" s="14">
        <v>618</v>
      </c>
      <c r="D167" s="14">
        <v>500</v>
      </c>
      <c r="E167" s="15">
        <v>0.23599999999999999</v>
      </c>
    </row>
    <row r="168" spans="1:5" x14ac:dyDescent="0.25">
      <c r="A168" s="180"/>
      <c r="B168" s="13" t="s">
        <v>123</v>
      </c>
      <c r="C168" s="14">
        <v>671</v>
      </c>
      <c r="D168" s="14">
        <v>698</v>
      </c>
      <c r="E168" s="15">
        <v>-3.8681948424068802E-2</v>
      </c>
    </row>
    <row r="169" spans="1:5" x14ac:dyDescent="0.25">
      <c r="A169" s="180"/>
      <c r="B169" s="13" t="s">
        <v>124</v>
      </c>
      <c r="C169" s="14">
        <v>70</v>
      </c>
      <c r="D169" s="14">
        <v>72</v>
      </c>
      <c r="E169" s="15">
        <v>-2.7777777777777801E-2</v>
      </c>
    </row>
    <row r="170" spans="1:5" x14ac:dyDescent="0.25">
      <c r="A170" s="180"/>
      <c r="B170" s="13" t="s">
        <v>125</v>
      </c>
      <c r="C170" s="14">
        <v>722</v>
      </c>
      <c r="D170" s="14">
        <v>452</v>
      </c>
      <c r="E170" s="15">
        <v>0.59734513274336298</v>
      </c>
    </row>
    <row r="171" spans="1:5" x14ac:dyDescent="0.25">
      <c r="A171" s="180"/>
      <c r="B171" s="13" t="s">
        <v>126</v>
      </c>
      <c r="C171" s="14">
        <v>5</v>
      </c>
      <c r="D171" s="14">
        <v>5</v>
      </c>
      <c r="E171" s="15">
        <v>0</v>
      </c>
    </row>
    <row r="172" spans="1:5" x14ac:dyDescent="0.25">
      <c r="A172" s="180"/>
      <c r="B172" s="13" t="s">
        <v>127</v>
      </c>
      <c r="C172" s="14">
        <v>1</v>
      </c>
      <c r="D172" s="14">
        <v>1</v>
      </c>
      <c r="E172" s="15">
        <v>0</v>
      </c>
    </row>
    <row r="173" spans="1:5" x14ac:dyDescent="0.25">
      <c r="A173" s="180"/>
      <c r="B173" s="13" t="s">
        <v>128</v>
      </c>
      <c r="C173" s="14">
        <v>26</v>
      </c>
      <c r="D173" s="14">
        <v>27</v>
      </c>
      <c r="E173" s="15">
        <v>-3.7037037037037E-2</v>
      </c>
    </row>
    <row r="174" spans="1:5" x14ac:dyDescent="0.25">
      <c r="A174" s="180"/>
      <c r="B174" s="13" t="s">
        <v>129</v>
      </c>
      <c r="C174" s="14">
        <v>7</v>
      </c>
      <c r="D174" s="14">
        <v>6</v>
      </c>
      <c r="E174" s="15">
        <v>0.16666666666666699</v>
      </c>
    </row>
    <row r="175" spans="1:5" x14ac:dyDescent="0.25">
      <c r="A175" s="180"/>
      <c r="B175" s="13" t="s">
        <v>130</v>
      </c>
      <c r="C175" s="14">
        <v>26</v>
      </c>
      <c r="D175" s="14">
        <v>28</v>
      </c>
      <c r="E175" s="15">
        <v>-7.1428571428571397E-2</v>
      </c>
    </row>
    <row r="176" spans="1:5" x14ac:dyDescent="0.25">
      <c r="A176" s="180"/>
      <c r="B176" s="13" t="s">
        <v>131</v>
      </c>
      <c r="C176" s="14">
        <v>1177</v>
      </c>
      <c r="D176" s="18"/>
      <c r="E176" s="15">
        <v>0</v>
      </c>
    </row>
    <row r="177" spans="1:5" x14ac:dyDescent="0.25">
      <c r="A177" s="180"/>
      <c r="B177" s="13" t="s">
        <v>132</v>
      </c>
      <c r="C177" s="18"/>
      <c r="D177" s="18"/>
      <c r="E177" s="15">
        <v>0</v>
      </c>
    </row>
    <row r="178" spans="1:5" x14ac:dyDescent="0.25">
      <c r="A178" s="180"/>
      <c r="B178" s="13" t="s">
        <v>133</v>
      </c>
      <c r="C178" s="18"/>
      <c r="D178" s="18"/>
      <c r="E178" s="15">
        <v>0</v>
      </c>
    </row>
    <row r="179" spans="1:5" x14ac:dyDescent="0.25">
      <c r="A179" s="180"/>
      <c r="B179" s="13" t="s">
        <v>134</v>
      </c>
      <c r="C179" s="14">
        <v>964</v>
      </c>
      <c r="D179" s="18"/>
      <c r="E179" s="15">
        <v>0</v>
      </c>
    </row>
    <row r="180" spans="1:5" x14ac:dyDescent="0.25">
      <c r="A180" s="180"/>
      <c r="B180" s="13" t="s">
        <v>135</v>
      </c>
      <c r="C180" s="14">
        <v>253</v>
      </c>
      <c r="D180" s="18"/>
      <c r="E180" s="15">
        <v>0</v>
      </c>
    </row>
    <row r="181" spans="1:5" x14ac:dyDescent="0.25">
      <c r="A181" s="180"/>
      <c r="B181" s="13" t="s">
        <v>136</v>
      </c>
      <c r="C181" s="14">
        <v>14</v>
      </c>
      <c r="D181" s="18"/>
      <c r="E181" s="15">
        <v>0</v>
      </c>
    </row>
    <row r="182" spans="1:5" x14ac:dyDescent="0.25">
      <c r="A182" s="180"/>
      <c r="B182" s="13" t="s">
        <v>137</v>
      </c>
      <c r="C182" s="14">
        <v>12</v>
      </c>
      <c r="D182" s="18"/>
      <c r="E182" s="15">
        <v>0</v>
      </c>
    </row>
    <row r="183" spans="1:5" x14ac:dyDescent="0.25">
      <c r="A183" s="180"/>
      <c r="B183" s="13" t="s">
        <v>138</v>
      </c>
      <c r="C183" s="14">
        <v>0</v>
      </c>
      <c r="D183" s="18"/>
      <c r="E183" s="15">
        <v>0</v>
      </c>
    </row>
    <row r="184" spans="1:5" x14ac:dyDescent="0.25">
      <c r="A184" s="180"/>
      <c r="B184" s="13" t="s">
        <v>139</v>
      </c>
      <c r="C184" s="14">
        <v>11</v>
      </c>
      <c r="D184" s="18"/>
      <c r="E184" s="15">
        <v>0</v>
      </c>
    </row>
    <row r="185" spans="1:5" x14ac:dyDescent="0.25">
      <c r="A185" s="180"/>
      <c r="B185" s="13" t="s">
        <v>140</v>
      </c>
      <c r="C185" s="14">
        <v>14</v>
      </c>
      <c r="D185" s="18"/>
      <c r="E185" s="15">
        <v>0</v>
      </c>
    </row>
    <row r="186" spans="1:5" x14ac:dyDescent="0.25">
      <c r="A186" s="180"/>
      <c r="B186" s="13" t="s">
        <v>141</v>
      </c>
      <c r="C186" s="14">
        <v>1</v>
      </c>
      <c r="D186" s="18"/>
      <c r="E186" s="15">
        <v>0</v>
      </c>
    </row>
    <row r="187" spans="1:5" x14ac:dyDescent="0.25">
      <c r="A187" s="180"/>
      <c r="B187" s="13" t="s">
        <v>142</v>
      </c>
      <c r="C187" s="14">
        <v>72</v>
      </c>
      <c r="D187" s="18"/>
      <c r="E187" s="15">
        <v>0</v>
      </c>
    </row>
    <row r="188" spans="1:5" x14ac:dyDescent="0.25">
      <c r="A188" s="180"/>
      <c r="B188" s="13" t="s">
        <v>143</v>
      </c>
      <c r="C188" s="14">
        <v>6</v>
      </c>
      <c r="D188" s="18"/>
      <c r="E188" s="15">
        <v>0</v>
      </c>
    </row>
    <row r="189" spans="1:5" x14ac:dyDescent="0.25">
      <c r="A189" s="180"/>
      <c r="B189" s="13" t="s">
        <v>144</v>
      </c>
      <c r="C189" s="14">
        <v>6</v>
      </c>
      <c r="D189" s="18"/>
      <c r="E189" s="15">
        <v>0</v>
      </c>
    </row>
    <row r="190" spans="1:5" x14ac:dyDescent="0.25">
      <c r="A190" s="180"/>
      <c r="B190" s="13" t="s">
        <v>145</v>
      </c>
      <c r="C190" s="18"/>
      <c r="D190" s="18"/>
      <c r="E190" s="15">
        <v>0</v>
      </c>
    </row>
    <row r="191" spans="1:5" x14ac:dyDescent="0.25">
      <c r="A191" s="180"/>
      <c r="B191" s="13" t="s">
        <v>146</v>
      </c>
      <c r="C191" s="14">
        <v>196</v>
      </c>
      <c r="D191" s="14">
        <v>158</v>
      </c>
      <c r="E191" s="15">
        <v>0.240506329113924</v>
      </c>
    </row>
    <row r="192" spans="1:5" x14ac:dyDescent="0.25">
      <c r="A192" s="180"/>
      <c r="B192" s="13" t="s">
        <v>147</v>
      </c>
      <c r="C192" s="14">
        <v>15</v>
      </c>
      <c r="D192" s="18"/>
      <c r="E192" s="15">
        <v>0</v>
      </c>
    </row>
    <row r="193" spans="1:5" x14ac:dyDescent="0.25">
      <c r="A193" s="180"/>
      <c r="B193" s="13" t="s">
        <v>148</v>
      </c>
      <c r="C193" s="18"/>
      <c r="D193" s="18"/>
      <c r="E193" s="15">
        <v>0</v>
      </c>
    </row>
    <row r="194" spans="1:5" x14ac:dyDescent="0.25">
      <c r="A194" s="180"/>
      <c r="B194" s="13" t="s">
        <v>149</v>
      </c>
      <c r="C194" s="14">
        <v>29</v>
      </c>
      <c r="D194" s="18"/>
      <c r="E194" s="15">
        <v>0</v>
      </c>
    </row>
    <row r="195" spans="1:5" x14ac:dyDescent="0.25">
      <c r="A195" s="180"/>
      <c r="B195" s="13" t="s">
        <v>150</v>
      </c>
      <c r="C195" s="14">
        <v>72</v>
      </c>
      <c r="D195" s="18"/>
      <c r="E195" s="15">
        <v>0</v>
      </c>
    </row>
    <row r="196" spans="1:5" x14ac:dyDescent="0.25">
      <c r="A196" s="180"/>
      <c r="B196" s="13" t="s">
        <v>151</v>
      </c>
      <c r="C196" s="18"/>
      <c r="D196" s="18"/>
      <c r="E196" s="15">
        <v>0</v>
      </c>
    </row>
    <row r="197" spans="1:5" x14ac:dyDescent="0.25">
      <c r="A197" s="180"/>
      <c r="B197" s="13" t="s">
        <v>152</v>
      </c>
      <c r="C197" s="14">
        <v>40</v>
      </c>
      <c r="D197" s="18"/>
      <c r="E197" s="15">
        <v>0</v>
      </c>
    </row>
    <row r="198" spans="1:5" x14ac:dyDescent="0.25">
      <c r="A198" s="180"/>
      <c r="B198" s="13" t="s">
        <v>153</v>
      </c>
      <c r="C198" s="14">
        <v>412</v>
      </c>
      <c r="D198" s="18"/>
      <c r="E198" s="15">
        <v>0</v>
      </c>
    </row>
    <row r="199" spans="1:5" x14ac:dyDescent="0.25">
      <c r="A199" s="180"/>
      <c r="B199" s="13" t="s">
        <v>154</v>
      </c>
      <c r="C199" s="14">
        <v>8</v>
      </c>
      <c r="D199" s="18"/>
      <c r="E199" s="15">
        <v>0</v>
      </c>
    </row>
    <row r="200" spans="1:5" x14ac:dyDescent="0.25">
      <c r="A200" s="181"/>
      <c r="B200" s="13" t="s">
        <v>155</v>
      </c>
      <c r="C200" s="18"/>
      <c r="D200" s="18"/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1063</v>
      </c>
      <c r="D201" s="14">
        <v>2650</v>
      </c>
      <c r="E201" s="15">
        <v>-0.59886792452830195</v>
      </c>
    </row>
    <row r="202" spans="1:5" x14ac:dyDescent="0.25">
      <c r="A202" s="180"/>
      <c r="B202" s="13" t="s">
        <v>115</v>
      </c>
      <c r="C202" s="14">
        <v>399</v>
      </c>
      <c r="D202" s="14">
        <v>468</v>
      </c>
      <c r="E202" s="15">
        <v>-0.147435897435897</v>
      </c>
    </row>
    <row r="203" spans="1:5" x14ac:dyDescent="0.25">
      <c r="A203" s="180"/>
      <c r="B203" s="13" t="s">
        <v>158</v>
      </c>
      <c r="C203" s="14">
        <v>703</v>
      </c>
      <c r="D203" s="14">
        <v>834</v>
      </c>
      <c r="E203" s="15">
        <v>-0.15707434052757799</v>
      </c>
    </row>
    <row r="204" spans="1:5" x14ac:dyDescent="0.25">
      <c r="A204" s="180"/>
      <c r="B204" s="13" t="s">
        <v>117</v>
      </c>
      <c r="C204" s="14">
        <v>73</v>
      </c>
      <c r="D204" s="14">
        <v>179</v>
      </c>
      <c r="E204" s="15">
        <v>-0.59217877094972005</v>
      </c>
    </row>
    <row r="205" spans="1:5" x14ac:dyDescent="0.25">
      <c r="A205" s="180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80"/>
      <c r="B206" s="13" t="s">
        <v>119</v>
      </c>
      <c r="C206" s="14">
        <v>18</v>
      </c>
      <c r="D206" s="14">
        <v>27</v>
      </c>
      <c r="E206" s="15">
        <v>-0.33333333333333298</v>
      </c>
    </row>
    <row r="207" spans="1:5" x14ac:dyDescent="0.25">
      <c r="A207" s="180"/>
      <c r="B207" s="13" t="s">
        <v>120</v>
      </c>
      <c r="C207" s="14">
        <v>1234</v>
      </c>
      <c r="D207" s="14">
        <v>245</v>
      </c>
      <c r="E207" s="15">
        <v>4.0367346938775501</v>
      </c>
    </row>
    <row r="208" spans="1:5" x14ac:dyDescent="0.25">
      <c r="A208" s="180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180"/>
      <c r="B209" s="13" t="s">
        <v>122</v>
      </c>
      <c r="C209" s="14">
        <v>610</v>
      </c>
      <c r="D209" s="14">
        <v>925</v>
      </c>
      <c r="E209" s="15">
        <v>-0.340540540540541</v>
      </c>
    </row>
    <row r="210" spans="1:5" x14ac:dyDescent="0.25">
      <c r="A210" s="180"/>
      <c r="B210" s="13" t="s">
        <v>160</v>
      </c>
      <c r="C210" s="14">
        <v>625</v>
      </c>
      <c r="D210" s="14">
        <v>621</v>
      </c>
      <c r="E210" s="15">
        <v>6.4412238325281803E-3</v>
      </c>
    </row>
    <row r="211" spans="1:5" x14ac:dyDescent="0.25">
      <c r="A211" s="180"/>
      <c r="B211" s="13" t="s">
        <v>124</v>
      </c>
      <c r="C211" s="14">
        <v>67</v>
      </c>
      <c r="D211" s="14">
        <v>59</v>
      </c>
      <c r="E211" s="15">
        <v>0.13559322033898299</v>
      </c>
    </row>
    <row r="212" spans="1:5" x14ac:dyDescent="0.25">
      <c r="A212" s="180"/>
      <c r="B212" s="13" t="s">
        <v>125</v>
      </c>
      <c r="C212" s="14">
        <v>717</v>
      </c>
      <c r="D212" s="14">
        <v>435</v>
      </c>
      <c r="E212" s="15">
        <v>0.64827586206896504</v>
      </c>
    </row>
    <row r="213" spans="1:5" x14ac:dyDescent="0.25">
      <c r="A213" s="180"/>
      <c r="B213" s="13" t="s">
        <v>126</v>
      </c>
      <c r="C213" s="14">
        <v>5</v>
      </c>
      <c r="D213" s="14">
        <v>5</v>
      </c>
      <c r="E213" s="15">
        <v>0</v>
      </c>
    </row>
    <row r="214" spans="1:5" x14ac:dyDescent="0.25">
      <c r="A214" s="180"/>
      <c r="B214" s="13" t="s">
        <v>127</v>
      </c>
      <c r="C214" s="14">
        <v>1</v>
      </c>
      <c r="D214" s="14">
        <v>1</v>
      </c>
      <c r="E214" s="15">
        <v>0</v>
      </c>
    </row>
    <row r="215" spans="1:5" x14ac:dyDescent="0.25">
      <c r="A215" s="180"/>
      <c r="B215" s="13" t="s">
        <v>128</v>
      </c>
      <c r="C215" s="14">
        <v>26</v>
      </c>
      <c r="D215" s="14">
        <v>32</v>
      </c>
      <c r="E215" s="15">
        <v>-0.1875</v>
      </c>
    </row>
    <row r="216" spans="1:5" x14ac:dyDescent="0.25">
      <c r="A216" s="180"/>
      <c r="B216" s="13" t="s">
        <v>129</v>
      </c>
      <c r="C216" s="14">
        <v>0</v>
      </c>
      <c r="D216" s="14">
        <v>6</v>
      </c>
      <c r="E216" s="15">
        <v>-1</v>
      </c>
    </row>
    <row r="217" spans="1:5" x14ac:dyDescent="0.25">
      <c r="A217" s="180"/>
      <c r="B217" s="13" t="s">
        <v>130</v>
      </c>
      <c r="C217" s="18"/>
      <c r="D217" s="14">
        <v>0</v>
      </c>
      <c r="E217" s="15">
        <v>0</v>
      </c>
    </row>
    <row r="218" spans="1:5" x14ac:dyDescent="0.25">
      <c r="A218" s="180"/>
      <c r="B218" s="13" t="s">
        <v>131</v>
      </c>
      <c r="C218" s="18"/>
      <c r="D218" s="18"/>
      <c r="E218" s="15">
        <v>0</v>
      </c>
    </row>
    <row r="219" spans="1:5" x14ac:dyDescent="0.25">
      <c r="A219" s="180"/>
      <c r="B219" s="13" t="s">
        <v>132</v>
      </c>
      <c r="C219" s="18"/>
      <c r="D219" s="18"/>
      <c r="E219" s="15">
        <v>0</v>
      </c>
    </row>
    <row r="220" spans="1:5" x14ac:dyDescent="0.25">
      <c r="A220" s="180"/>
      <c r="B220" s="13" t="s">
        <v>133</v>
      </c>
      <c r="C220" s="18"/>
      <c r="D220" s="18"/>
      <c r="E220" s="15">
        <v>0</v>
      </c>
    </row>
    <row r="221" spans="1:5" x14ac:dyDescent="0.25">
      <c r="A221" s="180"/>
      <c r="B221" s="13" t="s">
        <v>134</v>
      </c>
      <c r="C221" s="14">
        <v>934</v>
      </c>
      <c r="D221" s="18"/>
      <c r="E221" s="15">
        <v>0</v>
      </c>
    </row>
    <row r="222" spans="1:5" x14ac:dyDescent="0.25">
      <c r="A222" s="180"/>
      <c r="B222" s="13" t="s">
        <v>161</v>
      </c>
      <c r="C222" s="14">
        <v>253</v>
      </c>
      <c r="D222" s="18"/>
      <c r="E222" s="15">
        <v>0</v>
      </c>
    </row>
    <row r="223" spans="1:5" x14ac:dyDescent="0.25">
      <c r="A223" s="180"/>
      <c r="B223" s="13" t="s">
        <v>136</v>
      </c>
      <c r="C223" s="14">
        <v>8</v>
      </c>
      <c r="D223" s="18"/>
      <c r="E223" s="15">
        <v>0</v>
      </c>
    </row>
    <row r="224" spans="1:5" x14ac:dyDescent="0.25">
      <c r="A224" s="180"/>
      <c r="B224" s="13" t="s">
        <v>137</v>
      </c>
      <c r="C224" s="14">
        <v>18</v>
      </c>
      <c r="D224" s="18"/>
      <c r="E224" s="15">
        <v>0</v>
      </c>
    </row>
    <row r="225" spans="1:5" x14ac:dyDescent="0.25">
      <c r="A225" s="180"/>
      <c r="B225" s="13" t="s">
        <v>138</v>
      </c>
      <c r="C225" s="14">
        <v>12</v>
      </c>
      <c r="D225" s="18"/>
      <c r="E225" s="15">
        <v>0</v>
      </c>
    </row>
    <row r="226" spans="1:5" x14ac:dyDescent="0.25">
      <c r="A226" s="180"/>
      <c r="B226" s="13" t="s">
        <v>139</v>
      </c>
      <c r="C226" s="14">
        <v>0</v>
      </c>
      <c r="D226" s="18"/>
      <c r="E226" s="15">
        <v>0</v>
      </c>
    </row>
    <row r="227" spans="1:5" x14ac:dyDescent="0.25">
      <c r="A227" s="180"/>
      <c r="B227" s="13" t="s">
        <v>162</v>
      </c>
      <c r="C227" s="14">
        <v>6</v>
      </c>
      <c r="D227" s="18"/>
      <c r="E227" s="15">
        <v>0</v>
      </c>
    </row>
    <row r="228" spans="1:5" x14ac:dyDescent="0.25">
      <c r="A228" s="180"/>
      <c r="B228" s="13" t="s">
        <v>141</v>
      </c>
      <c r="C228" s="14">
        <v>9</v>
      </c>
      <c r="D228" s="18"/>
      <c r="E228" s="15">
        <v>0</v>
      </c>
    </row>
    <row r="229" spans="1:5" x14ac:dyDescent="0.25">
      <c r="A229" s="180"/>
      <c r="B229" s="13" t="s">
        <v>142</v>
      </c>
      <c r="C229" s="14">
        <v>1</v>
      </c>
      <c r="D229" s="18"/>
      <c r="E229" s="15">
        <v>0</v>
      </c>
    </row>
    <row r="230" spans="1:5" x14ac:dyDescent="0.25">
      <c r="A230" s="180"/>
      <c r="B230" s="13" t="s">
        <v>143</v>
      </c>
      <c r="C230" s="14">
        <v>4</v>
      </c>
      <c r="D230" s="18"/>
      <c r="E230" s="15">
        <v>0</v>
      </c>
    </row>
    <row r="231" spans="1:5" x14ac:dyDescent="0.25">
      <c r="A231" s="180"/>
      <c r="B231" s="13" t="s">
        <v>144</v>
      </c>
      <c r="C231" s="14">
        <v>6</v>
      </c>
      <c r="D231" s="18"/>
      <c r="E231" s="15">
        <v>0</v>
      </c>
    </row>
    <row r="232" spans="1:5" x14ac:dyDescent="0.25">
      <c r="A232" s="180"/>
      <c r="B232" s="13" t="s">
        <v>145</v>
      </c>
      <c r="C232" s="14">
        <v>6</v>
      </c>
      <c r="D232" s="18"/>
      <c r="E232" s="15">
        <v>0</v>
      </c>
    </row>
    <row r="233" spans="1:5" x14ac:dyDescent="0.25">
      <c r="A233" s="180"/>
      <c r="B233" s="13" t="s">
        <v>146</v>
      </c>
      <c r="C233" s="18"/>
      <c r="D233" s="14">
        <v>164</v>
      </c>
      <c r="E233" s="15">
        <v>0</v>
      </c>
    </row>
    <row r="234" spans="1:5" x14ac:dyDescent="0.25">
      <c r="A234" s="180"/>
      <c r="B234" s="13" t="s">
        <v>147</v>
      </c>
      <c r="C234" s="14">
        <v>202</v>
      </c>
      <c r="D234" s="18"/>
      <c r="E234" s="15">
        <v>0</v>
      </c>
    </row>
    <row r="235" spans="1:5" x14ac:dyDescent="0.25">
      <c r="A235" s="180"/>
      <c r="B235" s="13" t="s">
        <v>148</v>
      </c>
      <c r="C235" s="14">
        <v>18</v>
      </c>
      <c r="D235" s="18"/>
      <c r="E235" s="15">
        <v>0</v>
      </c>
    </row>
    <row r="236" spans="1:5" x14ac:dyDescent="0.25">
      <c r="A236" s="180"/>
      <c r="B236" s="13" t="s">
        <v>149</v>
      </c>
      <c r="C236" s="18"/>
      <c r="D236" s="18"/>
      <c r="E236" s="15">
        <v>0</v>
      </c>
    </row>
    <row r="237" spans="1:5" x14ac:dyDescent="0.25">
      <c r="A237" s="180"/>
      <c r="B237" s="13" t="s">
        <v>150</v>
      </c>
      <c r="C237" s="14">
        <v>27</v>
      </c>
      <c r="D237" s="18"/>
      <c r="E237" s="15">
        <v>0</v>
      </c>
    </row>
    <row r="238" spans="1:5" x14ac:dyDescent="0.25">
      <c r="A238" s="180"/>
      <c r="B238" s="13" t="s">
        <v>151</v>
      </c>
      <c r="C238" s="14">
        <v>73</v>
      </c>
      <c r="D238" s="18"/>
      <c r="E238" s="15">
        <v>0</v>
      </c>
    </row>
    <row r="239" spans="1:5" x14ac:dyDescent="0.25">
      <c r="A239" s="180"/>
      <c r="B239" s="13" t="s">
        <v>152</v>
      </c>
      <c r="C239" s="18"/>
      <c r="D239" s="18"/>
      <c r="E239" s="15">
        <v>0</v>
      </c>
    </row>
    <row r="240" spans="1:5" x14ac:dyDescent="0.25">
      <c r="A240" s="180"/>
      <c r="B240" s="13" t="s">
        <v>153</v>
      </c>
      <c r="C240" s="14">
        <v>40</v>
      </c>
      <c r="D240" s="18"/>
      <c r="E240" s="15">
        <v>0</v>
      </c>
    </row>
    <row r="241" spans="1:5" x14ac:dyDescent="0.25">
      <c r="A241" s="180"/>
      <c r="B241" s="13" t="s">
        <v>154</v>
      </c>
      <c r="C241" s="14">
        <v>412</v>
      </c>
      <c r="D241" s="18"/>
      <c r="E241" s="15">
        <v>0</v>
      </c>
    </row>
    <row r="242" spans="1:5" x14ac:dyDescent="0.25">
      <c r="A242" s="181"/>
      <c r="B242" s="13" t="s">
        <v>155</v>
      </c>
      <c r="C242" s="14">
        <v>8</v>
      </c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63</v>
      </c>
      <c r="D246" s="14">
        <v>138</v>
      </c>
      <c r="E246" s="15">
        <v>-0.54347826086956497</v>
      </c>
    </row>
    <row r="247" spans="1:5" x14ac:dyDescent="0.25">
      <c r="A247" s="12" t="s">
        <v>165</v>
      </c>
      <c r="B247" s="17"/>
      <c r="C247" s="14">
        <v>1</v>
      </c>
      <c r="D247" s="14">
        <v>131</v>
      </c>
      <c r="E247" s="15">
        <v>-0.99236641221374</v>
      </c>
    </row>
    <row r="248" spans="1:5" x14ac:dyDescent="0.25">
      <c r="A248" s="12" t="s">
        <v>166</v>
      </c>
      <c r="B248" s="17"/>
      <c r="C248" s="14">
        <v>16</v>
      </c>
      <c r="D248" s="14">
        <v>65</v>
      </c>
      <c r="E248" s="15">
        <v>-0.75384615384615405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101</v>
      </c>
      <c r="D252" s="14">
        <v>125</v>
      </c>
      <c r="E252" s="15">
        <v>-0.192</v>
      </c>
    </row>
    <row r="253" spans="1:5" x14ac:dyDescent="0.25">
      <c r="A253" s="179" t="s">
        <v>169</v>
      </c>
      <c r="B253" s="13" t="s">
        <v>170</v>
      </c>
      <c r="C253" s="18"/>
      <c r="D253" s="14">
        <v>0</v>
      </c>
      <c r="E253" s="15">
        <v>0</v>
      </c>
    </row>
    <row r="254" spans="1:5" x14ac:dyDescent="0.25">
      <c r="A254" s="180"/>
      <c r="B254" s="13" t="s">
        <v>171</v>
      </c>
      <c r="C254" s="18"/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8"/>
      <c r="D255" s="18"/>
      <c r="E255" s="15">
        <v>0</v>
      </c>
    </row>
    <row r="256" spans="1:5" x14ac:dyDescent="0.25">
      <c r="A256" s="12" t="s">
        <v>173</v>
      </c>
      <c r="B256" s="17"/>
      <c r="C256" s="18"/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19</v>
      </c>
      <c r="D257" s="14">
        <v>35</v>
      </c>
      <c r="E257" s="15">
        <v>-0.45714285714285702</v>
      </c>
    </row>
    <row r="258" spans="1:5" x14ac:dyDescent="0.25">
      <c r="A258" s="12" t="s">
        <v>106</v>
      </c>
      <c r="B258" s="17"/>
      <c r="C258" s="14">
        <v>26</v>
      </c>
      <c r="D258" s="14">
        <v>15</v>
      </c>
      <c r="E258" s="15">
        <v>0.73333333333333295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27</v>
      </c>
      <c r="D262" s="14">
        <v>90</v>
      </c>
      <c r="E262" s="15">
        <v>-0.7</v>
      </c>
    </row>
    <row r="263" spans="1:5" x14ac:dyDescent="0.25">
      <c r="A263" s="179" t="s">
        <v>64</v>
      </c>
      <c r="B263" s="13" t="s">
        <v>177</v>
      </c>
      <c r="C263" s="18"/>
      <c r="D263" s="14">
        <v>0</v>
      </c>
      <c r="E263" s="15">
        <v>0</v>
      </c>
    </row>
    <row r="264" spans="1:5" x14ac:dyDescent="0.25">
      <c r="A264" s="181"/>
      <c r="B264" s="13" t="s">
        <v>106</v>
      </c>
      <c r="C264" s="18"/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8"/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20</v>
      </c>
      <c r="D266" s="14">
        <v>25</v>
      </c>
      <c r="E266" s="15">
        <v>-0.2</v>
      </c>
    </row>
    <row r="267" spans="1:5" x14ac:dyDescent="0.25">
      <c r="A267" s="12" t="s">
        <v>180</v>
      </c>
      <c r="B267" s="17"/>
      <c r="C267" s="18"/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5</v>
      </c>
      <c r="D271" s="14">
        <v>9</v>
      </c>
      <c r="E271" s="15">
        <v>-0.44444444444444398</v>
      </c>
    </row>
    <row r="272" spans="1:5" x14ac:dyDescent="0.25">
      <c r="A272" s="181"/>
      <c r="B272" s="13" t="s">
        <v>184</v>
      </c>
      <c r="C272" s="14">
        <v>101</v>
      </c>
      <c r="D272" s="14">
        <v>117</v>
      </c>
      <c r="E272" s="15">
        <v>-0.13675213675213699</v>
      </c>
    </row>
    <row r="273" spans="1:5" x14ac:dyDescent="0.25">
      <c r="A273" s="12" t="s">
        <v>185</v>
      </c>
      <c r="B273" s="17"/>
      <c r="C273" s="14">
        <v>35</v>
      </c>
      <c r="D273" s="14">
        <v>41</v>
      </c>
      <c r="E273" s="15">
        <v>-0.146341463414634</v>
      </c>
    </row>
    <row r="274" spans="1:5" x14ac:dyDescent="0.25">
      <c r="A274" s="12" t="s">
        <v>186</v>
      </c>
      <c r="B274" s="17"/>
      <c r="C274" s="14">
        <v>35</v>
      </c>
      <c r="D274" s="14">
        <v>41</v>
      </c>
      <c r="E274" s="15">
        <v>-0.146341463414634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7"/>
      <c r="B284" s="13" t="s">
        <v>195</v>
      </c>
      <c r="C284" s="14">
        <v>0</v>
      </c>
      <c r="D284" s="14">
        <v>0</v>
      </c>
      <c r="E284" s="23">
        <v>0</v>
      </c>
    </row>
    <row r="285" spans="1:5" x14ac:dyDescent="0.25">
      <c r="A285" s="188"/>
      <c r="B285" s="13" t="s">
        <v>196</v>
      </c>
      <c r="C285" s="14">
        <v>1</v>
      </c>
      <c r="D285" s="14">
        <v>0</v>
      </c>
      <c r="E285" s="23">
        <v>0</v>
      </c>
    </row>
    <row r="286" spans="1:5" x14ac:dyDescent="0.25">
      <c r="A286" s="186" t="s">
        <v>197</v>
      </c>
      <c r="B286" s="13" t="s">
        <v>198</v>
      </c>
      <c r="C286" s="14">
        <v>1</v>
      </c>
      <c r="D286" s="14">
        <v>0</v>
      </c>
      <c r="E286" s="23">
        <v>0</v>
      </c>
    </row>
    <row r="287" spans="1:5" x14ac:dyDescent="0.25">
      <c r="A287" s="187"/>
      <c r="B287" s="13" t="s">
        <v>199</v>
      </c>
      <c r="C287" s="14">
        <v>33</v>
      </c>
      <c r="D287" s="14">
        <v>16</v>
      </c>
      <c r="E287" s="23">
        <v>0</v>
      </c>
    </row>
    <row r="288" spans="1:5" x14ac:dyDescent="0.25">
      <c r="A288" s="188"/>
      <c r="B288" s="13" t="s">
        <v>200</v>
      </c>
      <c r="C288" s="14">
        <v>119</v>
      </c>
      <c r="D288" s="14">
        <v>32</v>
      </c>
      <c r="E288" s="23">
        <v>3</v>
      </c>
    </row>
    <row r="289" spans="1:5" x14ac:dyDescent="0.25">
      <c r="A289" s="22" t="s">
        <v>201</v>
      </c>
      <c r="B289" s="13" t="s">
        <v>202</v>
      </c>
      <c r="C289" s="14">
        <v>99</v>
      </c>
      <c r="D289" s="14">
        <v>75</v>
      </c>
      <c r="E289" s="23">
        <v>32</v>
      </c>
    </row>
    <row r="290" spans="1:5" x14ac:dyDescent="0.25">
      <c r="A290" s="186" t="s">
        <v>203</v>
      </c>
      <c r="B290" s="13" t="s">
        <v>204</v>
      </c>
      <c r="C290" s="14">
        <v>142</v>
      </c>
      <c r="D290" s="14">
        <v>110</v>
      </c>
      <c r="E290" s="23">
        <v>5</v>
      </c>
    </row>
    <row r="291" spans="1:5" x14ac:dyDescent="0.25">
      <c r="A291" s="187"/>
      <c r="B291" s="13" t="s">
        <v>205</v>
      </c>
      <c r="C291" s="14">
        <v>20</v>
      </c>
      <c r="D291" s="14">
        <v>22</v>
      </c>
      <c r="E291" s="23">
        <v>0</v>
      </c>
    </row>
    <row r="292" spans="1:5" x14ac:dyDescent="0.25">
      <c r="A292" s="188"/>
      <c r="B292" s="13" t="s">
        <v>206</v>
      </c>
      <c r="C292" s="14">
        <v>45</v>
      </c>
      <c r="D292" s="14">
        <v>41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6" t="s">
        <v>209</v>
      </c>
      <c r="B294" s="13" t="s">
        <v>200</v>
      </c>
      <c r="C294" s="14">
        <v>39</v>
      </c>
      <c r="D294" s="14">
        <v>15</v>
      </c>
      <c r="E294" s="23">
        <v>27</v>
      </c>
    </row>
    <row r="295" spans="1:5" x14ac:dyDescent="0.25">
      <c r="A295" s="187"/>
      <c r="B295" s="13" t="s">
        <v>210</v>
      </c>
      <c r="C295" s="14">
        <v>36</v>
      </c>
      <c r="D295" s="14">
        <v>41</v>
      </c>
      <c r="E295" s="23">
        <v>10</v>
      </c>
    </row>
    <row r="296" spans="1:5" x14ac:dyDescent="0.25">
      <c r="A296" s="188"/>
      <c r="B296" s="13" t="s">
        <v>211</v>
      </c>
      <c r="C296" s="14">
        <v>3</v>
      </c>
      <c r="D296" s="14">
        <v>2</v>
      </c>
      <c r="E296" s="23">
        <v>0</v>
      </c>
    </row>
    <row r="297" spans="1:5" x14ac:dyDescent="0.25">
      <c r="A297" s="186" t="s">
        <v>212</v>
      </c>
      <c r="B297" s="13" t="s">
        <v>213</v>
      </c>
      <c r="C297" s="14">
        <v>184</v>
      </c>
      <c r="D297" s="14">
        <v>181</v>
      </c>
      <c r="E297" s="23">
        <v>17</v>
      </c>
    </row>
    <row r="298" spans="1:5" x14ac:dyDescent="0.25">
      <c r="A298" s="187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7"/>
      <c r="B299" s="13" t="s">
        <v>215</v>
      </c>
      <c r="C299" s="14">
        <v>330</v>
      </c>
      <c r="D299" s="14">
        <v>373</v>
      </c>
      <c r="E299" s="23">
        <v>263</v>
      </c>
    </row>
    <row r="300" spans="1:5" x14ac:dyDescent="0.25">
      <c r="A300" s="187"/>
      <c r="B300" s="13" t="s">
        <v>216</v>
      </c>
      <c r="C300" s="14">
        <v>752</v>
      </c>
      <c r="D300" s="14">
        <v>511</v>
      </c>
      <c r="E300" s="23">
        <v>30</v>
      </c>
    </row>
    <row r="301" spans="1:5" x14ac:dyDescent="0.25">
      <c r="A301" s="187"/>
      <c r="B301" s="13" t="s">
        <v>217</v>
      </c>
      <c r="C301" s="14">
        <v>136</v>
      </c>
      <c r="D301" s="14">
        <v>84</v>
      </c>
      <c r="E301" s="23">
        <v>4</v>
      </c>
    </row>
    <row r="302" spans="1:5" x14ac:dyDescent="0.25">
      <c r="A302" s="187"/>
      <c r="B302" s="13" t="s">
        <v>218</v>
      </c>
      <c r="C302" s="14">
        <v>426</v>
      </c>
      <c r="D302" s="14">
        <v>507</v>
      </c>
      <c r="E302" s="23">
        <v>397</v>
      </c>
    </row>
    <row r="303" spans="1:5" x14ac:dyDescent="0.25">
      <c r="A303" s="187"/>
      <c r="B303" s="13" t="s">
        <v>219</v>
      </c>
      <c r="C303" s="14">
        <v>170</v>
      </c>
      <c r="D303" s="14">
        <v>130</v>
      </c>
      <c r="E303" s="23">
        <v>16</v>
      </c>
    </row>
    <row r="304" spans="1:5" x14ac:dyDescent="0.25">
      <c r="A304" s="187"/>
      <c r="B304" s="13" t="s">
        <v>220</v>
      </c>
      <c r="C304" s="14">
        <v>2</v>
      </c>
      <c r="D304" s="14">
        <v>1</v>
      </c>
      <c r="E304" s="23">
        <v>0</v>
      </c>
    </row>
    <row r="305" spans="1:5" x14ac:dyDescent="0.25">
      <c r="A305" s="187"/>
      <c r="B305" s="13" t="s">
        <v>221</v>
      </c>
      <c r="C305" s="14">
        <v>477</v>
      </c>
      <c r="D305" s="14">
        <v>100</v>
      </c>
      <c r="E305" s="23">
        <v>238</v>
      </c>
    </row>
    <row r="306" spans="1:5" x14ac:dyDescent="0.25">
      <c r="A306" s="187"/>
      <c r="B306" s="13" t="s">
        <v>222</v>
      </c>
      <c r="C306" s="14">
        <v>1</v>
      </c>
      <c r="D306" s="14">
        <v>1</v>
      </c>
      <c r="E306" s="23">
        <v>2</v>
      </c>
    </row>
    <row r="307" spans="1:5" x14ac:dyDescent="0.25">
      <c r="A307" s="187"/>
      <c r="B307" s="13" t="s">
        <v>223</v>
      </c>
      <c r="C307" s="14">
        <v>4</v>
      </c>
      <c r="D307" s="14">
        <v>2</v>
      </c>
      <c r="E307" s="23">
        <v>0</v>
      </c>
    </row>
    <row r="308" spans="1:5" x14ac:dyDescent="0.25">
      <c r="A308" s="187"/>
      <c r="B308" s="13" t="s">
        <v>224</v>
      </c>
      <c r="C308" s="14">
        <v>0</v>
      </c>
      <c r="D308" s="14">
        <v>0</v>
      </c>
      <c r="E308" s="23">
        <v>0</v>
      </c>
    </row>
    <row r="309" spans="1:5" x14ac:dyDescent="0.25">
      <c r="A309" s="187"/>
      <c r="B309" s="13" t="s">
        <v>225</v>
      </c>
      <c r="C309" s="14">
        <v>0</v>
      </c>
      <c r="D309" s="14">
        <v>0</v>
      </c>
      <c r="E309" s="23">
        <v>0</v>
      </c>
    </row>
    <row r="310" spans="1:5" x14ac:dyDescent="0.25">
      <c r="A310" s="187"/>
      <c r="B310" s="13" t="s">
        <v>226</v>
      </c>
      <c r="C310" s="14">
        <v>4</v>
      </c>
      <c r="D310" s="14">
        <v>6</v>
      </c>
      <c r="E310" s="23">
        <v>1</v>
      </c>
    </row>
    <row r="311" spans="1:5" x14ac:dyDescent="0.25">
      <c r="A311" s="188"/>
      <c r="B311" s="13" t="s">
        <v>227</v>
      </c>
      <c r="C311" s="14">
        <v>37</v>
      </c>
      <c r="D311" s="14">
        <v>18</v>
      </c>
      <c r="E311" s="23">
        <v>1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7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7"/>
      <c r="B316" s="13" t="s">
        <v>233</v>
      </c>
      <c r="C316" s="14">
        <v>59</v>
      </c>
      <c r="D316" s="14">
        <v>57</v>
      </c>
      <c r="E316" s="23">
        <v>2</v>
      </c>
    </row>
    <row r="317" spans="1:5" x14ac:dyDescent="0.25">
      <c r="A317" s="187"/>
      <c r="B317" s="13" t="s">
        <v>234</v>
      </c>
      <c r="C317" s="14">
        <v>7</v>
      </c>
      <c r="D317" s="14">
        <v>7</v>
      </c>
      <c r="E317" s="23">
        <v>4</v>
      </c>
    </row>
    <row r="318" spans="1:5" x14ac:dyDescent="0.25">
      <c r="A318" s="187"/>
      <c r="B318" s="13" t="s">
        <v>235</v>
      </c>
      <c r="C318" s="14">
        <v>3</v>
      </c>
      <c r="D318" s="14">
        <v>1</v>
      </c>
      <c r="E318" s="23">
        <v>0</v>
      </c>
    </row>
    <row r="319" spans="1:5" x14ac:dyDescent="0.25">
      <c r="A319" s="187"/>
      <c r="B319" s="13" t="s">
        <v>236</v>
      </c>
      <c r="C319" s="14">
        <v>284</v>
      </c>
      <c r="D319" s="14">
        <v>226</v>
      </c>
      <c r="E319" s="23">
        <v>8</v>
      </c>
    </row>
    <row r="320" spans="1:5" x14ac:dyDescent="0.25">
      <c r="A320" s="187"/>
      <c r="B320" s="13" t="s">
        <v>237</v>
      </c>
      <c r="C320" s="14">
        <v>443</v>
      </c>
      <c r="D320" s="14">
        <v>380</v>
      </c>
      <c r="E320" s="23">
        <v>1</v>
      </c>
    </row>
    <row r="321" spans="1:5" x14ac:dyDescent="0.25">
      <c r="A321" s="187"/>
      <c r="B321" s="13" t="s">
        <v>238</v>
      </c>
      <c r="C321" s="14">
        <v>0</v>
      </c>
      <c r="D321" s="14">
        <v>0</v>
      </c>
      <c r="E321" s="23">
        <v>0</v>
      </c>
    </row>
    <row r="322" spans="1:5" x14ac:dyDescent="0.25">
      <c r="A322" s="187"/>
      <c r="B322" s="13" t="s">
        <v>239</v>
      </c>
      <c r="C322" s="14">
        <v>4</v>
      </c>
      <c r="D322" s="14">
        <v>6</v>
      </c>
      <c r="E322" s="23">
        <v>7</v>
      </c>
    </row>
    <row r="323" spans="1:5" x14ac:dyDescent="0.25">
      <c r="A323" s="187"/>
      <c r="B323" s="13" t="s">
        <v>240</v>
      </c>
      <c r="C323" s="14">
        <v>21</v>
      </c>
      <c r="D323" s="14">
        <v>14</v>
      </c>
      <c r="E323" s="23">
        <v>2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7"/>
      <c r="B325" s="13" t="s">
        <v>242</v>
      </c>
      <c r="C325" s="14">
        <v>0</v>
      </c>
      <c r="D325" s="14">
        <v>0</v>
      </c>
      <c r="E325" s="23">
        <v>0</v>
      </c>
    </row>
    <row r="326" spans="1:5" x14ac:dyDescent="0.25">
      <c r="A326" s="187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25">
      <c r="A327" s="187"/>
      <c r="B327" s="13" t="s">
        <v>244</v>
      </c>
      <c r="C327" s="14">
        <v>10</v>
      </c>
      <c r="D327" s="14">
        <v>6</v>
      </c>
      <c r="E327" s="23">
        <v>0</v>
      </c>
    </row>
    <row r="328" spans="1:5" x14ac:dyDescent="0.25">
      <c r="A328" s="187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7"/>
      <c r="B329" s="13" t="s">
        <v>246</v>
      </c>
      <c r="C329" s="14">
        <v>675</v>
      </c>
      <c r="D329" s="14">
        <v>698</v>
      </c>
      <c r="E329" s="23">
        <v>295</v>
      </c>
    </row>
    <row r="330" spans="1:5" x14ac:dyDescent="0.25">
      <c r="A330" s="187"/>
      <c r="B330" s="13" t="s">
        <v>247</v>
      </c>
      <c r="C330" s="14">
        <v>4</v>
      </c>
      <c r="D330" s="14">
        <v>4</v>
      </c>
      <c r="E330" s="23">
        <v>0</v>
      </c>
    </row>
    <row r="331" spans="1:5" x14ac:dyDescent="0.25">
      <c r="A331" s="187"/>
      <c r="B331" s="13" t="s">
        <v>248</v>
      </c>
      <c r="C331" s="14">
        <v>3</v>
      </c>
      <c r="D331" s="14">
        <v>4</v>
      </c>
      <c r="E331" s="23">
        <v>10</v>
      </c>
    </row>
    <row r="332" spans="1:5" x14ac:dyDescent="0.25">
      <c r="A332" s="187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7"/>
      <c r="B333" s="13" t="s">
        <v>250</v>
      </c>
      <c r="C333" s="14">
        <v>0</v>
      </c>
      <c r="D333" s="14">
        <v>0</v>
      </c>
      <c r="E333" s="23">
        <v>0</v>
      </c>
    </row>
    <row r="334" spans="1:5" x14ac:dyDescent="0.25">
      <c r="A334" s="187"/>
      <c r="B334" s="13" t="s">
        <v>251</v>
      </c>
      <c r="C334" s="14">
        <v>0</v>
      </c>
      <c r="D334" s="14">
        <v>1</v>
      </c>
      <c r="E334" s="23">
        <v>1</v>
      </c>
    </row>
    <row r="335" spans="1:5" x14ac:dyDescent="0.25">
      <c r="A335" s="187"/>
      <c r="B335" s="13" t="s">
        <v>252</v>
      </c>
      <c r="C335" s="14">
        <v>31</v>
      </c>
      <c r="D335" s="14">
        <v>46</v>
      </c>
      <c r="E335" s="23">
        <v>39</v>
      </c>
    </row>
    <row r="336" spans="1:5" x14ac:dyDescent="0.25">
      <c r="A336" s="187"/>
      <c r="B336" s="13" t="s">
        <v>253</v>
      </c>
      <c r="C336" s="14">
        <v>0</v>
      </c>
      <c r="D336" s="14">
        <v>0</v>
      </c>
      <c r="E336" s="23">
        <v>0</v>
      </c>
    </row>
    <row r="337" spans="1:5" x14ac:dyDescent="0.25">
      <c r="A337" s="187"/>
      <c r="B337" s="13" t="s">
        <v>254</v>
      </c>
      <c r="C337" s="14">
        <v>0</v>
      </c>
      <c r="D337" s="14">
        <v>4</v>
      </c>
      <c r="E337" s="23">
        <v>0</v>
      </c>
    </row>
    <row r="338" spans="1:5" x14ac:dyDescent="0.25">
      <c r="A338" s="187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7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7"/>
      <c r="B340" s="13" t="s">
        <v>257</v>
      </c>
      <c r="C340" s="14">
        <v>24</v>
      </c>
      <c r="D340" s="14">
        <v>11</v>
      </c>
      <c r="E340" s="23">
        <v>2</v>
      </c>
    </row>
    <row r="341" spans="1:5" x14ac:dyDescent="0.25">
      <c r="A341" s="187"/>
      <c r="B341" s="13" t="s">
        <v>258</v>
      </c>
      <c r="C341" s="14">
        <v>0</v>
      </c>
      <c r="D341" s="14">
        <v>0</v>
      </c>
      <c r="E341" s="23">
        <v>0</v>
      </c>
    </row>
    <row r="342" spans="1:5" x14ac:dyDescent="0.25">
      <c r="A342" s="187"/>
      <c r="B342" s="13" t="s">
        <v>259</v>
      </c>
      <c r="C342" s="14">
        <v>3</v>
      </c>
      <c r="D342" s="14">
        <v>1</v>
      </c>
      <c r="E342" s="23">
        <v>4</v>
      </c>
    </row>
    <row r="343" spans="1:5" x14ac:dyDescent="0.25">
      <c r="A343" s="187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8"/>
      <c r="B344" s="13" t="s">
        <v>261</v>
      </c>
      <c r="C344" s="14">
        <v>23</v>
      </c>
      <c r="D344" s="14">
        <v>1035</v>
      </c>
      <c r="E344" s="23">
        <v>2</v>
      </c>
    </row>
    <row r="345" spans="1:5" x14ac:dyDescent="0.25">
      <c r="A345" s="186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7"/>
      <c r="B346" s="13" t="s">
        <v>264</v>
      </c>
      <c r="C346" s="14">
        <v>3</v>
      </c>
      <c r="D346" s="14">
        <v>2</v>
      </c>
      <c r="E346" s="23">
        <v>0</v>
      </c>
    </row>
    <row r="347" spans="1:5" x14ac:dyDescent="0.25">
      <c r="A347" s="187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7"/>
      <c r="B350" s="13" t="s">
        <v>268</v>
      </c>
      <c r="C350" s="14">
        <v>0</v>
      </c>
      <c r="D350" s="14">
        <v>0</v>
      </c>
      <c r="E350" s="23">
        <v>0</v>
      </c>
    </row>
    <row r="351" spans="1:5" x14ac:dyDescent="0.25">
      <c r="A351" s="187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7"/>
      <c r="B352" s="13" t="s">
        <v>270</v>
      </c>
      <c r="C352" s="14">
        <v>1</v>
      </c>
      <c r="D352" s="14">
        <v>1</v>
      </c>
      <c r="E352" s="23">
        <v>0</v>
      </c>
    </row>
    <row r="353" spans="1:5" x14ac:dyDescent="0.25">
      <c r="A353" s="187"/>
      <c r="B353" s="13" t="s">
        <v>271</v>
      </c>
      <c r="C353" s="14">
        <v>2</v>
      </c>
      <c r="D353" s="14">
        <v>0</v>
      </c>
      <c r="E353" s="23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8"/>
      <c r="B355" s="13" t="s">
        <v>273</v>
      </c>
      <c r="C355" s="14">
        <v>1</v>
      </c>
      <c r="D355" s="14">
        <v>0</v>
      </c>
      <c r="E355" s="23">
        <v>0</v>
      </c>
    </row>
    <row r="356" spans="1:5" x14ac:dyDescent="0.25">
      <c r="A356" s="186" t="s">
        <v>274</v>
      </c>
      <c r="B356" s="13" t="s">
        <v>275</v>
      </c>
      <c r="C356" s="14">
        <v>11</v>
      </c>
      <c r="D356" s="14">
        <v>4</v>
      </c>
      <c r="E356" s="23">
        <v>0</v>
      </c>
    </row>
    <row r="357" spans="1:5" x14ac:dyDescent="0.25">
      <c r="A357" s="187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7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7"/>
      <c r="B359" s="13" t="s">
        <v>278</v>
      </c>
      <c r="C359" s="14">
        <v>22</v>
      </c>
      <c r="D359" s="14">
        <v>2</v>
      </c>
      <c r="E359" s="23">
        <v>0</v>
      </c>
    </row>
    <row r="360" spans="1:5" x14ac:dyDescent="0.25">
      <c r="A360" s="187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7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8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7"/>
      <c r="B366" s="13" t="s">
        <v>286</v>
      </c>
      <c r="C366" s="14">
        <v>16</v>
      </c>
      <c r="D366" s="14">
        <v>9</v>
      </c>
      <c r="E366" s="23">
        <v>0</v>
      </c>
    </row>
    <row r="367" spans="1:5" x14ac:dyDescent="0.25">
      <c r="A367" s="187"/>
      <c r="B367" s="13" t="s">
        <v>287</v>
      </c>
      <c r="C367" s="14">
        <v>0</v>
      </c>
      <c r="D367" s="14">
        <v>0</v>
      </c>
      <c r="E367" s="23">
        <v>0</v>
      </c>
    </row>
    <row r="368" spans="1:5" x14ac:dyDescent="0.25">
      <c r="A368" s="187"/>
      <c r="B368" s="13" t="s">
        <v>288</v>
      </c>
      <c r="C368" s="14">
        <v>1</v>
      </c>
      <c r="D368" s="14">
        <v>1</v>
      </c>
      <c r="E368" s="23">
        <v>0</v>
      </c>
    </row>
    <row r="369" spans="1:5" x14ac:dyDescent="0.25">
      <c r="A369" s="187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7"/>
      <c r="B370" s="13" t="s">
        <v>289</v>
      </c>
      <c r="C370" s="14">
        <v>8</v>
      </c>
      <c r="D370" s="14">
        <v>7</v>
      </c>
      <c r="E370" s="23">
        <v>0</v>
      </c>
    </row>
    <row r="371" spans="1:5" x14ac:dyDescent="0.25">
      <c r="A371" s="187"/>
      <c r="B371" s="13" t="s">
        <v>290</v>
      </c>
      <c r="C371" s="14">
        <v>2</v>
      </c>
      <c r="D371" s="14">
        <v>2</v>
      </c>
      <c r="E371" s="23">
        <v>1</v>
      </c>
    </row>
    <row r="372" spans="1:5" x14ac:dyDescent="0.25">
      <c r="A372" s="187"/>
      <c r="B372" s="13" t="s">
        <v>291</v>
      </c>
      <c r="C372" s="14">
        <v>36</v>
      </c>
      <c r="D372" s="14">
        <v>43</v>
      </c>
      <c r="E372" s="23">
        <v>1</v>
      </c>
    </row>
    <row r="373" spans="1:5" x14ac:dyDescent="0.25">
      <c r="A373" s="187"/>
      <c r="B373" s="13" t="s">
        <v>292</v>
      </c>
      <c r="C373" s="14">
        <v>1</v>
      </c>
      <c r="D373" s="14">
        <v>0</v>
      </c>
      <c r="E373" s="23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8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ZIZj22IegTWR7jkPmD6QwIFRO2MY2ZU+uu9sCCZ21CH+gISlyGK0f0GRyixQKN72Fuj5hWXwbdGeQI1vEJynyA==" saltValue="6w5yOZ0RgLoJZCkQpM18j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FE7DD-C319-43BA-8F7E-94E566FE0719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2854</v>
      </c>
      <c r="F4" s="162" t="s">
        <v>1812</v>
      </c>
      <c r="G4" s="164">
        <f>DatosViolenciaGénero!E82</f>
        <v>868</v>
      </c>
      <c r="H4" s="165"/>
    </row>
    <row r="5" spans="1:30" x14ac:dyDescent="0.2">
      <c r="C5" s="162" t="s">
        <v>35</v>
      </c>
      <c r="D5" s="163">
        <f>DatosViolenciaGénero!C5</f>
        <v>1461</v>
      </c>
      <c r="F5" s="162" t="s">
        <v>1813</v>
      </c>
      <c r="G5" s="164">
        <f>DatosViolenciaGénero!F82</f>
        <v>454</v>
      </c>
      <c r="H5" s="165"/>
    </row>
    <row r="6" spans="1:30" x14ac:dyDescent="0.2">
      <c r="C6" s="162" t="s">
        <v>1814</v>
      </c>
      <c r="D6" s="172">
        <f>DatosViolenciaGénero!C8</f>
        <v>550</v>
      </c>
    </row>
    <row r="7" spans="1:30" x14ac:dyDescent="0.2">
      <c r="C7" s="162" t="s">
        <v>55</v>
      </c>
      <c r="D7" s="172">
        <f>DatosViolenciaGénero!C9</f>
        <v>6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1</v>
      </c>
    </row>
    <row r="10" spans="1:30" x14ac:dyDescent="0.2">
      <c r="C10" s="162" t="s">
        <v>1811</v>
      </c>
      <c r="D10" s="172">
        <f>DatosViolenciaGénero!C6</f>
        <v>440</v>
      </c>
    </row>
    <row r="11" spans="1:30" x14ac:dyDescent="0.2">
      <c r="C11" s="162" t="s">
        <v>1815</v>
      </c>
      <c r="D11" s="172">
        <f>DatosViolenciaGénero!C10</f>
        <v>5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DdJIIZ2SqcqxEz9j2zK74VmfsazEjiXoqGyLhb/dehmDdTcholemlGIs23SFcFk23Z0yF9p79Wocp7EmcUe2bg==" saltValue="HE/fFXuR5Eec/BoYLOIwL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4716-8FC4-4CEC-BC3B-7304D4B3E2B4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Izw3t0OCipb9Rl74NWI3N87OLPSZiEFKGPf8FqjXWy0Rg7YgwgYxYoQvjyqduL/SXP8/X9augQuW8+8YSjBvDg==" saltValue="xmh/so7Xhc+dSbt5pei1t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0097-4442-4B22-B4A5-E2336606831C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Dz2/OIiy8VRH/4uC7MS+B/jWBRWxTlbjlwauamZrTvdliGQN2J3LOc+F8i2ADhz2ptAs3YgaimjnhPCGZr12Eg==" saltValue="dZ3zu5ADGxL+HepOlgBmD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8669-2CB2-41B0-8C8C-462CE8616936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0</v>
      </c>
      <c r="N6" s="177">
        <f>DatosMedioAmbiente!C55</f>
        <v>0</v>
      </c>
      <c r="O6" s="177">
        <f>DatosMedioAmbiente!C57</f>
        <v>0</v>
      </c>
      <c r="P6" s="177">
        <f>DatosMedioAmbiente!C59</f>
        <v>3</v>
      </c>
      <c r="Q6" s="177">
        <f>DatosMedioAmbiente!C61</f>
        <v>0</v>
      </c>
      <c r="R6" s="177">
        <f>DatosMedioAmbiente!C63</f>
        <v>6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2</v>
      </c>
      <c r="Y6" s="178">
        <f>DatosMedioAmbiente!C62</f>
        <v>1</v>
      </c>
      <c r="Z6" s="178">
        <f>DatosMedioAmbiente!C64</f>
        <v>2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oLnJxBn0CcxiLJJlaE97His3vGei9NAnwVMxdwjutqo8iNQpaLnSjHpC2IYqwcnzGUmX5+hepZegS0NSgvbgdA==" saltValue="MfFADaUr1DCy1nOY7/fkB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5541-2F5E-4939-9EDD-BCD583871C30}">
  <dimension ref="A1:BI17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1640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109</v>
      </c>
      <c r="AA2" s="92" t="s">
        <v>1126</v>
      </c>
      <c r="AB2" s="92" t="s">
        <v>1127</v>
      </c>
      <c r="AC2" s="92" t="s">
        <v>1133</v>
      </c>
      <c r="AD2" s="92" t="s">
        <v>642</v>
      </c>
      <c r="AI2" s="92" t="s">
        <v>227</v>
      </c>
      <c r="AL2" s="92" t="s">
        <v>642</v>
      </c>
      <c r="AM2" s="92" t="s">
        <v>642</v>
      </c>
      <c r="AN2" s="92" t="s">
        <v>644</v>
      </c>
      <c r="AO2" s="92" t="s">
        <v>644</v>
      </c>
      <c r="AU2" s="92" t="s">
        <v>644</v>
      </c>
      <c r="AV2" s="92" t="s">
        <v>642</v>
      </c>
      <c r="AW2" s="92" t="s">
        <v>1182</v>
      </c>
      <c r="AX2" s="92" t="s">
        <v>1182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1641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324</v>
      </c>
      <c r="M3" s="92" t="s">
        <v>1630</v>
      </c>
      <c r="N3" s="92" t="s">
        <v>1630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1767</v>
      </c>
      <c r="AA3" s="92" t="s">
        <v>1127</v>
      </c>
      <c r="AB3" s="92" t="s">
        <v>1132</v>
      </c>
      <c r="AD3" s="92" t="s">
        <v>644</v>
      </c>
      <c r="AI3" s="92" t="s">
        <v>233</v>
      </c>
      <c r="AL3" s="92" t="s">
        <v>644</v>
      </c>
      <c r="AM3" s="92" t="s">
        <v>644</v>
      </c>
      <c r="AN3" s="92" t="s">
        <v>646</v>
      </c>
      <c r="AO3" s="92" t="s">
        <v>646</v>
      </c>
      <c r="AU3" s="92" t="s">
        <v>646</v>
      </c>
      <c r="AV3" s="92" t="s">
        <v>644</v>
      </c>
      <c r="AW3" s="92" t="s">
        <v>1183</v>
      </c>
      <c r="AX3" s="92" t="s">
        <v>610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H3" s="92" t="s">
        <v>1139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1626</v>
      </c>
      <c r="F4" s="92" t="s">
        <v>106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1625</v>
      </c>
      <c r="O4" s="92" t="s">
        <v>1626</v>
      </c>
      <c r="P4" s="92" t="s">
        <v>1673</v>
      </c>
      <c r="Q4" s="92" t="s">
        <v>1673</v>
      </c>
      <c r="R4" s="92" t="s">
        <v>1037</v>
      </c>
      <c r="S4" s="92" t="s">
        <v>1673</v>
      </c>
      <c r="T4" s="92" t="s">
        <v>1673</v>
      </c>
      <c r="V4" s="92" t="s">
        <v>26</v>
      </c>
      <c r="AA4" s="92" t="s">
        <v>1128</v>
      </c>
      <c r="AD4" s="92" t="s">
        <v>646</v>
      </c>
      <c r="AI4" s="92" t="s">
        <v>236</v>
      </c>
      <c r="AL4" s="92" t="s">
        <v>646</v>
      </c>
      <c r="AM4" s="92" t="s">
        <v>646</v>
      </c>
      <c r="AN4" s="92" t="s">
        <v>650</v>
      </c>
      <c r="AO4" s="92" t="s">
        <v>650</v>
      </c>
      <c r="AV4" s="92" t="s">
        <v>646</v>
      </c>
      <c r="AX4" s="92" t="s">
        <v>1183</v>
      </c>
      <c r="AY4" s="92" t="s">
        <v>1000</v>
      </c>
      <c r="AZ4" s="92" t="s">
        <v>1006</v>
      </c>
      <c r="BA4" s="92" t="s">
        <v>1799</v>
      </c>
      <c r="BC4" s="92" t="s">
        <v>981</v>
      </c>
      <c r="BD4" s="92" t="s">
        <v>957</v>
      </c>
      <c r="BE4" s="92" t="s">
        <v>1664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1628</v>
      </c>
      <c r="G5" s="92" t="s">
        <v>970</v>
      </c>
      <c r="H5" s="92" t="s">
        <v>970</v>
      </c>
      <c r="I5" s="92" t="s">
        <v>1628</v>
      </c>
      <c r="J5" s="92" t="s">
        <v>1628</v>
      </c>
      <c r="K5" s="92" t="s">
        <v>1628</v>
      </c>
      <c r="L5" s="92" t="s">
        <v>1626</v>
      </c>
      <c r="O5" s="92" t="s">
        <v>1632</v>
      </c>
      <c r="P5" s="92" t="s">
        <v>1676</v>
      </c>
      <c r="Q5" s="92" t="s">
        <v>1676</v>
      </c>
      <c r="R5" s="92" t="s">
        <v>1038</v>
      </c>
      <c r="S5" s="92" t="s">
        <v>1674</v>
      </c>
      <c r="T5" s="92" t="s">
        <v>1674</v>
      </c>
      <c r="V5" s="92" t="s">
        <v>27</v>
      </c>
      <c r="AD5" s="92" t="s">
        <v>650</v>
      </c>
      <c r="AI5" s="92" t="s">
        <v>237</v>
      </c>
      <c r="AL5" s="92" t="s">
        <v>650</v>
      </c>
      <c r="AM5" s="92" t="s">
        <v>650</v>
      </c>
      <c r="AN5" s="92" t="s">
        <v>652</v>
      </c>
      <c r="AO5" s="92" t="s">
        <v>652</v>
      </c>
      <c r="AV5" s="92" t="s">
        <v>650</v>
      </c>
      <c r="AY5" s="92" t="s">
        <v>1001</v>
      </c>
      <c r="AZ5" s="92" t="s">
        <v>1007</v>
      </c>
      <c r="BC5" s="92" t="s">
        <v>982</v>
      </c>
      <c r="BD5" s="92" t="s">
        <v>958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1630</v>
      </c>
      <c r="E6" s="92" t="s">
        <v>970</v>
      </c>
      <c r="G6" s="92" t="s">
        <v>1639</v>
      </c>
      <c r="H6" s="92" t="s">
        <v>1638</v>
      </c>
      <c r="I6" s="92" t="s">
        <v>1632</v>
      </c>
      <c r="J6" s="92" t="s">
        <v>1632</v>
      </c>
      <c r="K6" s="92" t="s">
        <v>970</v>
      </c>
      <c r="L6" s="92" t="s">
        <v>1628</v>
      </c>
      <c r="O6" s="92" t="s">
        <v>970</v>
      </c>
      <c r="R6" s="92" t="s">
        <v>1039</v>
      </c>
      <c r="S6" s="92" t="s">
        <v>1676</v>
      </c>
      <c r="T6" s="92" t="s">
        <v>1676</v>
      </c>
      <c r="V6" s="92" t="s">
        <v>28</v>
      </c>
      <c r="AD6" s="92" t="s">
        <v>652</v>
      </c>
      <c r="AI6" s="92" t="s">
        <v>106</v>
      </c>
      <c r="AL6" s="92" t="s">
        <v>652</v>
      </c>
      <c r="AM6" s="92" t="s">
        <v>652</v>
      </c>
      <c r="AN6" s="92" t="s">
        <v>654</v>
      </c>
      <c r="AV6" s="92" t="s">
        <v>652</v>
      </c>
      <c r="AY6" s="92" t="s">
        <v>1002</v>
      </c>
      <c r="AZ6" s="92" t="s">
        <v>1002</v>
      </c>
      <c r="BC6" s="92" t="s">
        <v>1801</v>
      </c>
      <c r="BD6" s="92" t="s">
        <v>959</v>
      </c>
    </row>
    <row r="7" spans="1:61" x14ac:dyDescent="0.2">
      <c r="B7" s="92" t="s">
        <v>106</v>
      </c>
      <c r="C7" s="92" t="s">
        <v>1745</v>
      </c>
      <c r="D7" s="92" t="s">
        <v>1632</v>
      </c>
      <c r="E7" s="92" t="s">
        <v>1638</v>
      </c>
      <c r="G7" s="92" t="s">
        <v>1642</v>
      </c>
      <c r="H7" s="92" t="s">
        <v>1639</v>
      </c>
      <c r="I7" s="92" t="s">
        <v>970</v>
      </c>
      <c r="J7" s="92" t="s">
        <v>970</v>
      </c>
      <c r="K7" s="92" t="s">
        <v>1638</v>
      </c>
      <c r="L7" s="92" t="s">
        <v>1638</v>
      </c>
      <c r="O7" s="92" t="s">
        <v>1638</v>
      </c>
      <c r="R7" s="92" t="s">
        <v>1040</v>
      </c>
      <c r="AD7" s="92" t="s">
        <v>654</v>
      </c>
      <c r="BC7" s="92" t="s">
        <v>984</v>
      </c>
      <c r="BD7" s="92" t="s">
        <v>960</v>
      </c>
    </row>
    <row r="8" spans="1:61" x14ac:dyDescent="0.2">
      <c r="C8" s="92" t="s">
        <v>1746</v>
      </c>
      <c r="D8" s="92" t="s">
        <v>970</v>
      </c>
      <c r="E8" s="92" t="s">
        <v>1639</v>
      </c>
      <c r="G8" s="92" t="s">
        <v>1648</v>
      </c>
      <c r="H8" s="92" t="s">
        <v>1642</v>
      </c>
      <c r="I8" s="92" t="s">
        <v>1639</v>
      </c>
      <c r="J8" s="92" t="s">
        <v>1638</v>
      </c>
      <c r="K8" s="92" t="s">
        <v>1642</v>
      </c>
      <c r="L8" s="92" t="s">
        <v>1648</v>
      </c>
      <c r="O8" s="92" t="s">
        <v>1639</v>
      </c>
      <c r="BC8" s="92" t="s">
        <v>972</v>
      </c>
      <c r="BD8" s="92" t="s">
        <v>513</v>
      </c>
    </row>
    <row r="9" spans="1:61" x14ac:dyDescent="0.2">
      <c r="C9" s="92" t="s">
        <v>204</v>
      </c>
      <c r="D9" s="92" t="s">
        <v>1638</v>
      </c>
      <c r="E9" s="92" t="s">
        <v>1642</v>
      </c>
      <c r="G9" s="92" t="s">
        <v>106</v>
      </c>
      <c r="H9" s="92" t="s">
        <v>1644</v>
      </c>
      <c r="I9" s="92" t="s">
        <v>1640</v>
      </c>
      <c r="J9" s="92" t="s">
        <v>1639</v>
      </c>
      <c r="K9" s="92" t="s">
        <v>1648</v>
      </c>
      <c r="O9" s="92" t="s">
        <v>1640</v>
      </c>
      <c r="BD9" s="92" t="s">
        <v>961</v>
      </c>
    </row>
    <row r="10" spans="1:61" x14ac:dyDescent="0.2">
      <c r="C10" s="92" t="s">
        <v>1747</v>
      </c>
      <c r="D10" s="92" t="s">
        <v>1639</v>
      </c>
      <c r="E10" s="92" t="s">
        <v>1644</v>
      </c>
      <c r="H10" s="92" t="s">
        <v>1648</v>
      </c>
      <c r="I10" s="92" t="s">
        <v>1642</v>
      </c>
      <c r="J10" s="92" t="s">
        <v>1640</v>
      </c>
      <c r="O10" s="92" t="s">
        <v>1642</v>
      </c>
      <c r="BD10" s="92" t="s">
        <v>962</v>
      </c>
    </row>
    <row r="11" spans="1:61" x14ac:dyDescent="0.2">
      <c r="C11" s="92" t="s">
        <v>284</v>
      </c>
      <c r="D11" s="92" t="s">
        <v>1640</v>
      </c>
      <c r="E11" s="92" t="s">
        <v>1647</v>
      </c>
      <c r="H11" s="92" t="s">
        <v>106</v>
      </c>
      <c r="I11" s="92" t="s">
        <v>1644</v>
      </c>
      <c r="J11" s="92" t="s">
        <v>1642</v>
      </c>
      <c r="O11" s="92" t="s">
        <v>1644</v>
      </c>
      <c r="BD11" s="92" t="s">
        <v>646</v>
      </c>
    </row>
    <row r="12" spans="1:61" x14ac:dyDescent="0.2">
      <c r="D12" s="92" t="s">
        <v>1642</v>
      </c>
      <c r="E12" s="92" t="s">
        <v>1648</v>
      </c>
      <c r="I12" s="92" t="s">
        <v>1648</v>
      </c>
      <c r="J12" s="92" t="s">
        <v>1644</v>
      </c>
      <c r="O12" s="92" t="s">
        <v>1648</v>
      </c>
      <c r="BD12" s="92" t="s">
        <v>963</v>
      </c>
    </row>
    <row r="13" spans="1:61" x14ac:dyDescent="0.2">
      <c r="D13" s="92" t="s">
        <v>1644</v>
      </c>
      <c r="E13" s="92" t="s">
        <v>1649</v>
      </c>
      <c r="I13" s="92" t="s">
        <v>106</v>
      </c>
      <c r="J13" s="92" t="s">
        <v>1648</v>
      </c>
      <c r="O13" s="92" t="s">
        <v>106</v>
      </c>
      <c r="BD13" s="92" t="s">
        <v>964</v>
      </c>
    </row>
    <row r="14" spans="1:61" x14ac:dyDescent="0.2">
      <c r="D14" s="92" t="s">
        <v>1648</v>
      </c>
      <c r="J14" s="92" t="s">
        <v>106</v>
      </c>
      <c r="BD14" s="92" t="s">
        <v>965</v>
      </c>
    </row>
    <row r="15" spans="1:61" x14ac:dyDescent="0.2">
      <c r="D15" s="92" t="s">
        <v>106</v>
      </c>
      <c r="BD15" s="92" t="s">
        <v>106</v>
      </c>
    </row>
    <row r="16" spans="1:61" x14ac:dyDescent="0.2">
      <c r="BD16" s="92" t="s">
        <v>967</v>
      </c>
    </row>
    <row r="17" spans="56:56" x14ac:dyDescent="0.2">
      <c r="BD17" s="92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46EE-C609-4357-AD34-61636E3C436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3858</v>
      </c>
      <c r="D4" s="100">
        <f>SUM(DatosViolenciaGénero!D63:D69)</f>
        <v>630</v>
      </c>
    </row>
    <row r="5" spans="2:4" x14ac:dyDescent="0.2">
      <c r="B5" s="99" t="s">
        <v>1626</v>
      </c>
      <c r="C5" s="100">
        <f>SUM(DatosViolenciaGénero!C70:C73)</f>
        <v>1863</v>
      </c>
      <c r="D5" s="100">
        <f>SUM(DatosViolenciaGénero!D70:D73)</f>
        <v>680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9</v>
      </c>
      <c r="D7" s="100">
        <f>SUM(DatosViolenciaGénero!D75:D77)</f>
        <v>1</v>
      </c>
    </row>
    <row r="8" spans="2:4" ht="12.75" customHeight="1" x14ac:dyDescent="0.2">
      <c r="B8" s="99" t="s">
        <v>1674</v>
      </c>
      <c r="C8" s="100">
        <f>DatosViolenciaGénero!C81</f>
        <v>9</v>
      </c>
      <c r="D8" s="100">
        <f>DatosViolenciaGénero!D81</f>
        <v>6</v>
      </c>
    </row>
    <row r="9" spans="2:4" ht="12.75" customHeight="1" x14ac:dyDescent="0.2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415</v>
      </c>
      <c r="D10" s="100">
        <f>SUM(DatosViolenciaGénero!D79:D80)</f>
        <v>232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132</v>
      </c>
    </row>
    <row r="16" spans="2:4" ht="13.5" thickBot="1" x14ac:dyDescent="0.25">
      <c r="B16" s="103" t="s">
        <v>1679</v>
      </c>
      <c r="C16" s="104">
        <f>DatosViolenciaGénero!C39</f>
        <v>743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4B3B-41D3-4400-AC88-C45ED61273D2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134</v>
      </c>
      <c r="D4" s="100">
        <f>SUM(DatosViolenciaDoméstica!D48:D54)</f>
        <v>95</v>
      </c>
    </row>
    <row r="5" spans="2:4" x14ac:dyDescent="0.2">
      <c r="B5" s="99" t="s">
        <v>1626</v>
      </c>
      <c r="C5" s="100">
        <f>SUM(DatosViolenciaDoméstica!C55:C58)</f>
        <v>121</v>
      </c>
      <c r="D5" s="100">
        <f>SUM(DatosViolenciaDoméstica!D55:D58)</f>
        <v>45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3</v>
      </c>
      <c r="D7" s="100">
        <f>SUM(DatosViolenciaDoméstica!D60:D62)</f>
        <v>3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29</v>
      </c>
      <c r="D10" s="100">
        <f>SUM(DatosViolenciaDoméstica!D64:D65)</f>
        <v>28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65</v>
      </c>
    </row>
    <row r="16" spans="2:4" ht="13.5" thickBot="1" x14ac:dyDescent="0.25">
      <c r="B16" s="103" t="s">
        <v>1679</v>
      </c>
      <c r="C16" s="104">
        <f>DatosViolenciaDoméstica!C34</f>
        <v>32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D9A1-437C-45A1-9DA5-FC06FCD4EC76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119</v>
      </c>
    </row>
    <row r="5" spans="2:3" x14ac:dyDescent="0.2">
      <c r="B5" s="93" t="s">
        <v>1663</v>
      </c>
      <c r="C5" s="95">
        <f>DatosMenores!C70</f>
        <v>152</v>
      </c>
    </row>
    <row r="6" spans="2:3" x14ac:dyDescent="0.2">
      <c r="B6" s="93" t="s">
        <v>1664</v>
      </c>
      <c r="C6" s="95">
        <f>DatosMenores!C71</f>
        <v>1345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0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0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2838-7671-4AFB-A9F8-7C746713BA2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2" t="s">
        <v>1624</v>
      </c>
      <c r="C11" s="222"/>
      <c r="D11" s="77">
        <f>DatosDelitos!C5+DatosDelitos!C13-DatosDelitos!C17</f>
        <v>17759</v>
      </c>
      <c r="E11" s="78">
        <f>DatosDelitos!H5+DatosDelitos!H13-DatosDelitos!H17</f>
        <v>505</v>
      </c>
      <c r="F11" s="78">
        <f>DatosDelitos!I5+DatosDelitos!I13-DatosDelitos!I17</f>
        <v>413</v>
      </c>
      <c r="G11" s="78">
        <f>DatosDelitos!J5+DatosDelitos!J13-DatosDelitos!J17</f>
        <v>15</v>
      </c>
      <c r="H11" s="79">
        <f>DatosDelitos!K5+DatosDelitos!K13-DatosDelitos!K17</f>
        <v>3</v>
      </c>
      <c r="I11" s="79">
        <f>DatosDelitos!L5+DatosDelitos!L13-DatosDelitos!L17</f>
        <v>6</v>
      </c>
      <c r="J11" s="79">
        <f>DatosDelitos!M5+DatosDelitos!M13-DatosDelitos!M17</f>
        <v>6</v>
      </c>
      <c r="K11" s="79">
        <f>DatosDelitos!O5+DatosDelitos!O13-DatosDelitos!O17</f>
        <v>9</v>
      </c>
      <c r="L11" s="80">
        <f>DatosDelitos!P5+DatosDelitos!P13-DatosDelitos!P17</f>
        <v>366</v>
      </c>
    </row>
    <row r="12" spans="2:13" ht="13.15" customHeight="1" x14ac:dyDescent="0.2">
      <c r="B12" s="223" t="s">
        <v>324</v>
      </c>
      <c r="C12" s="223"/>
      <c r="D12" s="81">
        <f>DatosDelitos!C10</f>
        <v>3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1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1</v>
      </c>
    </row>
    <row r="13" spans="2:13" ht="13.15" customHeight="1" x14ac:dyDescent="0.2">
      <c r="B13" s="223" t="s">
        <v>342</v>
      </c>
      <c r="C13" s="223"/>
      <c r="D13" s="81">
        <f>DatosDelitos!C20</f>
        <v>6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3" t="s">
        <v>347</v>
      </c>
      <c r="C14" s="223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3" t="s">
        <v>1625</v>
      </c>
      <c r="C15" s="223"/>
      <c r="D15" s="81">
        <f>DatosDelitos!C17+DatosDelitos!C44</f>
        <v>4275</v>
      </c>
      <c r="E15" s="82">
        <f>DatosDelitos!H17+DatosDelitos!H44</f>
        <v>385</v>
      </c>
      <c r="F15" s="82">
        <f>DatosDelitos!I16+DatosDelitos!I44</f>
        <v>111</v>
      </c>
      <c r="G15" s="82">
        <f>DatosDelitos!J17+DatosDelitos!J44</f>
        <v>6</v>
      </c>
      <c r="H15" s="82">
        <f>DatosDelitos!K17+DatosDelitos!K44</f>
        <v>1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8</v>
      </c>
      <c r="L15" s="83">
        <f>DatosDelitos!P17+DatosDelitos!P44</f>
        <v>672</v>
      </c>
    </row>
    <row r="16" spans="2:13" ht="13.15" customHeight="1" x14ac:dyDescent="0.2">
      <c r="B16" s="223" t="s">
        <v>1626</v>
      </c>
      <c r="C16" s="223"/>
      <c r="D16" s="81">
        <f>DatosDelitos!C30</f>
        <v>1696</v>
      </c>
      <c r="E16" s="82">
        <f>DatosDelitos!H30</f>
        <v>221</v>
      </c>
      <c r="F16" s="82">
        <f>DatosDelitos!I30</f>
        <v>165</v>
      </c>
      <c r="G16" s="82">
        <f>DatosDelitos!J30</f>
        <v>8</v>
      </c>
      <c r="H16" s="82">
        <f>DatosDelitos!K30</f>
        <v>2</v>
      </c>
      <c r="I16" s="82">
        <f>DatosDelitos!L30</f>
        <v>0</v>
      </c>
      <c r="J16" s="82">
        <f>DatosDelitos!M30</f>
        <v>0</v>
      </c>
      <c r="K16" s="82">
        <f>DatosDelitos!O30</f>
        <v>1</v>
      </c>
      <c r="L16" s="83">
        <f>DatosDelitos!P30</f>
        <v>129</v>
      </c>
    </row>
    <row r="17" spans="2:12" ht="13.15" customHeight="1" x14ac:dyDescent="0.2">
      <c r="B17" s="224" t="s">
        <v>1627</v>
      </c>
      <c r="C17" s="224"/>
      <c r="D17" s="81">
        <f>DatosDelitos!C42-DatosDelitos!C44</f>
        <v>44</v>
      </c>
      <c r="E17" s="82">
        <f>DatosDelitos!H42-DatosDelitos!H44</f>
        <v>2</v>
      </c>
      <c r="F17" s="82">
        <f>DatosDelitos!I42-DatosDelitos!I44</f>
        <v>2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15" customHeight="1" x14ac:dyDescent="0.2">
      <c r="B18" s="223" t="s">
        <v>1628</v>
      </c>
      <c r="C18" s="223"/>
      <c r="D18" s="81">
        <f>DatosDelitos!C50</f>
        <v>720</v>
      </c>
      <c r="E18" s="82">
        <f>DatosDelitos!H50</f>
        <v>74</v>
      </c>
      <c r="F18" s="82">
        <f>DatosDelitos!I50</f>
        <v>56</v>
      </c>
      <c r="G18" s="82">
        <f>DatosDelitos!J50</f>
        <v>62</v>
      </c>
      <c r="H18" s="82">
        <f>DatosDelitos!K50</f>
        <v>39</v>
      </c>
      <c r="I18" s="82">
        <f>DatosDelitos!L50</f>
        <v>0</v>
      </c>
      <c r="J18" s="82">
        <f>DatosDelitos!M50</f>
        <v>0</v>
      </c>
      <c r="K18" s="82">
        <f>DatosDelitos!O50</f>
        <v>6</v>
      </c>
      <c r="L18" s="83">
        <f>DatosDelitos!P50</f>
        <v>41</v>
      </c>
    </row>
    <row r="19" spans="2:12" ht="13.15" customHeight="1" x14ac:dyDescent="0.2">
      <c r="B19" s="223" t="s">
        <v>1629</v>
      </c>
      <c r="C19" s="223"/>
      <c r="D19" s="81">
        <f>DatosDelitos!C72</f>
        <v>7</v>
      </c>
      <c r="E19" s="82">
        <f>DatosDelitos!H72</f>
        <v>2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3" t="s">
        <v>1630</v>
      </c>
      <c r="C20" s="223"/>
      <c r="D20" s="81">
        <f>DatosDelitos!C74</f>
        <v>125</v>
      </c>
      <c r="E20" s="82">
        <f>DatosDelitos!H74</f>
        <v>19</v>
      </c>
      <c r="F20" s="82">
        <f>DatosDelitos!I74</f>
        <v>15</v>
      </c>
      <c r="G20" s="82">
        <f>DatosDelitos!J74</f>
        <v>0</v>
      </c>
      <c r="H20" s="82">
        <f>DatosDelitos!K74</f>
        <v>0</v>
      </c>
      <c r="I20" s="82">
        <f>DatosDelitos!L74</f>
        <v>1</v>
      </c>
      <c r="J20" s="82">
        <f>DatosDelitos!M74</f>
        <v>1</v>
      </c>
      <c r="K20" s="82">
        <f>DatosDelitos!O74</f>
        <v>0</v>
      </c>
      <c r="L20" s="83">
        <f>DatosDelitos!P74</f>
        <v>10</v>
      </c>
    </row>
    <row r="21" spans="2:12" ht="13.15" customHeight="1" x14ac:dyDescent="0.2">
      <c r="B21" s="224" t="s">
        <v>1631</v>
      </c>
      <c r="C21" s="224"/>
      <c r="D21" s="81">
        <f>DatosDelitos!C82</f>
        <v>97</v>
      </c>
      <c r="E21" s="82">
        <f>DatosDelitos!H82</f>
        <v>6</v>
      </c>
      <c r="F21" s="82">
        <f>DatosDelitos!I82</f>
        <v>2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3</v>
      </c>
    </row>
    <row r="22" spans="2:12" ht="13.15" customHeight="1" x14ac:dyDescent="0.2">
      <c r="B22" s="223" t="s">
        <v>1632</v>
      </c>
      <c r="C22" s="223"/>
      <c r="D22" s="81">
        <f>DatosDelitos!C85</f>
        <v>350</v>
      </c>
      <c r="E22" s="82">
        <f>DatosDelitos!H85</f>
        <v>121</v>
      </c>
      <c r="F22" s="82">
        <f>DatosDelitos!I85</f>
        <v>96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75</v>
      </c>
    </row>
    <row r="23" spans="2:12" ht="13.15" customHeight="1" x14ac:dyDescent="0.2">
      <c r="B23" s="223" t="s">
        <v>970</v>
      </c>
      <c r="C23" s="223"/>
      <c r="D23" s="81">
        <f>DatosDelitos!C97</f>
        <v>7647</v>
      </c>
      <c r="E23" s="82">
        <f>DatosDelitos!H97</f>
        <v>1438</v>
      </c>
      <c r="F23" s="82">
        <f>DatosDelitos!I97</f>
        <v>1161</v>
      </c>
      <c r="G23" s="82">
        <f>DatosDelitos!J97</f>
        <v>2</v>
      </c>
      <c r="H23" s="82">
        <f>DatosDelitos!K97</f>
        <v>0</v>
      </c>
      <c r="I23" s="82">
        <f>DatosDelitos!L97</f>
        <v>0</v>
      </c>
      <c r="J23" s="82">
        <f>DatosDelitos!M97</f>
        <v>0</v>
      </c>
      <c r="K23" s="82">
        <f>DatosDelitos!O97</f>
        <v>97</v>
      </c>
      <c r="L23" s="83">
        <f>DatosDelitos!P97</f>
        <v>759</v>
      </c>
    </row>
    <row r="24" spans="2:12" ht="27" customHeight="1" x14ac:dyDescent="0.2">
      <c r="B24" s="223" t="s">
        <v>1633</v>
      </c>
      <c r="C24" s="223"/>
      <c r="D24" s="81">
        <f>DatosDelitos!C131</f>
        <v>16</v>
      </c>
      <c r="E24" s="82">
        <f>DatosDelitos!H131</f>
        <v>5</v>
      </c>
      <c r="F24" s="82">
        <f>DatosDelitos!I131</f>
        <v>6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2</v>
      </c>
    </row>
    <row r="25" spans="2:12" ht="13.15" customHeight="1" x14ac:dyDescent="0.2">
      <c r="B25" s="223" t="s">
        <v>1634</v>
      </c>
      <c r="C25" s="223"/>
      <c r="D25" s="81">
        <f>DatosDelitos!C137</f>
        <v>93</v>
      </c>
      <c r="E25" s="82">
        <f>DatosDelitos!H137</f>
        <v>3</v>
      </c>
      <c r="F25" s="82">
        <f>DatosDelitos!I137</f>
        <v>3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3</v>
      </c>
    </row>
    <row r="26" spans="2:12" ht="13.15" customHeight="1" x14ac:dyDescent="0.2">
      <c r="B26" s="224" t="s">
        <v>1635</v>
      </c>
      <c r="C26" s="224"/>
      <c r="D26" s="81">
        <f>DatosDelitos!C144</f>
        <v>17</v>
      </c>
      <c r="E26" s="82">
        <f>DatosDelitos!H144</f>
        <v>2</v>
      </c>
      <c r="F26" s="82">
        <f>DatosDelitos!I144</f>
        <v>2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5</v>
      </c>
    </row>
    <row r="27" spans="2:12" ht="38.25" customHeight="1" x14ac:dyDescent="0.2">
      <c r="B27" s="223" t="s">
        <v>1636</v>
      </c>
      <c r="C27" s="223"/>
      <c r="D27" s="81">
        <f>DatosDelitos!C147</f>
        <v>39</v>
      </c>
      <c r="E27" s="82">
        <f>DatosDelitos!H147</f>
        <v>7</v>
      </c>
      <c r="F27" s="82">
        <f>DatosDelitos!I147</f>
        <v>5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2</v>
      </c>
    </row>
    <row r="28" spans="2:12" ht="13.15" customHeight="1" x14ac:dyDescent="0.2">
      <c r="B28" s="223" t="s">
        <v>1637</v>
      </c>
      <c r="C28" s="223"/>
      <c r="D28" s="81">
        <f>DatosDelitos!C156+SUM(DatosDelitos!C167:C172)</f>
        <v>53</v>
      </c>
      <c r="E28" s="82">
        <f>DatosDelitos!H156+SUM(DatosDelitos!H167:H172)</f>
        <v>8</v>
      </c>
      <c r="F28" s="82">
        <f>DatosDelitos!I156+SUM(DatosDelitos!I167:I172)</f>
        <v>4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6</v>
      </c>
    </row>
    <row r="29" spans="2:12" ht="13.15" customHeight="1" x14ac:dyDescent="0.2">
      <c r="B29" s="223" t="s">
        <v>1638</v>
      </c>
      <c r="C29" s="223"/>
      <c r="D29" s="81">
        <f>SUM(DatosDelitos!C173:C177)</f>
        <v>156</v>
      </c>
      <c r="E29" s="82">
        <f>SUM(DatosDelitos!H173:H177)</f>
        <v>49</v>
      </c>
      <c r="F29" s="82">
        <f>SUM(DatosDelitos!I173:I177)</f>
        <v>54</v>
      </c>
      <c r="G29" s="82">
        <f>SUM(DatosDelitos!J173:J177)</f>
        <v>1</v>
      </c>
      <c r="H29" s="82">
        <f>SUM(DatosDelitos!K173:K177)</f>
        <v>1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50</v>
      </c>
      <c r="L29" s="82">
        <f>SUM(DatosDelitos!P173:P177)</f>
        <v>76</v>
      </c>
    </row>
    <row r="30" spans="2:12" ht="13.15" customHeight="1" x14ac:dyDescent="0.2">
      <c r="B30" s="223" t="s">
        <v>1639</v>
      </c>
      <c r="C30" s="223"/>
      <c r="D30" s="81">
        <f>DatosDelitos!C178</f>
        <v>211</v>
      </c>
      <c r="E30" s="82">
        <f>DatosDelitos!H178</f>
        <v>74</v>
      </c>
      <c r="F30" s="82">
        <f>DatosDelitos!I178</f>
        <v>67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2</v>
      </c>
      <c r="L30" s="82">
        <f>DatosDelitos!P178</f>
        <v>1004</v>
      </c>
    </row>
    <row r="31" spans="2:12" ht="13.15" customHeight="1" x14ac:dyDescent="0.2">
      <c r="B31" s="223" t="s">
        <v>1640</v>
      </c>
      <c r="C31" s="223"/>
      <c r="D31" s="81">
        <f>DatosDelitos!C186</f>
        <v>214</v>
      </c>
      <c r="E31" s="82">
        <f>DatosDelitos!H186</f>
        <v>68</v>
      </c>
      <c r="F31" s="82">
        <f>DatosDelitos!I186</f>
        <v>64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53</v>
      </c>
    </row>
    <row r="32" spans="2:12" ht="13.15" customHeight="1" x14ac:dyDescent="0.2">
      <c r="B32" s="223" t="s">
        <v>1641</v>
      </c>
      <c r="C32" s="223"/>
      <c r="D32" s="81">
        <f>DatosDelitos!C201</f>
        <v>20</v>
      </c>
      <c r="E32" s="82">
        <f>DatosDelitos!H201</f>
        <v>20</v>
      </c>
      <c r="F32" s="82">
        <f>DatosDelitos!I201</f>
        <v>22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16</v>
      </c>
    </row>
    <row r="33" spans="2:13" ht="13.15" customHeight="1" x14ac:dyDescent="0.2">
      <c r="B33" s="223" t="s">
        <v>1642</v>
      </c>
      <c r="C33" s="223"/>
      <c r="D33" s="81">
        <f>DatosDelitos!C223</f>
        <v>1255</v>
      </c>
      <c r="E33" s="82">
        <f>DatosDelitos!H223</f>
        <v>304</v>
      </c>
      <c r="F33" s="82">
        <f>DatosDelitos!I223</f>
        <v>221</v>
      </c>
      <c r="G33" s="82">
        <f>DatosDelitos!J223</f>
        <v>2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9</v>
      </c>
      <c r="L33" s="82">
        <f>DatosDelitos!P223</f>
        <v>211</v>
      </c>
    </row>
    <row r="34" spans="2:13" ht="13.15" customHeight="1" x14ac:dyDescent="0.2">
      <c r="B34" s="223" t="s">
        <v>1643</v>
      </c>
      <c r="C34" s="223"/>
      <c r="D34" s="81">
        <f>DatosDelitos!C244</f>
        <v>5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</v>
      </c>
    </row>
    <row r="35" spans="2:13" ht="13.15" customHeight="1" x14ac:dyDescent="0.2">
      <c r="B35" s="223" t="s">
        <v>1644</v>
      </c>
      <c r="C35" s="223"/>
      <c r="D35" s="81">
        <f>DatosDelitos!C271</f>
        <v>788</v>
      </c>
      <c r="E35" s="82">
        <f>DatosDelitos!H271</f>
        <v>360</v>
      </c>
      <c r="F35" s="82">
        <f>DatosDelitos!I271</f>
        <v>295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2</v>
      </c>
      <c r="L35" s="82">
        <f>DatosDelitos!P271</f>
        <v>217</v>
      </c>
    </row>
    <row r="36" spans="2:13" ht="38.25" customHeight="1" x14ac:dyDescent="0.2">
      <c r="B36" s="223" t="s">
        <v>1645</v>
      </c>
      <c r="C36" s="223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3" t="s">
        <v>1646</v>
      </c>
      <c r="C37" s="223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3" t="s">
        <v>1647</v>
      </c>
      <c r="C38" s="223"/>
      <c r="D38" s="81">
        <f>DatosDelitos!C312+DatosDelitos!C318+DatosDelitos!C320</f>
        <v>7</v>
      </c>
      <c r="E38" s="82">
        <f>DatosDelitos!H312+DatosDelitos!H318+DatosDelitos!H320</f>
        <v>0</v>
      </c>
      <c r="F38" s="82">
        <f>DatosDelitos!I312+DatosDelitos!I318+DatosDelitos!I320</f>
        <v>1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1</v>
      </c>
      <c r="L38" s="82">
        <f>DatosDelitos!P312+DatosDelitos!P318+DatosDelitos!P320</f>
        <v>0</v>
      </c>
    </row>
    <row r="39" spans="2:13" ht="13.15" customHeight="1" x14ac:dyDescent="0.2">
      <c r="B39" s="223" t="s">
        <v>1648</v>
      </c>
      <c r="C39" s="223"/>
      <c r="D39" s="81">
        <f>DatosDelitos!C323</f>
        <v>5118</v>
      </c>
      <c r="E39" s="82">
        <f>DatosDelitos!H323</f>
        <v>589</v>
      </c>
      <c r="F39" s="82">
        <f>DatosDelitos!I323</f>
        <v>333</v>
      </c>
      <c r="G39" s="82">
        <f>DatosDelitos!J323</f>
        <v>5</v>
      </c>
      <c r="H39" s="82">
        <f>DatosDelitos!K323</f>
        <v>2</v>
      </c>
      <c r="I39" s="82">
        <f>DatosDelitos!L323</f>
        <v>0</v>
      </c>
      <c r="J39" s="82">
        <f>DatosDelitos!M323</f>
        <v>0</v>
      </c>
      <c r="K39" s="82">
        <f>DatosDelitos!O323</f>
        <v>2</v>
      </c>
      <c r="L39" s="82">
        <f>DatosDelitos!P323</f>
        <v>189</v>
      </c>
    </row>
    <row r="40" spans="2:13" ht="13.15" customHeight="1" x14ac:dyDescent="0.2">
      <c r="B40" s="223" t="s">
        <v>1649</v>
      </c>
      <c r="C40" s="223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2</v>
      </c>
      <c r="L40" s="81">
        <f>DatosDelitos!P325</f>
        <v>0</v>
      </c>
    </row>
    <row r="41" spans="2:13" ht="13.15" customHeight="1" x14ac:dyDescent="0.2">
      <c r="B41" s="223" t="s">
        <v>947</v>
      </c>
      <c r="C41" s="223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6" t="s">
        <v>951</v>
      </c>
      <c r="C43" s="226"/>
      <c r="D43" s="84">
        <f>SUM(D11:D42)</f>
        <v>40721</v>
      </c>
      <c r="E43" s="84">
        <f t="shared" ref="E43:L43" si="0">SUM(E11:E42)</f>
        <v>4262</v>
      </c>
      <c r="F43" s="84">
        <f t="shared" si="0"/>
        <v>3098</v>
      </c>
      <c r="G43" s="84">
        <f t="shared" si="0"/>
        <v>101</v>
      </c>
      <c r="H43" s="84">
        <f t="shared" si="0"/>
        <v>49</v>
      </c>
      <c r="I43" s="84">
        <f t="shared" si="0"/>
        <v>7</v>
      </c>
      <c r="J43" s="84">
        <f t="shared" si="0"/>
        <v>7</v>
      </c>
      <c r="K43" s="84">
        <f t="shared" si="0"/>
        <v>189</v>
      </c>
      <c r="L43" s="84">
        <f t="shared" si="0"/>
        <v>3841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5" t="s">
        <v>1652</v>
      </c>
      <c r="C49" s="225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5" t="s">
        <v>1653</v>
      </c>
      <c r="C50" s="225"/>
      <c r="D50" s="87">
        <f>DatosDelitos!F13-DatosDelitos!F17</f>
        <v>162</v>
      </c>
      <c r="E50" s="87">
        <f>DatosDelitos!G13-DatosDelitos!G17</f>
        <v>35</v>
      </c>
    </row>
    <row r="51" spans="2:5" ht="13.15" customHeight="1" x14ac:dyDescent="0.25">
      <c r="B51" s="225" t="s">
        <v>324</v>
      </c>
      <c r="C51" s="225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5" t="s">
        <v>347</v>
      </c>
      <c r="C53" s="225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5" t="s">
        <v>1625</v>
      </c>
      <c r="C54" s="225"/>
      <c r="D54" s="87">
        <f>DatosDelitos!F17+DatosDelitos!F44</f>
        <v>1279</v>
      </c>
      <c r="E54" s="87">
        <f>DatosDelitos!G17+DatosDelitos!G44</f>
        <v>359</v>
      </c>
    </row>
    <row r="55" spans="2:5" ht="13.15" customHeight="1" x14ac:dyDescent="0.25">
      <c r="B55" s="225" t="s">
        <v>1626</v>
      </c>
      <c r="C55" s="225"/>
      <c r="D55" s="87">
        <f>DatosDelitos!F30</f>
        <v>118</v>
      </c>
      <c r="E55" s="87">
        <f>DatosDelitos!G30</f>
        <v>42</v>
      </c>
    </row>
    <row r="56" spans="2:5" ht="13.15" customHeight="1" x14ac:dyDescent="0.25">
      <c r="B56" s="225" t="s">
        <v>1627</v>
      </c>
      <c r="C56" s="225"/>
      <c r="D56" s="87">
        <f>DatosDelitos!F42-DatosDelitos!F44</f>
        <v>4</v>
      </c>
      <c r="E56" s="87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7">
        <f>DatosDelitos!F50</f>
        <v>10</v>
      </c>
      <c r="E57" s="87">
        <f>DatosDelitos!G50</f>
        <v>1</v>
      </c>
    </row>
    <row r="58" spans="2:5" ht="13.15" customHeight="1" x14ac:dyDescent="0.25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5" t="s">
        <v>1654</v>
      </c>
      <c r="C59" s="225"/>
      <c r="D59" s="87">
        <f>DatosDelitos!F74</f>
        <v>3</v>
      </c>
      <c r="E59" s="87">
        <f>DatosDelitos!G74</f>
        <v>2</v>
      </c>
    </row>
    <row r="60" spans="2:5" ht="13.15" customHeight="1" x14ac:dyDescent="0.25">
      <c r="B60" s="225" t="s">
        <v>1631</v>
      </c>
      <c r="C60" s="225"/>
      <c r="D60" s="87">
        <f>DatosDelitos!F82</f>
        <v>1</v>
      </c>
      <c r="E60" s="87">
        <f>DatosDelitos!G82</f>
        <v>0</v>
      </c>
    </row>
    <row r="61" spans="2:5" ht="13.15" customHeight="1" x14ac:dyDescent="0.25">
      <c r="B61" s="225" t="s">
        <v>1632</v>
      </c>
      <c r="C61" s="225"/>
      <c r="D61" s="87">
        <f>DatosDelitos!F85</f>
        <v>4</v>
      </c>
      <c r="E61" s="87">
        <f>DatosDelitos!G85</f>
        <v>2</v>
      </c>
    </row>
    <row r="62" spans="2:5" ht="13.15" customHeight="1" x14ac:dyDescent="0.25">
      <c r="B62" s="225" t="s">
        <v>970</v>
      </c>
      <c r="C62" s="225"/>
      <c r="D62" s="87">
        <f>DatosDelitos!F97</f>
        <v>161</v>
      </c>
      <c r="E62" s="87">
        <f>DatosDelitos!G97</f>
        <v>73</v>
      </c>
    </row>
    <row r="63" spans="2:5" ht="27" customHeight="1" x14ac:dyDescent="0.25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5" t="s">
        <v>1634</v>
      </c>
      <c r="C64" s="225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5" t="s">
        <v>1635</v>
      </c>
      <c r="C65" s="225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5" t="s">
        <v>1636</v>
      </c>
      <c r="C66" s="225"/>
      <c r="D66" s="87">
        <f>DatosDelitos!F147</f>
        <v>0</v>
      </c>
      <c r="E66" s="87">
        <f>DatosDelitos!G147</f>
        <v>0</v>
      </c>
    </row>
    <row r="67" spans="2:5" ht="13.15" customHeight="1" x14ac:dyDescent="0.25">
      <c r="B67" s="225" t="s">
        <v>1637</v>
      </c>
      <c r="C67" s="225"/>
      <c r="D67" s="87">
        <f>DatosDelitos!F156+SUM(DatosDelitos!F167:G172)</f>
        <v>0</v>
      </c>
      <c r="E67" s="87">
        <f>DatosDelitos!G156+SUM(DatosDelitos!G167:H172)</f>
        <v>3</v>
      </c>
    </row>
    <row r="68" spans="2:5" ht="13.15" customHeight="1" x14ac:dyDescent="0.25">
      <c r="B68" s="225" t="s">
        <v>1638</v>
      </c>
      <c r="C68" s="225"/>
      <c r="D68" s="87">
        <f>SUM(DatosDelitos!F173:G177)</f>
        <v>1</v>
      </c>
      <c r="E68" s="87">
        <f>SUM(DatosDelitos!G173:H177)</f>
        <v>49</v>
      </c>
    </row>
    <row r="69" spans="2:5" ht="13.15" customHeight="1" x14ac:dyDescent="0.25">
      <c r="B69" s="225" t="s">
        <v>1639</v>
      </c>
      <c r="C69" s="225"/>
      <c r="D69" s="87">
        <f>DatosDelitos!F178</f>
        <v>823</v>
      </c>
      <c r="E69" s="87">
        <f>DatosDelitos!G178</f>
        <v>734</v>
      </c>
    </row>
    <row r="70" spans="2:5" ht="13.15" customHeight="1" x14ac:dyDescent="0.25">
      <c r="B70" s="225" t="s">
        <v>1640</v>
      </c>
      <c r="C70" s="225"/>
      <c r="D70" s="87">
        <f>DatosDelitos!F186</f>
        <v>9</v>
      </c>
      <c r="E70" s="87">
        <f>DatosDelitos!G186</f>
        <v>7</v>
      </c>
    </row>
    <row r="71" spans="2:5" ht="13.15" customHeight="1" x14ac:dyDescent="0.25">
      <c r="B71" s="225" t="s">
        <v>1641</v>
      </c>
      <c r="C71" s="225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5" t="s">
        <v>1642</v>
      </c>
      <c r="C72" s="225"/>
      <c r="D72" s="87">
        <f>DatosDelitos!F223</f>
        <v>228</v>
      </c>
      <c r="E72" s="87">
        <f>DatosDelitos!G223</f>
        <v>132</v>
      </c>
    </row>
    <row r="73" spans="2:5" ht="13.15" customHeight="1" x14ac:dyDescent="0.25">
      <c r="B73" s="225" t="s">
        <v>1643</v>
      </c>
      <c r="C73" s="225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5" t="s">
        <v>1644</v>
      </c>
      <c r="C74" s="225"/>
      <c r="D74" s="87">
        <f>DatosDelitos!F271</f>
        <v>43</v>
      </c>
      <c r="E74" s="87">
        <f>DatosDelitos!G271</f>
        <v>26</v>
      </c>
    </row>
    <row r="75" spans="2:5" ht="38.25" customHeight="1" x14ac:dyDescent="0.25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5" t="s">
        <v>1646</v>
      </c>
      <c r="C76" s="225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5" t="s">
        <v>1647</v>
      </c>
      <c r="C77" s="225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7">
        <f>DatosDelitos!F323</f>
        <v>210</v>
      </c>
      <c r="E78" s="87">
        <f>DatosDelitos!G323</f>
        <v>49</v>
      </c>
    </row>
    <row r="79" spans="2:5" ht="15" customHeight="1" x14ac:dyDescent="0.25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7" t="s">
        <v>1656</v>
      </c>
      <c r="C82" s="227"/>
      <c r="D82" s="87">
        <f>SUM(D49:D81)</f>
        <v>3056</v>
      </c>
      <c r="E82" s="87">
        <f>SUM(E49:E81)</f>
        <v>1514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5" t="s">
        <v>1624</v>
      </c>
      <c r="C87" s="225"/>
      <c r="D87" s="87">
        <f>DatosDelitos!N5+DatosDelitos!N13-DatosDelitos!N17</f>
        <v>3</v>
      </c>
    </row>
    <row r="88" spans="2:13" ht="13.15" customHeight="1" x14ac:dyDescent="0.25">
      <c r="B88" s="225" t="s">
        <v>324</v>
      </c>
      <c r="C88" s="225"/>
      <c r="D88" s="87">
        <f>DatosDelitos!N10</f>
        <v>0</v>
      </c>
    </row>
    <row r="89" spans="2:13" ht="13.15" customHeight="1" x14ac:dyDescent="0.25">
      <c r="B89" s="225" t="s">
        <v>342</v>
      </c>
      <c r="C89" s="225"/>
      <c r="D89" s="87">
        <f>DatosDelitos!N20</f>
        <v>0</v>
      </c>
    </row>
    <row r="90" spans="2:13" ht="13.15" customHeight="1" x14ac:dyDescent="0.25">
      <c r="B90" s="225" t="s">
        <v>347</v>
      </c>
      <c r="C90" s="225"/>
      <c r="D90" s="87">
        <f>DatosDelitos!N23</f>
        <v>0</v>
      </c>
    </row>
    <row r="91" spans="2:13" ht="13.15" customHeight="1" x14ac:dyDescent="0.25">
      <c r="B91" s="225" t="s">
        <v>1658</v>
      </c>
      <c r="C91" s="225"/>
      <c r="D91" s="87">
        <f>SUM(DatosDelitos!N17,DatosDelitos!N44)</f>
        <v>0</v>
      </c>
    </row>
    <row r="92" spans="2:13" ht="13.15" customHeight="1" x14ac:dyDescent="0.25">
      <c r="B92" s="225" t="s">
        <v>1626</v>
      </c>
      <c r="C92" s="225"/>
      <c r="D92" s="87">
        <f>DatosDelitos!N30</f>
        <v>9</v>
      </c>
    </row>
    <row r="93" spans="2:13" ht="13.15" customHeight="1" x14ac:dyDescent="0.25">
      <c r="B93" s="225" t="s">
        <v>1627</v>
      </c>
      <c r="C93" s="225"/>
      <c r="D93" s="87">
        <f>DatosDelitos!N42-DatosDelitos!N44</f>
        <v>0</v>
      </c>
    </row>
    <row r="94" spans="2:13" ht="13.15" customHeight="1" x14ac:dyDescent="0.25">
      <c r="B94" s="225" t="s">
        <v>1628</v>
      </c>
      <c r="C94" s="225"/>
      <c r="D94" s="87">
        <f>DatosDelitos!N50</f>
        <v>4</v>
      </c>
    </row>
    <row r="95" spans="2:13" ht="13.15" customHeight="1" x14ac:dyDescent="0.25">
      <c r="B95" s="225" t="s">
        <v>1629</v>
      </c>
      <c r="C95" s="225"/>
      <c r="D95" s="87">
        <f>DatosDelitos!N72</f>
        <v>2</v>
      </c>
    </row>
    <row r="96" spans="2:13" ht="27" customHeight="1" x14ac:dyDescent="0.25">
      <c r="B96" s="225" t="s">
        <v>1654</v>
      </c>
      <c r="C96" s="225"/>
      <c r="D96" s="87">
        <f>DatosDelitos!N74</f>
        <v>3</v>
      </c>
    </row>
    <row r="97" spans="2:4" ht="13.15" customHeight="1" x14ac:dyDescent="0.25">
      <c r="B97" s="225" t="s">
        <v>1631</v>
      </c>
      <c r="C97" s="225"/>
      <c r="D97" s="87">
        <f>DatosDelitos!N82</f>
        <v>4</v>
      </c>
    </row>
    <row r="98" spans="2:4" ht="13.15" customHeight="1" x14ac:dyDescent="0.25">
      <c r="B98" s="225" t="s">
        <v>1632</v>
      </c>
      <c r="C98" s="225"/>
      <c r="D98" s="87">
        <f>DatosDelitos!N85</f>
        <v>0</v>
      </c>
    </row>
    <row r="99" spans="2:4" ht="13.15" customHeight="1" x14ac:dyDescent="0.25">
      <c r="B99" s="225" t="s">
        <v>970</v>
      </c>
      <c r="C99" s="225"/>
      <c r="D99" s="87">
        <f>DatosDelitos!N97</f>
        <v>7</v>
      </c>
    </row>
    <row r="100" spans="2:4" ht="27" customHeight="1" x14ac:dyDescent="0.25">
      <c r="B100" s="225" t="s">
        <v>1655</v>
      </c>
      <c r="C100" s="225"/>
      <c r="D100" s="87">
        <f>DatosDelitos!N131</f>
        <v>4</v>
      </c>
    </row>
    <row r="101" spans="2:4" ht="13.15" customHeight="1" x14ac:dyDescent="0.25">
      <c r="B101" s="225" t="s">
        <v>1634</v>
      </c>
      <c r="C101" s="225"/>
      <c r="D101" s="87">
        <f>DatosDelitos!N137</f>
        <v>9</v>
      </c>
    </row>
    <row r="102" spans="2:4" ht="13.15" customHeight="1" x14ac:dyDescent="0.25">
      <c r="B102" s="225" t="s">
        <v>1635</v>
      </c>
      <c r="C102" s="225"/>
      <c r="D102" s="87">
        <f>DatosDelitos!N144</f>
        <v>0</v>
      </c>
    </row>
    <row r="103" spans="2:4" ht="13.15" customHeight="1" x14ac:dyDescent="0.25">
      <c r="B103" s="225" t="s">
        <v>1659</v>
      </c>
      <c r="C103" s="225"/>
      <c r="D103" s="87">
        <f>DatosDelitos!N148</f>
        <v>0</v>
      </c>
    </row>
    <row r="104" spans="2:4" ht="13.15" customHeight="1" x14ac:dyDescent="0.25">
      <c r="B104" s="225" t="s">
        <v>1181</v>
      </c>
      <c r="C104" s="225"/>
      <c r="D104" s="87">
        <f>SUM(DatosDelitos!N149,DatosDelitos!N150)</f>
        <v>0</v>
      </c>
    </row>
    <row r="105" spans="2:4" ht="13.15" customHeight="1" x14ac:dyDescent="0.25">
      <c r="B105" s="225" t="s">
        <v>1179</v>
      </c>
      <c r="C105" s="225"/>
      <c r="D105" s="87">
        <f>SUM(DatosDelitos!N151:N155)</f>
        <v>3</v>
      </c>
    </row>
    <row r="106" spans="2:4" ht="13.15" customHeight="1" x14ac:dyDescent="0.25">
      <c r="B106" s="225" t="s">
        <v>1637</v>
      </c>
      <c r="C106" s="225"/>
      <c r="D106" s="87">
        <f>SUM(SUM(DatosDelitos!N157:N160),SUM(DatosDelitos!N167:N172))</f>
        <v>0</v>
      </c>
    </row>
    <row r="107" spans="2:4" ht="13.15" customHeight="1" x14ac:dyDescent="0.25">
      <c r="B107" s="225" t="s">
        <v>1660</v>
      </c>
      <c r="C107" s="225"/>
      <c r="D107" s="87">
        <f>SUM(DatosDelitos!N161:N165)</f>
        <v>1</v>
      </c>
    </row>
    <row r="108" spans="2:4" ht="13.15" customHeight="1" x14ac:dyDescent="0.25">
      <c r="B108" s="225" t="s">
        <v>1638</v>
      </c>
      <c r="C108" s="225"/>
      <c r="D108" s="87">
        <f>SUM(DatosDelitos!N173:N177)</f>
        <v>1</v>
      </c>
    </row>
    <row r="109" spans="2:4" ht="13.15" customHeight="1" x14ac:dyDescent="0.25">
      <c r="B109" s="225" t="s">
        <v>1639</v>
      </c>
      <c r="C109" s="225"/>
      <c r="D109" s="87">
        <f>DatosDelitos!N178</f>
        <v>0</v>
      </c>
    </row>
    <row r="110" spans="2:4" ht="13.15" customHeight="1" x14ac:dyDescent="0.25">
      <c r="B110" s="225" t="s">
        <v>1640</v>
      </c>
      <c r="C110" s="225"/>
      <c r="D110" s="87">
        <f>DatosDelitos!N186</f>
        <v>11</v>
      </c>
    </row>
    <row r="111" spans="2:4" ht="13.15" customHeight="1" x14ac:dyDescent="0.25">
      <c r="B111" s="225" t="s">
        <v>1641</v>
      </c>
      <c r="C111" s="225"/>
      <c r="D111" s="87">
        <f>DatosDelitos!N201</f>
        <v>15</v>
      </c>
    </row>
    <row r="112" spans="2:4" ht="13.15" customHeight="1" x14ac:dyDescent="0.25">
      <c r="B112" s="225" t="s">
        <v>1642</v>
      </c>
      <c r="C112" s="225"/>
      <c r="D112" s="87">
        <f>DatosDelitos!N223</f>
        <v>2</v>
      </c>
    </row>
    <row r="113" spans="2:4" ht="13.15" customHeight="1" x14ac:dyDescent="0.25">
      <c r="B113" s="225" t="s">
        <v>1643</v>
      </c>
      <c r="C113" s="225"/>
      <c r="D113" s="87">
        <f>DatosDelitos!N244</f>
        <v>1</v>
      </c>
    </row>
    <row r="114" spans="2:4" ht="13.15" customHeight="1" x14ac:dyDescent="0.25">
      <c r="B114" s="225" t="s">
        <v>1644</v>
      </c>
      <c r="C114" s="225"/>
      <c r="D114" s="87">
        <f>DatosDelitos!N271</f>
        <v>5</v>
      </c>
    </row>
    <row r="115" spans="2:4" ht="38.25" customHeight="1" x14ac:dyDescent="0.25">
      <c r="B115" s="225" t="s">
        <v>1645</v>
      </c>
      <c r="C115" s="225"/>
      <c r="D115" s="87">
        <f>DatosDelitos!N301</f>
        <v>0</v>
      </c>
    </row>
    <row r="116" spans="2:4" ht="13.15" customHeight="1" x14ac:dyDescent="0.25">
      <c r="B116" s="225" t="s">
        <v>1646</v>
      </c>
      <c r="C116" s="225"/>
      <c r="D116" s="87">
        <f>DatosDelitos!N305</f>
        <v>0</v>
      </c>
    </row>
    <row r="117" spans="2:4" ht="13.15" customHeight="1" x14ac:dyDescent="0.25">
      <c r="B117" s="225" t="s">
        <v>1647</v>
      </c>
      <c r="C117" s="225"/>
      <c r="D117" s="87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7">
        <f>DatosDelitos!N318</f>
        <v>0</v>
      </c>
    </row>
    <row r="119" spans="2:4" ht="13.9" customHeight="1" x14ac:dyDescent="0.25">
      <c r="B119" s="225" t="s">
        <v>1648</v>
      </c>
      <c r="C119" s="225"/>
      <c r="D119" s="87">
        <f>DatosDelitos!N323</f>
        <v>0</v>
      </c>
    </row>
    <row r="120" spans="2:4" ht="12.75" customHeight="1" x14ac:dyDescent="0.25">
      <c r="B120" s="227" t="s">
        <v>1649</v>
      </c>
      <c r="C120" s="227"/>
      <c r="D120" s="87">
        <f>DatosDelitos!N325</f>
        <v>0</v>
      </c>
    </row>
    <row r="121" spans="2:4" ht="15" customHeight="1" x14ac:dyDescent="0.25">
      <c r="B121" s="227" t="s">
        <v>947</v>
      </c>
      <c r="C121" s="227"/>
      <c r="D121" s="87">
        <f>DatosDelitos!N337</f>
        <v>0</v>
      </c>
    </row>
    <row r="122" spans="2:4" ht="15" customHeight="1" x14ac:dyDescent="0.25">
      <c r="B122" s="227" t="s">
        <v>1650</v>
      </c>
      <c r="C122" s="227"/>
      <c r="D122" s="87">
        <f>DatosDelitos!N339</f>
        <v>0</v>
      </c>
    </row>
    <row r="123" spans="2:4" ht="15" customHeight="1" x14ac:dyDescent="0.25">
      <c r="B123" s="225" t="s">
        <v>1656</v>
      </c>
      <c r="C123" s="225"/>
      <c r="D123" s="87">
        <f>SUM(D87:D122)</f>
        <v>84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9" t="s">
        <v>313</v>
      </c>
      <c r="B5" s="190"/>
      <c r="C5" s="26">
        <v>201</v>
      </c>
      <c r="D5" s="26">
        <v>126</v>
      </c>
      <c r="E5" s="27">
        <v>0.59523809523809501</v>
      </c>
      <c r="F5" s="26">
        <v>0</v>
      </c>
      <c r="G5" s="26">
        <v>0</v>
      </c>
      <c r="H5" s="26">
        <v>5</v>
      </c>
      <c r="I5" s="26">
        <v>6</v>
      </c>
      <c r="J5" s="26">
        <v>3</v>
      </c>
      <c r="K5" s="26">
        <v>1</v>
      </c>
      <c r="L5" s="26">
        <v>6</v>
      </c>
      <c r="M5" s="26">
        <v>6</v>
      </c>
      <c r="N5" s="26">
        <v>1</v>
      </c>
      <c r="O5" s="26">
        <v>8</v>
      </c>
      <c r="P5" s="28">
        <v>5</v>
      </c>
    </row>
    <row r="6" spans="1:16" x14ac:dyDescent="0.25">
      <c r="A6" s="29" t="s">
        <v>314</v>
      </c>
      <c r="B6" s="29" t="s">
        <v>315</v>
      </c>
      <c r="C6" s="14">
        <v>151</v>
      </c>
      <c r="D6" s="14">
        <v>90</v>
      </c>
      <c r="E6" s="30">
        <v>0.67777777777777803</v>
      </c>
      <c r="F6" s="14">
        <v>0</v>
      </c>
      <c r="G6" s="14">
        <v>0</v>
      </c>
      <c r="H6" s="14">
        <v>2</v>
      </c>
      <c r="I6" s="14">
        <v>1</v>
      </c>
      <c r="J6" s="14">
        <v>2</v>
      </c>
      <c r="K6" s="14">
        <v>0</v>
      </c>
      <c r="L6" s="14">
        <v>1</v>
      </c>
      <c r="M6" s="14">
        <v>1</v>
      </c>
      <c r="N6" s="14">
        <v>0</v>
      </c>
      <c r="O6" s="14">
        <v>7</v>
      </c>
      <c r="P6" s="23">
        <v>2</v>
      </c>
    </row>
    <row r="7" spans="1:16" x14ac:dyDescent="0.25">
      <c r="A7" s="29" t="s">
        <v>316</v>
      </c>
      <c r="B7" s="29" t="s">
        <v>317</v>
      </c>
      <c r="C7" s="14">
        <v>9</v>
      </c>
      <c r="D7" s="14">
        <v>8</v>
      </c>
      <c r="E7" s="30">
        <v>0.125</v>
      </c>
      <c r="F7" s="14">
        <v>0</v>
      </c>
      <c r="G7" s="14">
        <v>0</v>
      </c>
      <c r="H7" s="14">
        <v>1</v>
      </c>
      <c r="I7" s="14">
        <v>0</v>
      </c>
      <c r="J7" s="14">
        <v>1</v>
      </c>
      <c r="K7" s="14">
        <v>1</v>
      </c>
      <c r="L7" s="14">
        <v>5</v>
      </c>
      <c r="M7" s="14">
        <v>5</v>
      </c>
      <c r="N7" s="14">
        <v>0</v>
      </c>
      <c r="O7" s="14">
        <v>1</v>
      </c>
      <c r="P7" s="23">
        <v>1</v>
      </c>
    </row>
    <row r="8" spans="1:16" x14ac:dyDescent="0.25">
      <c r="A8" s="29" t="s">
        <v>318</v>
      </c>
      <c r="B8" s="29" t="s">
        <v>319</v>
      </c>
      <c r="C8" s="14">
        <v>21</v>
      </c>
      <c r="D8" s="14">
        <v>28</v>
      </c>
      <c r="E8" s="30">
        <v>-0.25</v>
      </c>
      <c r="F8" s="14">
        <v>0</v>
      </c>
      <c r="G8" s="14">
        <v>0</v>
      </c>
      <c r="H8" s="14">
        <v>2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2</v>
      </c>
    </row>
    <row r="9" spans="1:16" x14ac:dyDescent="0.25">
      <c r="A9" s="29" t="s">
        <v>320</v>
      </c>
      <c r="B9" s="29" t="s">
        <v>321</v>
      </c>
      <c r="C9" s="14">
        <v>20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9" t="s">
        <v>322</v>
      </c>
      <c r="B10" s="190"/>
      <c r="C10" s="26">
        <v>3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1</v>
      </c>
      <c r="L10" s="26">
        <v>0</v>
      </c>
      <c r="M10" s="26">
        <v>0</v>
      </c>
      <c r="N10" s="26">
        <v>0</v>
      </c>
      <c r="O10" s="26">
        <v>0</v>
      </c>
      <c r="P10" s="28">
        <v>1</v>
      </c>
    </row>
    <row r="11" spans="1:16" x14ac:dyDescent="0.25">
      <c r="A11" s="29" t="s">
        <v>323</v>
      </c>
      <c r="B11" s="29" t="s">
        <v>324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3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1</v>
      </c>
    </row>
    <row r="13" spans="1:16" x14ac:dyDescent="0.25">
      <c r="A13" s="189" t="s">
        <v>327</v>
      </c>
      <c r="B13" s="190"/>
      <c r="C13" s="26">
        <v>20866</v>
      </c>
      <c r="D13" s="26">
        <v>21158</v>
      </c>
      <c r="E13" s="27">
        <v>-1.38009263635504E-2</v>
      </c>
      <c r="F13" s="26">
        <v>1147</v>
      </c>
      <c r="G13" s="26">
        <v>320</v>
      </c>
      <c r="H13" s="26">
        <v>764</v>
      </c>
      <c r="I13" s="26">
        <v>601</v>
      </c>
      <c r="J13" s="26">
        <v>17</v>
      </c>
      <c r="K13" s="26">
        <v>2</v>
      </c>
      <c r="L13" s="26">
        <v>0</v>
      </c>
      <c r="M13" s="26">
        <v>0</v>
      </c>
      <c r="N13" s="26">
        <v>2</v>
      </c>
      <c r="O13" s="26">
        <v>5</v>
      </c>
      <c r="P13" s="28">
        <v>932</v>
      </c>
    </row>
    <row r="14" spans="1:16" x14ac:dyDescent="0.25">
      <c r="A14" s="29" t="s">
        <v>328</v>
      </c>
      <c r="B14" s="29" t="s">
        <v>329</v>
      </c>
      <c r="C14" s="14">
        <v>12801</v>
      </c>
      <c r="D14" s="14">
        <v>12609</v>
      </c>
      <c r="E14" s="30">
        <v>1.52272186533429E-2</v>
      </c>
      <c r="F14" s="14">
        <v>135</v>
      </c>
      <c r="G14" s="14">
        <v>27</v>
      </c>
      <c r="H14" s="14">
        <v>459</v>
      </c>
      <c r="I14" s="14">
        <v>381</v>
      </c>
      <c r="J14" s="14">
        <v>12</v>
      </c>
      <c r="K14" s="14">
        <v>1</v>
      </c>
      <c r="L14" s="14">
        <v>0</v>
      </c>
      <c r="M14" s="14">
        <v>0</v>
      </c>
      <c r="N14" s="14">
        <v>1</v>
      </c>
      <c r="O14" s="14">
        <v>1</v>
      </c>
      <c r="P14" s="23">
        <v>308</v>
      </c>
    </row>
    <row r="15" spans="1:16" x14ac:dyDescent="0.25">
      <c r="A15" s="29" t="s">
        <v>330</v>
      </c>
      <c r="B15" s="29" t="s">
        <v>331</v>
      </c>
      <c r="C15" s="14">
        <v>160</v>
      </c>
      <c r="D15" s="14">
        <v>191</v>
      </c>
      <c r="E15" s="30">
        <v>-0.162303664921466</v>
      </c>
      <c r="F15" s="14">
        <v>0</v>
      </c>
      <c r="G15" s="14">
        <v>0</v>
      </c>
      <c r="H15" s="14">
        <v>1</v>
      </c>
      <c r="I15" s="14">
        <v>3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33</v>
      </c>
    </row>
    <row r="16" spans="1:16" x14ac:dyDescent="0.25">
      <c r="A16" s="29" t="s">
        <v>332</v>
      </c>
      <c r="B16" s="29" t="s">
        <v>333</v>
      </c>
      <c r="C16" s="14">
        <v>4592</v>
      </c>
      <c r="D16" s="14">
        <v>5375</v>
      </c>
      <c r="E16" s="30">
        <v>-0.145674418604651</v>
      </c>
      <c r="F16" s="14">
        <v>26</v>
      </c>
      <c r="G16" s="14">
        <v>8</v>
      </c>
      <c r="H16" s="14">
        <v>38</v>
      </c>
      <c r="I16" s="14">
        <v>22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19</v>
      </c>
    </row>
    <row r="17" spans="1:16" ht="33.75" x14ac:dyDescent="0.25">
      <c r="A17" s="29" t="s">
        <v>334</v>
      </c>
      <c r="B17" s="29" t="s">
        <v>335</v>
      </c>
      <c r="C17" s="14">
        <v>3308</v>
      </c>
      <c r="D17" s="14">
        <v>2980</v>
      </c>
      <c r="E17" s="30">
        <v>0.11006711409396</v>
      </c>
      <c r="F17" s="14">
        <v>985</v>
      </c>
      <c r="G17" s="14">
        <v>285</v>
      </c>
      <c r="H17" s="14">
        <v>264</v>
      </c>
      <c r="I17" s="14">
        <v>194</v>
      </c>
      <c r="J17" s="14">
        <v>5</v>
      </c>
      <c r="K17" s="14">
        <v>0</v>
      </c>
      <c r="L17" s="14">
        <v>0</v>
      </c>
      <c r="M17" s="14">
        <v>0</v>
      </c>
      <c r="N17" s="14">
        <v>0</v>
      </c>
      <c r="O17" s="14">
        <v>4</v>
      </c>
      <c r="P17" s="23">
        <v>571</v>
      </c>
    </row>
    <row r="18" spans="1:16" x14ac:dyDescent="0.25">
      <c r="A18" s="29" t="s">
        <v>336</v>
      </c>
      <c r="B18" s="29" t="s">
        <v>337</v>
      </c>
      <c r="C18" s="14">
        <v>5</v>
      </c>
      <c r="D18" s="14">
        <v>3</v>
      </c>
      <c r="E18" s="30">
        <v>0.66666666666666696</v>
      </c>
      <c r="F18" s="14">
        <v>1</v>
      </c>
      <c r="G18" s="14">
        <v>0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9" t="s">
        <v>340</v>
      </c>
      <c r="B20" s="190"/>
      <c r="C20" s="26">
        <v>6</v>
      </c>
      <c r="D20" s="26">
        <v>17</v>
      </c>
      <c r="E20" s="27">
        <v>-0.64705882352941202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341</v>
      </c>
      <c r="B21" s="29" t="s">
        <v>342</v>
      </c>
      <c r="C21" s="14">
        <v>1</v>
      </c>
      <c r="D21" s="14">
        <v>1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5</v>
      </c>
      <c r="D22" s="14">
        <v>16</v>
      </c>
      <c r="E22" s="30">
        <v>-0.6875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9" t="s">
        <v>345</v>
      </c>
      <c r="B23" s="190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9" t="s">
        <v>358</v>
      </c>
      <c r="B30" s="190"/>
      <c r="C30" s="26">
        <v>1696</v>
      </c>
      <c r="D30" s="26">
        <v>1698</v>
      </c>
      <c r="E30" s="27">
        <v>-1.1778563015312101E-3</v>
      </c>
      <c r="F30" s="26">
        <v>118</v>
      </c>
      <c r="G30" s="26">
        <v>42</v>
      </c>
      <c r="H30" s="26">
        <v>221</v>
      </c>
      <c r="I30" s="26">
        <v>165</v>
      </c>
      <c r="J30" s="26">
        <v>8</v>
      </c>
      <c r="K30" s="26">
        <v>2</v>
      </c>
      <c r="L30" s="26">
        <v>0</v>
      </c>
      <c r="M30" s="26">
        <v>0</v>
      </c>
      <c r="N30" s="26">
        <v>9</v>
      </c>
      <c r="O30" s="26">
        <v>1</v>
      </c>
      <c r="P30" s="28">
        <v>129</v>
      </c>
    </row>
    <row r="31" spans="1:16" x14ac:dyDescent="0.25">
      <c r="A31" s="29" t="s">
        <v>359</v>
      </c>
      <c r="B31" s="29" t="s">
        <v>360</v>
      </c>
      <c r="C31" s="14">
        <v>31</v>
      </c>
      <c r="D31" s="14">
        <v>30</v>
      </c>
      <c r="E31" s="30">
        <v>3.3333333333333298E-2</v>
      </c>
      <c r="F31" s="14">
        <v>2</v>
      </c>
      <c r="G31" s="14">
        <v>0</v>
      </c>
      <c r="H31" s="14">
        <v>5</v>
      </c>
      <c r="I31" s="14">
        <v>3</v>
      </c>
      <c r="J31" s="14">
        <v>2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3">
        <v>2</v>
      </c>
    </row>
    <row r="32" spans="1:16" x14ac:dyDescent="0.25">
      <c r="A32" s="29" t="s">
        <v>361</v>
      </c>
      <c r="B32" s="29" t="s">
        <v>362</v>
      </c>
      <c r="C32" s="14">
        <v>5</v>
      </c>
      <c r="D32" s="14">
        <v>2</v>
      </c>
      <c r="E32" s="30">
        <v>1.5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971</v>
      </c>
      <c r="D33" s="14">
        <v>917</v>
      </c>
      <c r="E33" s="30">
        <v>5.88876772082879E-2</v>
      </c>
      <c r="F33" s="14">
        <v>47</v>
      </c>
      <c r="G33" s="14">
        <v>13</v>
      </c>
      <c r="H33" s="14">
        <v>139</v>
      </c>
      <c r="I33" s="14">
        <v>107</v>
      </c>
      <c r="J33" s="14">
        <v>4</v>
      </c>
      <c r="K33" s="14">
        <v>0</v>
      </c>
      <c r="L33" s="14">
        <v>0</v>
      </c>
      <c r="M33" s="14">
        <v>0</v>
      </c>
      <c r="N33" s="14">
        <v>1</v>
      </c>
      <c r="O33" s="14">
        <v>1</v>
      </c>
      <c r="P33" s="23">
        <v>74</v>
      </c>
    </row>
    <row r="34" spans="1:16" x14ac:dyDescent="0.25">
      <c r="A34" s="29" t="s">
        <v>365</v>
      </c>
      <c r="B34" s="29" t="s">
        <v>366</v>
      </c>
      <c r="C34" s="14">
        <v>52</v>
      </c>
      <c r="D34" s="14">
        <v>41</v>
      </c>
      <c r="E34" s="30">
        <v>0.26829268292682901</v>
      </c>
      <c r="F34" s="14">
        <v>2</v>
      </c>
      <c r="G34" s="14">
        <v>0</v>
      </c>
      <c r="H34" s="14">
        <v>5</v>
      </c>
      <c r="I34" s="14">
        <v>4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0</v>
      </c>
    </row>
    <row r="35" spans="1:16" x14ac:dyDescent="0.25">
      <c r="A35" s="29" t="s">
        <v>367</v>
      </c>
      <c r="B35" s="29" t="s">
        <v>368</v>
      </c>
      <c r="C35" s="14">
        <v>398</v>
      </c>
      <c r="D35" s="14">
        <v>493</v>
      </c>
      <c r="E35" s="30">
        <v>-0.192697768762677</v>
      </c>
      <c r="F35" s="14">
        <v>16</v>
      </c>
      <c r="G35" s="14">
        <v>2</v>
      </c>
      <c r="H35" s="14">
        <v>36</v>
      </c>
      <c r="I35" s="14">
        <v>24</v>
      </c>
      <c r="J35" s="14">
        <v>0</v>
      </c>
      <c r="K35" s="14">
        <v>1</v>
      </c>
      <c r="L35" s="14">
        <v>0</v>
      </c>
      <c r="M35" s="14">
        <v>0</v>
      </c>
      <c r="N35" s="14">
        <v>5</v>
      </c>
      <c r="O35" s="14">
        <v>0</v>
      </c>
      <c r="P35" s="23">
        <v>11</v>
      </c>
    </row>
    <row r="36" spans="1:16" ht="22.5" x14ac:dyDescent="0.25">
      <c r="A36" s="29" t="s">
        <v>369</v>
      </c>
      <c r="B36" s="29" t="s">
        <v>370</v>
      </c>
      <c r="C36" s="14">
        <v>114</v>
      </c>
      <c r="D36" s="14">
        <v>94</v>
      </c>
      <c r="E36" s="30">
        <v>0.21276595744680901</v>
      </c>
      <c r="F36" s="14">
        <v>32</v>
      </c>
      <c r="G36" s="14">
        <v>23</v>
      </c>
      <c r="H36" s="14">
        <v>19</v>
      </c>
      <c r="I36" s="14">
        <v>14</v>
      </c>
      <c r="J36" s="14">
        <v>1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3">
        <v>27</v>
      </c>
    </row>
    <row r="37" spans="1:16" ht="22.5" x14ac:dyDescent="0.25">
      <c r="A37" s="29" t="s">
        <v>371</v>
      </c>
      <c r="B37" s="29" t="s">
        <v>372</v>
      </c>
      <c r="C37" s="14">
        <v>41</v>
      </c>
      <c r="D37" s="14">
        <v>31</v>
      </c>
      <c r="E37" s="30">
        <v>0.32258064516128998</v>
      </c>
      <c r="F37" s="14">
        <v>15</v>
      </c>
      <c r="G37" s="14">
        <v>4</v>
      </c>
      <c r="H37" s="14">
        <v>5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6</v>
      </c>
    </row>
    <row r="38" spans="1:16" ht="22.5" x14ac:dyDescent="0.25">
      <c r="A38" s="29" t="s">
        <v>373</v>
      </c>
      <c r="B38" s="29" t="s">
        <v>374</v>
      </c>
      <c r="C38" s="14">
        <v>15</v>
      </c>
      <c r="D38" s="14">
        <v>11</v>
      </c>
      <c r="E38" s="30">
        <v>0.36363636363636398</v>
      </c>
      <c r="F38" s="14">
        <v>2</v>
      </c>
      <c r="G38" s="14">
        <v>0</v>
      </c>
      <c r="H38" s="14">
        <v>2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1</v>
      </c>
      <c r="E39" s="30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69</v>
      </c>
      <c r="D41" s="14">
        <v>78</v>
      </c>
      <c r="E41" s="30">
        <v>-0.115384615384615</v>
      </c>
      <c r="F41" s="14">
        <v>2</v>
      </c>
      <c r="G41" s="14">
        <v>0</v>
      </c>
      <c r="H41" s="14">
        <v>10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3">
        <v>9</v>
      </c>
    </row>
    <row r="42" spans="1:16" x14ac:dyDescent="0.25">
      <c r="A42" s="189" t="s">
        <v>381</v>
      </c>
      <c r="B42" s="190"/>
      <c r="C42" s="26">
        <v>1011</v>
      </c>
      <c r="D42" s="26">
        <v>1031</v>
      </c>
      <c r="E42" s="27">
        <v>-1.9398642095053299E-2</v>
      </c>
      <c r="F42" s="26">
        <v>298</v>
      </c>
      <c r="G42" s="26">
        <v>74</v>
      </c>
      <c r="H42" s="26">
        <v>123</v>
      </c>
      <c r="I42" s="26">
        <v>91</v>
      </c>
      <c r="J42" s="26">
        <v>1</v>
      </c>
      <c r="K42" s="26">
        <v>1</v>
      </c>
      <c r="L42" s="26">
        <v>0</v>
      </c>
      <c r="M42" s="26">
        <v>0</v>
      </c>
      <c r="N42" s="26">
        <v>0</v>
      </c>
      <c r="O42" s="26">
        <v>4</v>
      </c>
      <c r="P42" s="28">
        <v>101</v>
      </c>
    </row>
    <row r="43" spans="1:16" x14ac:dyDescent="0.25">
      <c r="A43" s="29" t="s">
        <v>382</v>
      </c>
      <c r="B43" s="29" t="s">
        <v>383</v>
      </c>
      <c r="C43" s="14">
        <v>26</v>
      </c>
      <c r="D43" s="14">
        <v>24</v>
      </c>
      <c r="E43" s="30">
        <v>8.3333333333333301E-2</v>
      </c>
      <c r="F43" s="14">
        <v>4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384</v>
      </c>
      <c r="B44" s="29" t="s">
        <v>385</v>
      </c>
      <c r="C44" s="14">
        <v>967</v>
      </c>
      <c r="D44" s="14">
        <v>988</v>
      </c>
      <c r="E44" s="30">
        <v>-2.12550607287449E-2</v>
      </c>
      <c r="F44" s="14">
        <v>294</v>
      </c>
      <c r="G44" s="14">
        <v>74</v>
      </c>
      <c r="H44" s="14">
        <v>121</v>
      </c>
      <c r="I44" s="14">
        <v>89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4</v>
      </c>
      <c r="P44" s="23">
        <v>101</v>
      </c>
    </row>
    <row r="45" spans="1:16" x14ac:dyDescent="0.25">
      <c r="A45" s="29" t="s">
        <v>386</v>
      </c>
      <c r="B45" s="29" t="s">
        <v>387</v>
      </c>
      <c r="C45" s="14">
        <v>1</v>
      </c>
      <c r="D45" s="14">
        <v>4</v>
      </c>
      <c r="E45" s="30">
        <v>-0.75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0</v>
      </c>
      <c r="D46" s="14">
        <v>6</v>
      </c>
      <c r="E46" s="30">
        <v>-1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13</v>
      </c>
      <c r="D48" s="14">
        <v>8</v>
      </c>
      <c r="E48" s="30">
        <v>0.625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4</v>
      </c>
      <c r="D49" s="14">
        <v>1</v>
      </c>
      <c r="E49" s="30">
        <v>3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9" t="s">
        <v>396</v>
      </c>
      <c r="B50" s="190"/>
      <c r="C50" s="26">
        <v>720</v>
      </c>
      <c r="D50" s="26">
        <v>769</v>
      </c>
      <c r="E50" s="27">
        <v>-6.3719115734720402E-2</v>
      </c>
      <c r="F50" s="26">
        <v>10</v>
      </c>
      <c r="G50" s="26">
        <v>1</v>
      </c>
      <c r="H50" s="26">
        <v>74</v>
      </c>
      <c r="I50" s="26">
        <v>56</v>
      </c>
      <c r="J50" s="26">
        <v>62</v>
      </c>
      <c r="K50" s="26">
        <v>39</v>
      </c>
      <c r="L50" s="26">
        <v>0</v>
      </c>
      <c r="M50" s="26">
        <v>0</v>
      </c>
      <c r="N50" s="26">
        <v>4</v>
      </c>
      <c r="O50" s="26">
        <v>6</v>
      </c>
      <c r="P50" s="28">
        <v>41</v>
      </c>
    </row>
    <row r="51" spans="1:16" x14ac:dyDescent="0.25">
      <c r="A51" s="29" t="s">
        <v>397</v>
      </c>
      <c r="B51" s="29" t="s">
        <v>398</v>
      </c>
      <c r="C51" s="14">
        <v>344</v>
      </c>
      <c r="D51" s="14">
        <v>329</v>
      </c>
      <c r="E51" s="30">
        <v>4.55927051671733E-2</v>
      </c>
      <c r="F51" s="14">
        <v>4</v>
      </c>
      <c r="G51" s="14">
        <v>0</v>
      </c>
      <c r="H51" s="14">
        <v>19</v>
      </c>
      <c r="I51" s="14">
        <v>13</v>
      </c>
      <c r="J51" s="14">
        <v>33</v>
      </c>
      <c r="K51" s="14">
        <v>19</v>
      </c>
      <c r="L51" s="14">
        <v>0</v>
      </c>
      <c r="M51" s="14">
        <v>0</v>
      </c>
      <c r="N51" s="14">
        <v>0</v>
      </c>
      <c r="O51" s="14">
        <v>5</v>
      </c>
      <c r="P51" s="23">
        <v>7</v>
      </c>
    </row>
    <row r="52" spans="1:16" x14ac:dyDescent="0.25">
      <c r="A52" s="29" t="s">
        <v>399</v>
      </c>
      <c r="B52" s="29" t="s">
        <v>400</v>
      </c>
      <c r="C52" s="14">
        <v>7</v>
      </c>
      <c r="D52" s="14">
        <v>9</v>
      </c>
      <c r="E52" s="30">
        <v>-0.22222222222222199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401</v>
      </c>
      <c r="B53" s="29" t="s">
        <v>402</v>
      </c>
      <c r="C53" s="14">
        <v>143</v>
      </c>
      <c r="D53" s="14">
        <v>186</v>
      </c>
      <c r="E53" s="30">
        <v>-0.231182795698925</v>
      </c>
      <c r="F53" s="14">
        <v>3</v>
      </c>
      <c r="G53" s="14">
        <v>0</v>
      </c>
      <c r="H53" s="14">
        <v>29</v>
      </c>
      <c r="I53" s="14">
        <v>22</v>
      </c>
      <c r="J53" s="14">
        <v>7</v>
      </c>
      <c r="K53" s="14">
        <v>7</v>
      </c>
      <c r="L53" s="14">
        <v>0</v>
      </c>
      <c r="M53" s="14">
        <v>0</v>
      </c>
      <c r="N53" s="14">
        <v>2</v>
      </c>
      <c r="O53" s="14">
        <v>1</v>
      </c>
      <c r="P53" s="23">
        <v>13</v>
      </c>
    </row>
    <row r="54" spans="1:16" ht="22.5" x14ac:dyDescent="0.25">
      <c r="A54" s="29" t="s">
        <v>403</v>
      </c>
      <c r="B54" s="29" t="s">
        <v>404</v>
      </c>
      <c r="C54" s="14">
        <v>36</v>
      </c>
      <c r="D54" s="14">
        <v>43</v>
      </c>
      <c r="E54" s="30">
        <v>-0.162790697674419</v>
      </c>
      <c r="F54" s="14">
        <v>0</v>
      </c>
      <c r="G54" s="14">
        <v>0</v>
      </c>
      <c r="H54" s="14">
        <v>1</v>
      </c>
      <c r="I54" s="14">
        <v>0</v>
      </c>
      <c r="J54" s="14">
        <v>11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3">
        <v>2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23</v>
      </c>
      <c r="D56" s="14">
        <v>17</v>
      </c>
      <c r="E56" s="30">
        <v>0.35294117647058798</v>
      </c>
      <c r="F56" s="14">
        <v>1</v>
      </c>
      <c r="G56" s="14">
        <v>0</v>
      </c>
      <c r="H56" s="14">
        <v>2</v>
      </c>
      <c r="I56" s="14">
        <v>2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9" t="s">
        <v>409</v>
      </c>
      <c r="B57" s="29" t="s">
        <v>410</v>
      </c>
      <c r="C57" s="14">
        <v>27</v>
      </c>
      <c r="D57" s="14">
        <v>25</v>
      </c>
      <c r="E57" s="30">
        <v>0.08</v>
      </c>
      <c r="F57" s="14">
        <v>1</v>
      </c>
      <c r="G57" s="14">
        <v>1</v>
      </c>
      <c r="H57" s="14">
        <v>8</v>
      </c>
      <c r="I57" s="14">
        <v>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2.5" x14ac:dyDescent="0.25">
      <c r="A58" s="29" t="s">
        <v>411</v>
      </c>
      <c r="B58" s="29" t="s">
        <v>412</v>
      </c>
      <c r="C58" s="14">
        <v>0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413</v>
      </c>
      <c r="B59" s="29" t="s">
        <v>414</v>
      </c>
      <c r="C59" s="14">
        <v>5</v>
      </c>
      <c r="D59" s="14">
        <v>4</v>
      </c>
      <c r="E59" s="30">
        <v>0.25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7</v>
      </c>
      <c r="D60" s="14">
        <v>10</v>
      </c>
      <c r="E60" s="30">
        <v>-0.3</v>
      </c>
      <c r="F60" s="14">
        <v>0</v>
      </c>
      <c r="G60" s="14">
        <v>0</v>
      </c>
      <c r="H60" s="14">
        <v>2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29" t="s">
        <v>417</v>
      </c>
      <c r="B61" s="29" t="s">
        <v>418</v>
      </c>
      <c r="C61" s="14">
        <v>4</v>
      </c>
      <c r="D61" s="14">
        <v>15</v>
      </c>
      <c r="E61" s="30">
        <v>-0.73333333333333295</v>
      </c>
      <c r="F61" s="14">
        <v>1</v>
      </c>
      <c r="G61" s="14">
        <v>0</v>
      </c>
      <c r="H61" s="14">
        <v>5</v>
      </c>
      <c r="I61" s="14">
        <v>4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23">
        <v>4</v>
      </c>
    </row>
    <row r="62" spans="1:16" x14ac:dyDescent="0.25">
      <c r="A62" s="29" t="s">
        <v>419</v>
      </c>
      <c r="B62" s="29" t="s">
        <v>420</v>
      </c>
      <c r="C62" s="14">
        <v>17</v>
      </c>
      <c r="D62" s="14">
        <v>19</v>
      </c>
      <c r="E62" s="30">
        <v>-0.105263157894737</v>
      </c>
      <c r="F62" s="14">
        <v>0</v>
      </c>
      <c r="G62" s="14">
        <v>0</v>
      </c>
      <c r="H62" s="14">
        <v>4</v>
      </c>
      <c r="I62" s="14">
        <v>2</v>
      </c>
      <c r="J62" s="14">
        <v>1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2</v>
      </c>
    </row>
    <row r="63" spans="1:16" ht="22.5" x14ac:dyDescent="0.25">
      <c r="A63" s="29" t="s">
        <v>421</v>
      </c>
      <c r="B63" s="29" t="s">
        <v>422</v>
      </c>
      <c r="C63" s="14">
        <v>61</v>
      </c>
      <c r="D63" s="14">
        <v>68</v>
      </c>
      <c r="E63" s="30">
        <v>-0.10294117647058799</v>
      </c>
      <c r="F63" s="14">
        <v>0</v>
      </c>
      <c r="G63" s="14">
        <v>0</v>
      </c>
      <c r="H63" s="14">
        <v>2</v>
      </c>
      <c r="I63" s="14">
        <v>4</v>
      </c>
      <c r="J63" s="14">
        <v>6</v>
      </c>
      <c r="K63" s="14">
        <v>7</v>
      </c>
      <c r="L63" s="14">
        <v>0</v>
      </c>
      <c r="M63" s="14">
        <v>0</v>
      </c>
      <c r="N63" s="14">
        <v>2</v>
      </c>
      <c r="O63" s="14">
        <v>0</v>
      </c>
      <c r="P63" s="23">
        <v>7</v>
      </c>
    </row>
    <row r="64" spans="1:16" ht="22.5" x14ac:dyDescent="0.25">
      <c r="A64" s="29" t="s">
        <v>423</v>
      </c>
      <c r="B64" s="29" t="s">
        <v>424</v>
      </c>
      <c r="C64" s="14">
        <v>39</v>
      </c>
      <c r="D64" s="14">
        <v>30</v>
      </c>
      <c r="E64" s="30">
        <v>0.3</v>
      </c>
      <c r="F64" s="14">
        <v>0</v>
      </c>
      <c r="G64" s="14">
        <v>0</v>
      </c>
      <c r="H64" s="14">
        <v>1</v>
      </c>
      <c r="I64" s="14">
        <v>0</v>
      </c>
      <c r="J64" s="14">
        <v>3</v>
      </c>
      <c r="K64" s="14">
        <v>2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425</v>
      </c>
      <c r="B65" s="29" t="s">
        <v>426</v>
      </c>
      <c r="C65" s="14">
        <v>1</v>
      </c>
      <c r="D65" s="14">
        <v>4</v>
      </c>
      <c r="E65" s="30">
        <v>-0.75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427</v>
      </c>
      <c r="B66" s="29" t="s">
        <v>428</v>
      </c>
      <c r="C66" s="14">
        <v>3</v>
      </c>
      <c r="D66" s="14">
        <v>4</v>
      </c>
      <c r="E66" s="30">
        <v>-0.25</v>
      </c>
      <c r="F66" s="14">
        <v>0</v>
      </c>
      <c r="G66" s="14">
        <v>0</v>
      </c>
      <c r="H66" s="14">
        <v>1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2</v>
      </c>
      <c r="D67" s="14">
        <v>5</v>
      </c>
      <c r="E67" s="30">
        <v>-0.6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1</v>
      </c>
      <c r="D71" s="14">
        <v>1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9" t="s">
        <v>439</v>
      </c>
      <c r="B72" s="190"/>
      <c r="C72" s="26">
        <v>7</v>
      </c>
      <c r="D72" s="26">
        <v>54</v>
      </c>
      <c r="E72" s="27">
        <v>-0.87037037037037002</v>
      </c>
      <c r="F72" s="26">
        <v>0</v>
      </c>
      <c r="G72" s="26">
        <v>0</v>
      </c>
      <c r="H72" s="26">
        <v>2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2</v>
      </c>
      <c r="O72" s="26">
        <v>0</v>
      </c>
      <c r="P72" s="28">
        <v>0</v>
      </c>
    </row>
    <row r="73" spans="1:16" x14ac:dyDescent="0.25">
      <c r="A73" s="29" t="s">
        <v>440</v>
      </c>
      <c r="B73" s="29" t="s">
        <v>441</v>
      </c>
      <c r="C73" s="14">
        <v>7</v>
      </c>
      <c r="D73" s="14">
        <v>54</v>
      </c>
      <c r="E73" s="30">
        <v>-0.87037037037037002</v>
      </c>
      <c r="F73" s="14">
        <v>0</v>
      </c>
      <c r="G73" s="14">
        <v>0</v>
      </c>
      <c r="H73" s="14">
        <v>2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2</v>
      </c>
      <c r="O73" s="14">
        <v>0</v>
      </c>
      <c r="P73" s="23">
        <v>0</v>
      </c>
    </row>
    <row r="74" spans="1:16" x14ac:dyDescent="0.25">
      <c r="A74" s="189" t="s">
        <v>442</v>
      </c>
      <c r="B74" s="190"/>
      <c r="C74" s="26">
        <v>125</v>
      </c>
      <c r="D74" s="26">
        <v>125</v>
      </c>
      <c r="E74" s="27">
        <v>0</v>
      </c>
      <c r="F74" s="26">
        <v>3</v>
      </c>
      <c r="G74" s="26">
        <v>2</v>
      </c>
      <c r="H74" s="26">
        <v>19</v>
      </c>
      <c r="I74" s="26">
        <v>15</v>
      </c>
      <c r="J74" s="26">
        <v>0</v>
      </c>
      <c r="K74" s="26">
        <v>0</v>
      </c>
      <c r="L74" s="26">
        <v>1</v>
      </c>
      <c r="M74" s="26">
        <v>1</v>
      </c>
      <c r="N74" s="26">
        <v>3</v>
      </c>
      <c r="O74" s="26">
        <v>0</v>
      </c>
      <c r="P74" s="28">
        <v>10</v>
      </c>
    </row>
    <row r="75" spans="1:16" x14ac:dyDescent="0.25">
      <c r="A75" s="29" t="s">
        <v>443</v>
      </c>
      <c r="B75" s="29" t="s">
        <v>444</v>
      </c>
      <c r="C75" s="14">
        <v>48</v>
      </c>
      <c r="D75" s="14">
        <v>65</v>
      </c>
      <c r="E75" s="30">
        <v>-0.261538461538461</v>
      </c>
      <c r="F75" s="14">
        <v>0</v>
      </c>
      <c r="G75" s="14">
        <v>0</v>
      </c>
      <c r="H75" s="14">
        <v>10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6</v>
      </c>
    </row>
    <row r="76" spans="1:16" ht="33.75" x14ac:dyDescent="0.25">
      <c r="A76" s="29" t="s">
        <v>445</v>
      </c>
      <c r="B76" s="29" t="s">
        <v>446</v>
      </c>
      <c r="C76" s="14">
        <v>6</v>
      </c>
      <c r="D76" s="14">
        <v>2</v>
      </c>
      <c r="E76" s="30">
        <v>2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34</v>
      </c>
      <c r="D77" s="14">
        <v>37</v>
      </c>
      <c r="E77" s="30">
        <v>-8.1081081081081099E-2</v>
      </c>
      <c r="F77" s="14">
        <v>2</v>
      </c>
      <c r="G77" s="14">
        <v>2</v>
      </c>
      <c r="H77" s="14">
        <v>5</v>
      </c>
      <c r="I77" s="14">
        <v>2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3">
        <v>2</v>
      </c>
    </row>
    <row r="78" spans="1:16" x14ac:dyDescent="0.25">
      <c r="A78" s="29" t="s">
        <v>449</v>
      </c>
      <c r="B78" s="29" t="s">
        <v>450</v>
      </c>
      <c r="C78" s="14">
        <v>3</v>
      </c>
      <c r="D78" s="14">
        <v>2</v>
      </c>
      <c r="E78" s="30">
        <v>0.5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22</v>
      </c>
      <c r="D79" s="14">
        <v>17</v>
      </c>
      <c r="E79" s="30">
        <v>0.29411764705882298</v>
      </c>
      <c r="F79" s="14">
        <v>0</v>
      </c>
      <c r="G79" s="14">
        <v>0</v>
      </c>
      <c r="H79" s="14">
        <v>4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3">
        <v>1</v>
      </c>
    </row>
    <row r="80" spans="1:16" ht="33.75" x14ac:dyDescent="0.25">
      <c r="A80" s="29" t="s">
        <v>453</v>
      </c>
      <c r="B80" s="29" t="s">
        <v>454</v>
      </c>
      <c r="C80" s="14">
        <v>3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9</v>
      </c>
      <c r="D81" s="14">
        <v>2</v>
      </c>
      <c r="E81" s="30">
        <v>3.5</v>
      </c>
      <c r="F81" s="14">
        <v>1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1</v>
      </c>
    </row>
    <row r="82" spans="1:16" x14ac:dyDescent="0.25">
      <c r="A82" s="189" t="s">
        <v>457</v>
      </c>
      <c r="B82" s="190"/>
      <c r="C82" s="26">
        <v>97</v>
      </c>
      <c r="D82" s="26">
        <v>123</v>
      </c>
      <c r="E82" s="27">
        <v>-0.211382113821138</v>
      </c>
      <c r="F82" s="26">
        <v>1</v>
      </c>
      <c r="G82" s="26">
        <v>0</v>
      </c>
      <c r="H82" s="26">
        <v>6</v>
      </c>
      <c r="I82" s="26">
        <v>2</v>
      </c>
      <c r="J82" s="26">
        <v>0</v>
      </c>
      <c r="K82" s="26">
        <v>0</v>
      </c>
      <c r="L82" s="26">
        <v>0</v>
      </c>
      <c r="M82" s="26">
        <v>0</v>
      </c>
      <c r="N82" s="26">
        <v>4</v>
      </c>
      <c r="O82" s="26">
        <v>0</v>
      </c>
      <c r="P82" s="28">
        <v>3</v>
      </c>
    </row>
    <row r="83" spans="1:16" x14ac:dyDescent="0.25">
      <c r="A83" s="29" t="s">
        <v>458</v>
      </c>
      <c r="B83" s="29" t="s">
        <v>459</v>
      </c>
      <c r="C83" s="14">
        <v>24</v>
      </c>
      <c r="D83" s="14">
        <v>35</v>
      </c>
      <c r="E83" s="30">
        <v>-0.314285714285714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1</v>
      </c>
    </row>
    <row r="84" spans="1:16" x14ac:dyDescent="0.25">
      <c r="A84" s="29" t="s">
        <v>460</v>
      </c>
      <c r="B84" s="29" t="s">
        <v>461</v>
      </c>
      <c r="C84" s="14">
        <v>73</v>
      </c>
      <c r="D84" s="14">
        <v>88</v>
      </c>
      <c r="E84" s="30">
        <v>-0.170454545454545</v>
      </c>
      <c r="F84" s="14">
        <v>1</v>
      </c>
      <c r="G84" s="14">
        <v>0</v>
      </c>
      <c r="H84" s="14">
        <v>3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2</v>
      </c>
    </row>
    <row r="85" spans="1:16" x14ac:dyDescent="0.25">
      <c r="A85" s="189" t="s">
        <v>462</v>
      </c>
      <c r="B85" s="190"/>
      <c r="C85" s="26">
        <v>350</v>
      </c>
      <c r="D85" s="26">
        <v>308</v>
      </c>
      <c r="E85" s="27">
        <v>0.13636363636363599</v>
      </c>
      <c r="F85" s="26">
        <v>4</v>
      </c>
      <c r="G85" s="26">
        <v>2</v>
      </c>
      <c r="H85" s="26">
        <v>121</v>
      </c>
      <c r="I85" s="26">
        <v>96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75</v>
      </c>
    </row>
    <row r="86" spans="1:16" x14ac:dyDescent="0.25">
      <c r="A86" s="29" t="s">
        <v>463</v>
      </c>
      <c r="B86" s="29" t="s">
        <v>464</v>
      </c>
      <c r="C86" s="14">
        <v>0</v>
      </c>
      <c r="D86" s="14">
        <v>1</v>
      </c>
      <c r="E86" s="30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12</v>
      </c>
      <c r="D89" s="14">
        <v>13</v>
      </c>
      <c r="E89" s="30">
        <v>-7.69230769230769E-2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9" t="s">
        <v>471</v>
      </c>
      <c r="B90" s="29" t="s">
        <v>472</v>
      </c>
      <c r="C90" s="14">
        <v>4</v>
      </c>
      <c r="D90" s="14">
        <v>0</v>
      </c>
      <c r="E90" s="30">
        <v>0</v>
      </c>
      <c r="F90" s="14">
        <v>1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21</v>
      </c>
      <c r="D91" s="14">
        <v>11</v>
      </c>
      <c r="E91" s="30">
        <v>0.90909090909090895</v>
      </c>
      <c r="F91" s="14">
        <v>0</v>
      </c>
      <c r="G91" s="14">
        <v>0</v>
      </c>
      <c r="H91" s="14">
        <v>2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475</v>
      </c>
      <c r="B92" s="29" t="s">
        <v>476</v>
      </c>
      <c r="C92" s="14">
        <v>31</v>
      </c>
      <c r="D92" s="14">
        <v>20</v>
      </c>
      <c r="E92" s="30">
        <v>0.55000000000000004</v>
      </c>
      <c r="F92" s="14">
        <v>2</v>
      </c>
      <c r="G92" s="14">
        <v>1</v>
      </c>
      <c r="H92" s="14">
        <v>15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21</v>
      </c>
    </row>
    <row r="93" spans="1:16" x14ac:dyDescent="0.25">
      <c r="A93" s="29" t="s">
        <v>477</v>
      </c>
      <c r="B93" s="29" t="s">
        <v>478</v>
      </c>
      <c r="C93" s="14">
        <v>21</v>
      </c>
      <c r="D93" s="14">
        <v>21</v>
      </c>
      <c r="E93" s="30">
        <v>0</v>
      </c>
      <c r="F93" s="14">
        <v>0</v>
      </c>
      <c r="G93" s="14">
        <v>0</v>
      </c>
      <c r="H93" s="14">
        <v>3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9" t="s">
        <v>479</v>
      </c>
      <c r="B94" s="29" t="s">
        <v>480</v>
      </c>
      <c r="C94" s="14">
        <v>261</v>
      </c>
      <c r="D94" s="14">
        <v>242</v>
      </c>
      <c r="E94" s="30">
        <v>7.8512396694214906E-2</v>
      </c>
      <c r="F94" s="14">
        <v>1</v>
      </c>
      <c r="G94" s="14">
        <v>1</v>
      </c>
      <c r="H94" s="14">
        <v>101</v>
      </c>
      <c r="I94" s="14">
        <v>84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51</v>
      </c>
    </row>
    <row r="95" spans="1:16" ht="22.5" x14ac:dyDescent="0.25">
      <c r="A95" s="29" t="s">
        <v>481</v>
      </c>
      <c r="B95" s="29" t="s">
        <v>482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9" t="s">
        <v>485</v>
      </c>
      <c r="B97" s="190"/>
      <c r="C97" s="26">
        <v>7647</v>
      </c>
      <c r="D97" s="26">
        <v>7091</v>
      </c>
      <c r="E97" s="27">
        <v>7.8409251163446603E-2</v>
      </c>
      <c r="F97" s="26">
        <v>161</v>
      </c>
      <c r="G97" s="26">
        <v>73</v>
      </c>
      <c r="H97" s="26">
        <v>1438</v>
      </c>
      <c r="I97" s="26">
        <v>1161</v>
      </c>
      <c r="J97" s="26">
        <v>2</v>
      </c>
      <c r="K97" s="26">
        <v>0</v>
      </c>
      <c r="L97" s="26">
        <v>0</v>
      </c>
      <c r="M97" s="26">
        <v>0</v>
      </c>
      <c r="N97" s="26">
        <v>7</v>
      </c>
      <c r="O97" s="26">
        <v>97</v>
      </c>
      <c r="P97" s="28">
        <v>759</v>
      </c>
    </row>
    <row r="98" spans="1:16" x14ac:dyDescent="0.25">
      <c r="A98" s="29" t="s">
        <v>486</v>
      </c>
      <c r="B98" s="29" t="s">
        <v>487</v>
      </c>
      <c r="C98" s="14">
        <v>1476</v>
      </c>
      <c r="D98" s="14">
        <v>1336</v>
      </c>
      <c r="E98" s="30">
        <v>0.104790419161677</v>
      </c>
      <c r="F98" s="14">
        <v>67</v>
      </c>
      <c r="G98" s="14">
        <v>31</v>
      </c>
      <c r="H98" s="14">
        <v>224</v>
      </c>
      <c r="I98" s="14">
        <v>177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3</v>
      </c>
      <c r="P98" s="23">
        <v>160</v>
      </c>
    </row>
    <row r="99" spans="1:16" x14ac:dyDescent="0.25">
      <c r="A99" s="29" t="s">
        <v>488</v>
      </c>
      <c r="B99" s="29" t="s">
        <v>489</v>
      </c>
      <c r="C99" s="14">
        <v>879</v>
      </c>
      <c r="D99" s="14">
        <v>996</v>
      </c>
      <c r="E99" s="30">
        <v>-0.117469879518072</v>
      </c>
      <c r="F99" s="14">
        <v>10</v>
      </c>
      <c r="G99" s="14">
        <v>3</v>
      </c>
      <c r="H99" s="14">
        <v>265</v>
      </c>
      <c r="I99" s="14">
        <v>204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20</v>
      </c>
      <c r="P99" s="23">
        <v>209</v>
      </c>
    </row>
    <row r="100" spans="1:16" ht="33.75" x14ac:dyDescent="0.25">
      <c r="A100" s="29" t="s">
        <v>490</v>
      </c>
      <c r="B100" s="29" t="s">
        <v>491</v>
      </c>
      <c r="C100" s="14">
        <v>190</v>
      </c>
      <c r="D100" s="14">
        <v>219</v>
      </c>
      <c r="E100" s="30">
        <v>-0.13242009132420099</v>
      </c>
      <c r="F100" s="14">
        <v>1</v>
      </c>
      <c r="G100" s="14">
        <v>1</v>
      </c>
      <c r="H100" s="14">
        <v>63</v>
      </c>
      <c r="I100" s="14">
        <v>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32</v>
      </c>
    </row>
    <row r="101" spans="1:16" ht="22.5" x14ac:dyDescent="0.25">
      <c r="A101" s="29" t="s">
        <v>492</v>
      </c>
      <c r="B101" s="29" t="s">
        <v>493</v>
      </c>
      <c r="C101" s="14">
        <v>909</v>
      </c>
      <c r="D101" s="14">
        <v>609</v>
      </c>
      <c r="E101" s="30">
        <v>0.49261083743842399</v>
      </c>
      <c r="F101" s="14">
        <v>15</v>
      </c>
      <c r="G101" s="14">
        <v>7</v>
      </c>
      <c r="H101" s="14">
        <v>236</v>
      </c>
      <c r="I101" s="14">
        <v>186</v>
      </c>
      <c r="J101" s="14">
        <v>1</v>
      </c>
      <c r="K101" s="14">
        <v>0</v>
      </c>
      <c r="L101" s="14">
        <v>0</v>
      </c>
      <c r="M101" s="14">
        <v>0</v>
      </c>
      <c r="N101" s="14">
        <v>0</v>
      </c>
      <c r="O101" s="14">
        <v>72</v>
      </c>
      <c r="P101" s="23">
        <v>98</v>
      </c>
    </row>
    <row r="102" spans="1:16" x14ac:dyDescent="0.25">
      <c r="A102" s="29" t="s">
        <v>494</v>
      </c>
      <c r="B102" s="29" t="s">
        <v>495</v>
      </c>
      <c r="C102" s="14">
        <v>58</v>
      </c>
      <c r="D102" s="14">
        <v>49</v>
      </c>
      <c r="E102" s="30">
        <v>0.183673469387755</v>
      </c>
      <c r="F102" s="14">
        <v>0</v>
      </c>
      <c r="G102" s="14">
        <v>0</v>
      </c>
      <c r="H102" s="14">
        <v>11</v>
      </c>
      <c r="I102" s="14">
        <v>5</v>
      </c>
      <c r="J102" s="14">
        <v>1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2</v>
      </c>
    </row>
    <row r="103" spans="1:16" ht="22.5" x14ac:dyDescent="0.25">
      <c r="A103" s="29" t="s">
        <v>496</v>
      </c>
      <c r="B103" s="29" t="s">
        <v>497</v>
      </c>
      <c r="C103" s="14">
        <v>94</v>
      </c>
      <c r="D103" s="14">
        <v>84</v>
      </c>
      <c r="E103" s="30">
        <v>0.119047619047619</v>
      </c>
      <c r="F103" s="14">
        <v>7</v>
      </c>
      <c r="G103" s="14">
        <v>5</v>
      </c>
      <c r="H103" s="14">
        <v>15</v>
      </c>
      <c r="I103" s="14">
        <v>14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</v>
      </c>
    </row>
    <row r="104" spans="1:16" x14ac:dyDescent="0.25">
      <c r="A104" s="29" t="s">
        <v>498</v>
      </c>
      <c r="B104" s="29" t="s">
        <v>499</v>
      </c>
      <c r="C104" s="14">
        <v>142</v>
      </c>
      <c r="D104" s="14">
        <v>165</v>
      </c>
      <c r="E104" s="30">
        <v>-0.13939393939393899</v>
      </c>
      <c r="F104" s="14">
        <v>1</v>
      </c>
      <c r="G104" s="14">
        <v>0</v>
      </c>
      <c r="H104" s="14">
        <v>5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4</v>
      </c>
    </row>
    <row r="105" spans="1:16" x14ac:dyDescent="0.25">
      <c r="A105" s="29" t="s">
        <v>500</v>
      </c>
      <c r="B105" s="29" t="s">
        <v>501</v>
      </c>
      <c r="C105" s="14">
        <v>1912</v>
      </c>
      <c r="D105" s="14">
        <v>1813</v>
      </c>
      <c r="E105" s="30">
        <v>5.4605626034197503E-2</v>
      </c>
      <c r="F105" s="14">
        <v>18</v>
      </c>
      <c r="G105" s="14">
        <v>4</v>
      </c>
      <c r="H105" s="14">
        <v>328</v>
      </c>
      <c r="I105" s="14">
        <v>244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2</v>
      </c>
      <c r="P105" s="23">
        <v>102</v>
      </c>
    </row>
    <row r="106" spans="1:16" ht="22.5" x14ac:dyDescent="0.25">
      <c r="A106" s="29" t="s">
        <v>502</v>
      </c>
      <c r="B106" s="29" t="s">
        <v>503</v>
      </c>
      <c r="C106" s="14">
        <v>428</v>
      </c>
      <c r="D106" s="14">
        <v>423</v>
      </c>
      <c r="E106" s="30">
        <v>1.1820330969267099E-2</v>
      </c>
      <c r="F106" s="14">
        <v>3</v>
      </c>
      <c r="G106" s="14">
        <v>1</v>
      </c>
      <c r="H106" s="14">
        <v>66</v>
      </c>
      <c r="I106" s="14">
        <v>66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3">
        <v>33</v>
      </c>
    </row>
    <row r="107" spans="1:16" ht="22.5" x14ac:dyDescent="0.25">
      <c r="A107" s="29" t="s">
        <v>504</v>
      </c>
      <c r="B107" s="29" t="s">
        <v>505</v>
      </c>
      <c r="C107" s="14">
        <v>41</v>
      </c>
      <c r="D107" s="14">
        <v>38</v>
      </c>
      <c r="E107" s="30">
        <v>7.8947368421052599E-2</v>
      </c>
      <c r="F107" s="14">
        <v>2</v>
      </c>
      <c r="G107" s="14">
        <v>0</v>
      </c>
      <c r="H107" s="14">
        <v>4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25">
      <c r="A108" s="29" t="s">
        <v>506</v>
      </c>
      <c r="B108" s="29" t="s">
        <v>507</v>
      </c>
      <c r="C108" s="14">
        <v>15</v>
      </c>
      <c r="D108" s="14">
        <v>8</v>
      </c>
      <c r="E108" s="30">
        <v>0.875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508</v>
      </c>
      <c r="B109" s="29" t="s">
        <v>509</v>
      </c>
      <c r="C109" s="14">
        <v>12</v>
      </c>
      <c r="D109" s="14">
        <v>12</v>
      </c>
      <c r="E109" s="30">
        <v>0</v>
      </c>
      <c r="F109" s="14">
        <v>0</v>
      </c>
      <c r="G109" s="14">
        <v>0</v>
      </c>
      <c r="H109" s="14">
        <v>4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1327</v>
      </c>
      <c r="D111" s="14">
        <v>1214</v>
      </c>
      <c r="E111" s="30">
        <v>9.3080724876441506E-2</v>
      </c>
      <c r="F111" s="14">
        <v>36</v>
      </c>
      <c r="G111" s="14">
        <v>19</v>
      </c>
      <c r="H111" s="14">
        <v>183</v>
      </c>
      <c r="I111" s="14">
        <v>148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103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22</v>
      </c>
      <c r="D114" s="14">
        <v>24</v>
      </c>
      <c r="E114" s="30">
        <v>-8.3333333333333301E-2</v>
      </c>
      <c r="F114" s="14">
        <v>1</v>
      </c>
      <c r="G114" s="14">
        <v>2</v>
      </c>
      <c r="H114" s="14">
        <v>1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2.5" x14ac:dyDescent="0.25">
      <c r="A115" s="29" t="s">
        <v>520</v>
      </c>
      <c r="B115" s="29" t="s">
        <v>521</v>
      </c>
      <c r="C115" s="14">
        <v>7</v>
      </c>
      <c r="D115" s="14">
        <v>4</v>
      </c>
      <c r="E115" s="30">
        <v>0.75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522</v>
      </c>
      <c r="B116" s="29" t="s">
        <v>523</v>
      </c>
      <c r="C116" s="14">
        <v>24</v>
      </c>
      <c r="D116" s="14">
        <v>16</v>
      </c>
      <c r="E116" s="30">
        <v>0.5</v>
      </c>
      <c r="F116" s="14">
        <v>0</v>
      </c>
      <c r="G116" s="14">
        <v>0</v>
      </c>
      <c r="H116" s="14">
        <v>4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2</v>
      </c>
    </row>
    <row r="117" spans="1:16" ht="22.5" x14ac:dyDescent="0.25">
      <c r="A117" s="29" t="s">
        <v>524</v>
      </c>
      <c r="B117" s="29" t="s">
        <v>525</v>
      </c>
      <c r="C117" s="14">
        <v>3</v>
      </c>
      <c r="D117" s="14">
        <v>2</v>
      </c>
      <c r="E117" s="30">
        <v>0.5</v>
      </c>
      <c r="F117" s="14">
        <v>0</v>
      </c>
      <c r="G117" s="14">
        <v>0</v>
      </c>
      <c r="H117" s="14">
        <v>1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526</v>
      </c>
      <c r="B118" s="29" t="s">
        <v>527</v>
      </c>
      <c r="C118" s="14">
        <v>6</v>
      </c>
      <c r="D118" s="14">
        <v>2</v>
      </c>
      <c r="E118" s="30">
        <v>2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3">
        <v>0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7</v>
      </c>
      <c r="D120" s="14">
        <v>9</v>
      </c>
      <c r="E120" s="30">
        <v>-0.22222222222222199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ht="22.5" x14ac:dyDescent="0.25">
      <c r="A121" s="29" t="s">
        <v>532</v>
      </c>
      <c r="B121" s="29" t="s">
        <v>533</v>
      </c>
      <c r="C121" s="14">
        <v>60</v>
      </c>
      <c r="D121" s="14">
        <v>41</v>
      </c>
      <c r="E121" s="30">
        <v>0.46341463414634099</v>
      </c>
      <c r="F121" s="14">
        <v>0</v>
      </c>
      <c r="G121" s="14">
        <v>0</v>
      </c>
      <c r="H121" s="14">
        <v>15</v>
      </c>
      <c r="I121" s="14">
        <v>17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8</v>
      </c>
    </row>
    <row r="122" spans="1:16" x14ac:dyDescent="0.25">
      <c r="A122" s="29" t="s">
        <v>534</v>
      </c>
      <c r="B122" s="29" t="s">
        <v>535</v>
      </c>
      <c r="C122" s="14">
        <v>9</v>
      </c>
      <c r="D122" s="14">
        <v>5</v>
      </c>
      <c r="E122" s="30">
        <v>0.8</v>
      </c>
      <c r="F122" s="14">
        <v>0</v>
      </c>
      <c r="G122" s="14">
        <v>0</v>
      </c>
      <c r="H122" s="14">
        <v>3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1</v>
      </c>
    </row>
    <row r="123" spans="1:16" x14ac:dyDescent="0.25">
      <c r="A123" s="29" t="s">
        <v>536</v>
      </c>
      <c r="B123" s="29" t="s">
        <v>537</v>
      </c>
      <c r="C123" s="14">
        <v>12</v>
      </c>
      <c r="D123" s="14">
        <v>4</v>
      </c>
      <c r="E123" s="30">
        <v>2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14</v>
      </c>
      <c r="D126" s="14">
        <v>18</v>
      </c>
      <c r="E126" s="30">
        <v>-0.22222222222222199</v>
      </c>
      <c r="F126" s="14">
        <v>0</v>
      </c>
      <c r="G126" s="14">
        <v>0</v>
      </c>
      <c r="H126" s="14">
        <v>4</v>
      </c>
      <c r="I126" s="14">
        <v>5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9" t="s">
        <v>552</v>
      </c>
      <c r="B131" s="190"/>
      <c r="C131" s="26">
        <v>16</v>
      </c>
      <c r="D131" s="26">
        <v>7</v>
      </c>
      <c r="E131" s="27">
        <v>1.28571428571429</v>
      </c>
      <c r="F131" s="26">
        <v>0</v>
      </c>
      <c r="G131" s="26">
        <v>0</v>
      </c>
      <c r="H131" s="26">
        <v>5</v>
      </c>
      <c r="I131" s="26">
        <v>6</v>
      </c>
      <c r="J131" s="26">
        <v>0</v>
      </c>
      <c r="K131" s="26">
        <v>0</v>
      </c>
      <c r="L131" s="26">
        <v>0</v>
      </c>
      <c r="M131" s="26">
        <v>0</v>
      </c>
      <c r="N131" s="26">
        <v>4</v>
      </c>
      <c r="O131" s="26">
        <v>0</v>
      </c>
      <c r="P131" s="28">
        <v>2</v>
      </c>
    </row>
    <row r="132" spans="1:16" x14ac:dyDescent="0.25">
      <c r="A132" s="29" t="s">
        <v>553</v>
      </c>
      <c r="B132" s="29" t="s">
        <v>554</v>
      </c>
      <c r="C132" s="14">
        <v>2</v>
      </c>
      <c r="D132" s="14">
        <v>4</v>
      </c>
      <c r="E132" s="30">
        <v>-0.5</v>
      </c>
      <c r="F132" s="14">
        <v>0</v>
      </c>
      <c r="G132" s="14">
        <v>0</v>
      </c>
      <c r="H132" s="14">
        <v>3</v>
      </c>
      <c r="I132" s="14">
        <v>4</v>
      </c>
      <c r="J132" s="14">
        <v>0</v>
      </c>
      <c r="K132" s="14">
        <v>0</v>
      </c>
      <c r="L132" s="14">
        <v>0</v>
      </c>
      <c r="M132" s="14">
        <v>0</v>
      </c>
      <c r="N132" s="14">
        <v>4</v>
      </c>
      <c r="O132" s="14">
        <v>0</v>
      </c>
      <c r="P132" s="23">
        <v>2</v>
      </c>
    </row>
    <row r="133" spans="1:16" x14ac:dyDescent="0.25">
      <c r="A133" s="29" t="s">
        <v>555</v>
      </c>
      <c r="B133" s="29" t="s">
        <v>556</v>
      </c>
      <c r="C133" s="14">
        <v>1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1</v>
      </c>
      <c r="D134" s="14">
        <v>1</v>
      </c>
      <c r="E134" s="30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559</v>
      </c>
      <c r="B135" s="29" t="s">
        <v>560</v>
      </c>
      <c r="C135" s="14">
        <v>11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1</v>
      </c>
      <c r="D136" s="14">
        <v>2</v>
      </c>
      <c r="E136" s="30">
        <v>-0.5</v>
      </c>
      <c r="F136" s="14">
        <v>0</v>
      </c>
      <c r="G136" s="14">
        <v>0</v>
      </c>
      <c r="H136" s="14">
        <v>1</v>
      </c>
      <c r="I136" s="14">
        <v>2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9" t="s">
        <v>563</v>
      </c>
      <c r="B137" s="190"/>
      <c r="C137" s="26">
        <v>93</v>
      </c>
      <c r="D137" s="26">
        <v>64</v>
      </c>
      <c r="E137" s="27">
        <v>0.453125</v>
      </c>
      <c r="F137" s="26">
        <v>0</v>
      </c>
      <c r="G137" s="26">
        <v>0</v>
      </c>
      <c r="H137" s="26">
        <v>3</v>
      </c>
      <c r="I137" s="26">
        <v>3</v>
      </c>
      <c r="J137" s="26">
        <v>0</v>
      </c>
      <c r="K137" s="26">
        <v>0</v>
      </c>
      <c r="L137" s="26">
        <v>0</v>
      </c>
      <c r="M137" s="26">
        <v>0</v>
      </c>
      <c r="N137" s="26">
        <v>9</v>
      </c>
      <c r="O137" s="26">
        <v>0</v>
      </c>
      <c r="P137" s="28">
        <v>3</v>
      </c>
    </row>
    <row r="138" spans="1:16" ht="22.5" x14ac:dyDescent="0.25">
      <c r="A138" s="29" t="s">
        <v>564</v>
      </c>
      <c r="B138" s="29" t="s">
        <v>565</v>
      </c>
      <c r="C138" s="14">
        <v>1</v>
      </c>
      <c r="D138" s="14">
        <v>8</v>
      </c>
      <c r="E138" s="30">
        <v>-0.875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2</v>
      </c>
    </row>
    <row r="139" spans="1:16" ht="22.5" x14ac:dyDescent="0.25">
      <c r="A139" s="29" t="s">
        <v>566</v>
      </c>
      <c r="B139" s="29" t="s">
        <v>567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89</v>
      </c>
      <c r="D142" s="14">
        <v>54</v>
      </c>
      <c r="E142" s="30">
        <v>0.64814814814814803</v>
      </c>
      <c r="F142" s="14">
        <v>0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574</v>
      </c>
      <c r="B143" s="29" t="s">
        <v>575</v>
      </c>
      <c r="C143" s="14">
        <v>3</v>
      </c>
      <c r="D143" s="14">
        <v>2</v>
      </c>
      <c r="E143" s="30">
        <v>0.5</v>
      </c>
      <c r="F143" s="14">
        <v>0</v>
      </c>
      <c r="G143" s="14">
        <v>0</v>
      </c>
      <c r="H143" s="14">
        <v>2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9</v>
      </c>
      <c r="O143" s="14">
        <v>0</v>
      </c>
      <c r="P143" s="23">
        <v>0</v>
      </c>
    </row>
    <row r="144" spans="1:16" x14ac:dyDescent="0.25">
      <c r="A144" s="189" t="s">
        <v>576</v>
      </c>
      <c r="B144" s="190"/>
      <c r="C144" s="26">
        <v>17</v>
      </c>
      <c r="D144" s="26">
        <v>8</v>
      </c>
      <c r="E144" s="27">
        <v>1.125</v>
      </c>
      <c r="F144" s="26">
        <v>0</v>
      </c>
      <c r="G144" s="26">
        <v>0</v>
      </c>
      <c r="H144" s="26">
        <v>2</v>
      </c>
      <c r="I144" s="26">
        <v>2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5</v>
      </c>
    </row>
    <row r="145" spans="1:16" ht="33.75" x14ac:dyDescent="0.25">
      <c r="A145" s="29" t="s">
        <v>577</v>
      </c>
      <c r="B145" s="29" t="s">
        <v>578</v>
      </c>
      <c r="C145" s="14">
        <v>2</v>
      </c>
      <c r="D145" s="14">
        <v>2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2</v>
      </c>
    </row>
    <row r="146" spans="1:16" ht="22.5" x14ac:dyDescent="0.25">
      <c r="A146" s="29" t="s">
        <v>579</v>
      </c>
      <c r="B146" s="29" t="s">
        <v>580</v>
      </c>
      <c r="C146" s="14">
        <v>15</v>
      </c>
      <c r="D146" s="14">
        <v>6</v>
      </c>
      <c r="E146" s="30">
        <v>1.5</v>
      </c>
      <c r="F146" s="14">
        <v>0</v>
      </c>
      <c r="G146" s="14">
        <v>0</v>
      </c>
      <c r="H146" s="14">
        <v>2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3</v>
      </c>
    </row>
    <row r="147" spans="1:16" x14ac:dyDescent="0.25">
      <c r="A147" s="189" t="s">
        <v>581</v>
      </c>
      <c r="B147" s="190"/>
      <c r="C147" s="26">
        <v>39</v>
      </c>
      <c r="D147" s="26">
        <v>55</v>
      </c>
      <c r="E147" s="27">
        <v>-0.29090909090909101</v>
      </c>
      <c r="F147" s="26">
        <v>0</v>
      </c>
      <c r="G147" s="26">
        <v>0</v>
      </c>
      <c r="H147" s="26">
        <v>7</v>
      </c>
      <c r="I147" s="26">
        <v>5</v>
      </c>
      <c r="J147" s="26">
        <v>0</v>
      </c>
      <c r="K147" s="26">
        <v>0</v>
      </c>
      <c r="L147" s="26">
        <v>0</v>
      </c>
      <c r="M147" s="26">
        <v>0</v>
      </c>
      <c r="N147" s="26">
        <v>3</v>
      </c>
      <c r="O147" s="26">
        <v>0</v>
      </c>
      <c r="P147" s="28">
        <v>2</v>
      </c>
    </row>
    <row r="148" spans="1:16" ht="22.5" x14ac:dyDescent="0.25">
      <c r="A148" s="29" t="s">
        <v>582</v>
      </c>
      <c r="B148" s="29" t="s">
        <v>583</v>
      </c>
      <c r="C148" s="14">
        <v>1</v>
      </c>
      <c r="D148" s="14">
        <v>16</v>
      </c>
      <c r="E148" s="30">
        <v>-0.9375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584</v>
      </c>
      <c r="B149" s="29" t="s">
        <v>585</v>
      </c>
      <c r="C149" s="14">
        <v>0</v>
      </c>
      <c r="D149" s="14">
        <v>1</v>
      </c>
      <c r="E149" s="30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1</v>
      </c>
      <c r="D151" s="14">
        <v>5</v>
      </c>
      <c r="E151" s="30">
        <v>-0.8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0</v>
      </c>
      <c r="D153" s="14">
        <v>3</v>
      </c>
      <c r="E153" s="30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7</v>
      </c>
      <c r="D154" s="14">
        <v>8</v>
      </c>
      <c r="E154" s="30">
        <v>-0.125</v>
      </c>
      <c r="F154" s="14">
        <v>0</v>
      </c>
      <c r="G154" s="14">
        <v>0</v>
      </c>
      <c r="H154" s="14">
        <v>2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3">
        <v>0</v>
      </c>
    </row>
    <row r="155" spans="1:16" ht="22.5" x14ac:dyDescent="0.25">
      <c r="A155" s="29" t="s">
        <v>596</v>
      </c>
      <c r="B155" s="29" t="s">
        <v>597</v>
      </c>
      <c r="C155" s="14">
        <v>30</v>
      </c>
      <c r="D155" s="14">
        <v>22</v>
      </c>
      <c r="E155" s="30">
        <v>0.36363636363636398</v>
      </c>
      <c r="F155" s="14">
        <v>0</v>
      </c>
      <c r="G155" s="14">
        <v>0</v>
      </c>
      <c r="H155" s="14">
        <v>3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2</v>
      </c>
    </row>
    <row r="156" spans="1:16" x14ac:dyDescent="0.25">
      <c r="A156" s="189" t="s">
        <v>598</v>
      </c>
      <c r="B156" s="190"/>
      <c r="C156" s="26">
        <v>43</v>
      </c>
      <c r="D156" s="26">
        <v>28</v>
      </c>
      <c r="E156" s="27">
        <v>0.53571428571428603</v>
      </c>
      <c r="F156" s="26">
        <v>0</v>
      </c>
      <c r="G156" s="26">
        <v>0</v>
      </c>
      <c r="H156" s="26">
        <v>5</v>
      </c>
      <c r="I156" s="26">
        <v>3</v>
      </c>
      <c r="J156" s="26">
        <v>0</v>
      </c>
      <c r="K156" s="26">
        <v>0</v>
      </c>
      <c r="L156" s="26">
        <v>0</v>
      </c>
      <c r="M156" s="26">
        <v>0</v>
      </c>
      <c r="N156" s="26">
        <v>1</v>
      </c>
      <c r="O156" s="26">
        <v>0</v>
      </c>
      <c r="P156" s="28">
        <v>3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1</v>
      </c>
      <c r="D161" s="14">
        <v>2</v>
      </c>
      <c r="E161" s="30">
        <v>-0.5</v>
      </c>
      <c r="F161" s="14">
        <v>0</v>
      </c>
      <c r="G161" s="14">
        <v>0</v>
      </c>
      <c r="H161" s="14">
        <v>2</v>
      </c>
      <c r="I161" s="14">
        <v>2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2</v>
      </c>
    </row>
    <row r="162" spans="1:16" x14ac:dyDescent="0.25">
      <c r="A162" s="29" t="s">
        <v>609</v>
      </c>
      <c r="B162" s="29" t="s">
        <v>610</v>
      </c>
      <c r="C162" s="14">
        <v>18</v>
      </c>
      <c r="D162" s="14">
        <v>5</v>
      </c>
      <c r="E162" s="30">
        <v>2.6</v>
      </c>
      <c r="F162" s="14">
        <v>0</v>
      </c>
      <c r="G162" s="14">
        <v>0</v>
      </c>
      <c r="H162" s="14">
        <v>1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3">
        <v>0</v>
      </c>
    </row>
    <row r="163" spans="1:16" ht="22.5" x14ac:dyDescent="0.25">
      <c r="A163" s="29" t="s">
        <v>611</v>
      </c>
      <c r="B163" s="29" t="s">
        <v>612</v>
      </c>
      <c r="C163" s="14">
        <v>4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1</v>
      </c>
      <c r="D164" s="14">
        <v>1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615</v>
      </c>
      <c r="B165" s="29" t="s">
        <v>616</v>
      </c>
      <c r="C165" s="14">
        <v>19</v>
      </c>
      <c r="D165" s="14">
        <v>20</v>
      </c>
      <c r="E165" s="30">
        <v>-0.05</v>
      </c>
      <c r="F165" s="14">
        <v>0</v>
      </c>
      <c r="G165" s="14">
        <v>0</v>
      </c>
      <c r="H165" s="14">
        <v>2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189" t="s">
        <v>617</v>
      </c>
      <c r="B166" s="190"/>
      <c r="C166" s="26">
        <v>166</v>
      </c>
      <c r="D166" s="26">
        <v>207</v>
      </c>
      <c r="E166" s="27">
        <v>-0.19806763285024201</v>
      </c>
      <c r="F166" s="26">
        <v>1</v>
      </c>
      <c r="G166" s="26">
        <v>0</v>
      </c>
      <c r="H166" s="26">
        <v>52</v>
      </c>
      <c r="I166" s="26">
        <v>55</v>
      </c>
      <c r="J166" s="26">
        <v>1</v>
      </c>
      <c r="K166" s="26">
        <v>1</v>
      </c>
      <c r="L166" s="26">
        <v>0</v>
      </c>
      <c r="M166" s="26">
        <v>0</v>
      </c>
      <c r="N166" s="26">
        <v>1</v>
      </c>
      <c r="O166" s="26">
        <v>50</v>
      </c>
      <c r="P166" s="28">
        <v>79</v>
      </c>
    </row>
    <row r="167" spans="1:16" ht="22.5" x14ac:dyDescent="0.25">
      <c r="A167" s="29" t="s">
        <v>618</v>
      </c>
      <c r="B167" s="29" t="s">
        <v>619</v>
      </c>
      <c r="C167" s="14">
        <v>10</v>
      </c>
      <c r="D167" s="14">
        <v>9</v>
      </c>
      <c r="E167" s="30">
        <v>0.11111111111111099</v>
      </c>
      <c r="F167" s="14">
        <v>0</v>
      </c>
      <c r="G167" s="14">
        <v>0</v>
      </c>
      <c r="H167" s="14">
        <v>3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3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74</v>
      </c>
      <c r="D173" s="14">
        <v>108</v>
      </c>
      <c r="E173" s="30">
        <v>-0.31481481481481499</v>
      </c>
      <c r="F173" s="14">
        <v>0</v>
      </c>
      <c r="G173" s="14">
        <v>0</v>
      </c>
      <c r="H173" s="14">
        <v>19</v>
      </c>
      <c r="I173" s="14">
        <v>31</v>
      </c>
      <c r="J173" s="14">
        <v>1</v>
      </c>
      <c r="K173" s="14">
        <v>1</v>
      </c>
      <c r="L173" s="14">
        <v>0</v>
      </c>
      <c r="M173" s="14">
        <v>0</v>
      </c>
      <c r="N173" s="14">
        <v>0</v>
      </c>
      <c r="O173" s="14">
        <v>50</v>
      </c>
      <c r="P173" s="23">
        <v>41</v>
      </c>
    </row>
    <row r="174" spans="1:16" ht="22.5" x14ac:dyDescent="0.25">
      <c r="A174" s="29" t="s">
        <v>632</v>
      </c>
      <c r="B174" s="29" t="s">
        <v>633</v>
      </c>
      <c r="C174" s="14">
        <v>69</v>
      </c>
      <c r="D174" s="14">
        <v>78</v>
      </c>
      <c r="E174" s="30">
        <v>-0.115384615384615</v>
      </c>
      <c r="F174" s="14">
        <v>0</v>
      </c>
      <c r="G174" s="14">
        <v>0</v>
      </c>
      <c r="H174" s="14">
        <v>19</v>
      </c>
      <c r="I174" s="14">
        <v>14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0</v>
      </c>
      <c r="P174" s="23">
        <v>27</v>
      </c>
    </row>
    <row r="175" spans="1:16" x14ac:dyDescent="0.25">
      <c r="A175" s="29" t="s">
        <v>634</v>
      </c>
      <c r="B175" s="29" t="s">
        <v>635</v>
      </c>
      <c r="C175" s="14">
        <v>13</v>
      </c>
      <c r="D175" s="14">
        <v>12</v>
      </c>
      <c r="E175" s="30">
        <v>8.3333333333333301E-2</v>
      </c>
      <c r="F175" s="14">
        <v>1</v>
      </c>
      <c r="G175" s="14">
        <v>0</v>
      </c>
      <c r="H175" s="14">
        <v>11</v>
      </c>
      <c r="I175" s="14">
        <v>9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8</v>
      </c>
    </row>
    <row r="176" spans="1:16" ht="22.5" x14ac:dyDescent="0.25">
      <c r="A176" s="29" t="s">
        <v>636</v>
      </c>
      <c r="B176" s="29" t="s">
        <v>637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9" t="s">
        <v>640</v>
      </c>
      <c r="B178" s="190"/>
      <c r="C178" s="26">
        <v>211</v>
      </c>
      <c r="D178" s="26">
        <v>195</v>
      </c>
      <c r="E178" s="27">
        <v>8.2051282051282107E-2</v>
      </c>
      <c r="F178" s="26">
        <v>823</v>
      </c>
      <c r="G178" s="26">
        <v>734</v>
      </c>
      <c r="H178" s="26">
        <v>74</v>
      </c>
      <c r="I178" s="26">
        <v>67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2</v>
      </c>
      <c r="P178" s="28">
        <v>1004</v>
      </c>
    </row>
    <row r="179" spans="1:16" ht="22.5" x14ac:dyDescent="0.25">
      <c r="A179" s="29" t="s">
        <v>641</v>
      </c>
      <c r="B179" s="29" t="s">
        <v>642</v>
      </c>
      <c r="C179" s="14">
        <v>7</v>
      </c>
      <c r="D179" s="14">
        <v>2</v>
      </c>
      <c r="E179" s="30">
        <v>2.5</v>
      </c>
      <c r="F179" s="14">
        <v>7</v>
      </c>
      <c r="G179" s="14">
        <v>7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7</v>
      </c>
    </row>
    <row r="180" spans="1:16" ht="22.5" x14ac:dyDescent="0.25">
      <c r="A180" s="29" t="s">
        <v>643</v>
      </c>
      <c r="B180" s="29" t="s">
        <v>644</v>
      </c>
      <c r="C180" s="14">
        <v>100</v>
      </c>
      <c r="D180" s="14">
        <v>95</v>
      </c>
      <c r="E180" s="30">
        <v>5.2631578947368397E-2</v>
      </c>
      <c r="F180" s="14">
        <v>471</v>
      </c>
      <c r="G180" s="14">
        <v>414</v>
      </c>
      <c r="H180" s="14">
        <v>25</v>
      </c>
      <c r="I180" s="14">
        <v>20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1</v>
      </c>
      <c r="P180" s="23">
        <v>543</v>
      </c>
    </row>
    <row r="181" spans="1:16" x14ac:dyDescent="0.25">
      <c r="A181" s="29" t="s">
        <v>645</v>
      </c>
      <c r="B181" s="29" t="s">
        <v>646</v>
      </c>
      <c r="C181" s="14">
        <v>19</v>
      </c>
      <c r="D181" s="14">
        <v>14</v>
      </c>
      <c r="E181" s="30">
        <v>0.35714285714285698</v>
      </c>
      <c r="F181" s="14">
        <v>13</v>
      </c>
      <c r="G181" s="14">
        <v>10</v>
      </c>
      <c r="H181" s="14">
        <v>6</v>
      </c>
      <c r="I181" s="14">
        <v>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17</v>
      </c>
    </row>
    <row r="182" spans="1:16" ht="22.5" x14ac:dyDescent="0.25">
      <c r="A182" s="29" t="s">
        <v>647</v>
      </c>
      <c r="B182" s="29" t="s">
        <v>648</v>
      </c>
      <c r="C182" s="14">
        <v>0</v>
      </c>
      <c r="D182" s="14">
        <v>0</v>
      </c>
      <c r="E182" s="30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649</v>
      </c>
      <c r="B183" s="29" t="s">
        <v>650</v>
      </c>
      <c r="C183" s="14">
        <v>10</v>
      </c>
      <c r="D183" s="14">
        <v>11</v>
      </c>
      <c r="E183" s="30">
        <v>-9.0909090909090898E-2</v>
      </c>
      <c r="F183" s="14">
        <v>21</v>
      </c>
      <c r="G183" s="14">
        <v>16</v>
      </c>
      <c r="H183" s="14">
        <v>5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15</v>
      </c>
    </row>
    <row r="184" spans="1:16" ht="22.5" x14ac:dyDescent="0.25">
      <c r="A184" s="29" t="s">
        <v>651</v>
      </c>
      <c r="B184" s="29" t="s">
        <v>652</v>
      </c>
      <c r="C184" s="14">
        <v>74</v>
      </c>
      <c r="D184" s="14">
        <v>73</v>
      </c>
      <c r="E184" s="30">
        <v>1.3698630136986301E-2</v>
      </c>
      <c r="F184" s="14">
        <v>311</v>
      </c>
      <c r="G184" s="14">
        <v>287</v>
      </c>
      <c r="H184" s="14">
        <v>37</v>
      </c>
      <c r="I184" s="14">
        <v>39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422</v>
      </c>
    </row>
    <row r="185" spans="1:16" ht="22.5" x14ac:dyDescent="0.25">
      <c r="A185" s="29" t="s">
        <v>653</v>
      </c>
      <c r="B185" s="29" t="s">
        <v>654</v>
      </c>
      <c r="C185" s="14">
        <v>1</v>
      </c>
      <c r="D185" s="14">
        <v>0</v>
      </c>
      <c r="E185" s="30">
        <v>0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9" t="s">
        <v>655</v>
      </c>
      <c r="B186" s="190"/>
      <c r="C186" s="26">
        <v>214</v>
      </c>
      <c r="D186" s="26">
        <v>255</v>
      </c>
      <c r="E186" s="27">
        <v>-0.16078431372549001</v>
      </c>
      <c r="F186" s="26">
        <v>9</v>
      </c>
      <c r="G186" s="26">
        <v>7</v>
      </c>
      <c r="H186" s="26">
        <v>68</v>
      </c>
      <c r="I186" s="26">
        <v>64</v>
      </c>
      <c r="J186" s="26">
        <v>0</v>
      </c>
      <c r="K186" s="26">
        <v>0</v>
      </c>
      <c r="L186" s="26">
        <v>0</v>
      </c>
      <c r="M186" s="26">
        <v>0</v>
      </c>
      <c r="N186" s="26">
        <v>11</v>
      </c>
      <c r="O186" s="26">
        <v>0</v>
      </c>
      <c r="P186" s="28">
        <v>53</v>
      </c>
    </row>
    <row r="187" spans="1:16" x14ac:dyDescent="0.25">
      <c r="A187" s="29" t="s">
        <v>656</v>
      </c>
      <c r="B187" s="29" t="s">
        <v>657</v>
      </c>
      <c r="C187" s="14">
        <v>10</v>
      </c>
      <c r="D187" s="14">
        <v>9</v>
      </c>
      <c r="E187" s="30">
        <v>0.11111111111111099</v>
      </c>
      <c r="F187" s="14">
        <v>0</v>
      </c>
      <c r="G187" s="14">
        <v>0</v>
      </c>
      <c r="H187" s="14">
        <v>2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20</v>
      </c>
      <c r="D189" s="14">
        <v>16</v>
      </c>
      <c r="E189" s="30">
        <v>0.25</v>
      </c>
      <c r="F189" s="14">
        <v>6</v>
      </c>
      <c r="G189" s="14">
        <v>6</v>
      </c>
      <c r="H189" s="14">
        <v>28</v>
      </c>
      <c r="I189" s="14">
        <v>22</v>
      </c>
      <c r="J189" s="14">
        <v>0</v>
      </c>
      <c r="K189" s="14">
        <v>0</v>
      </c>
      <c r="L189" s="14">
        <v>0</v>
      </c>
      <c r="M189" s="14">
        <v>0</v>
      </c>
      <c r="N189" s="14">
        <v>8</v>
      </c>
      <c r="O189" s="14">
        <v>0</v>
      </c>
      <c r="P189" s="23">
        <v>23</v>
      </c>
    </row>
    <row r="190" spans="1:16" ht="22.5" x14ac:dyDescent="0.25">
      <c r="A190" s="29" t="s">
        <v>662</v>
      </c>
      <c r="B190" s="29" t="s">
        <v>663</v>
      </c>
      <c r="C190" s="14">
        <v>0</v>
      </c>
      <c r="D190" s="14">
        <v>1</v>
      </c>
      <c r="E190" s="30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65</v>
      </c>
      <c r="D191" s="14">
        <v>65</v>
      </c>
      <c r="E191" s="30">
        <v>0</v>
      </c>
      <c r="F191" s="14">
        <v>0</v>
      </c>
      <c r="G191" s="14">
        <v>0</v>
      </c>
      <c r="H191" s="14">
        <v>13</v>
      </c>
      <c r="I191" s="14">
        <v>29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3">
        <v>17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14</v>
      </c>
      <c r="D193" s="14">
        <v>28</v>
      </c>
      <c r="E193" s="30">
        <v>-0.5</v>
      </c>
      <c r="F193" s="14">
        <v>1</v>
      </c>
      <c r="G193" s="14">
        <v>1</v>
      </c>
      <c r="H193" s="14">
        <v>8</v>
      </c>
      <c r="I193" s="14">
        <v>7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4</v>
      </c>
    </row>
    <row r="194" spans="1:16" x14ac:dyDescent="0.25">
      <c r="A194" s="29" t="s">
        <v>670</v>
      </c>
      <c r="B194" s="29" t="s">
        <v>671</v>
      </c>
      <c r="C194" s="14">
        <v>2</v>
      </c>
      <c r="D194" s="14">
        <v>3</v>
      </c>
      <c r="E194" s="30">
        <v>-0.33333333333333298</v>
      </c>
      <c r="F194" s="14">
        <v>0</v>
      </c>
      <c r="G194" s="14">
        <v>0</v>
      </c>
      <c r="H194" s="14">
        <v>2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3</v>
      </c>
      <c r="D196" s="14">
        <v>0</v>
      </c>
      <c r="E196" s="30">
        <v>0</v>
      </c>
      <c r="F196" s="14">
        <v>1</v>
      </c>
      <c r="G196" s="14">
        <v>0</v>
      </c>
      <c r="H196" s="14">
        <v>2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25">
      <c r="A197" s="29" t="s">
        <v>676</v>
      </c>
      <c r="B197" s="29" t="s">
        <v>677</v>
      </c>
      <c r="C197" s="14">
        <v>95</v>
      </c>
      <c r="D197" s="14">
        <v>124</v>
      </c>
      <c r="E197" s="30">
        <v>-0.233870967741935</v>
      </c>
      <c r="F197" s="14">
        <v>1</v>
      </c>
      <c r="G197" s="14">
        <v>0</v>
      </c>
      <c r="H197" s="14">
        <v>13</v>
      </c>
      <c r="I197" s="14">
        <v>5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4</v>
      </c>
    </row>
    <row r="198" spans="1:16" ht="22.5" x14ac:dyDescent="0.25">
      <c r="A198" s="29" t="s">
        <v>678</v>
      </c>
      <c r="B198" s="29" t="s">
        <v>679</v>
      </c>
      <c r="C198" s="14">
        <v>3</v>
      </c>
      <c r="D198" s="14">
        <v>4</v>
      </c>
      <c r="E198" s="30">
        <v>-0.25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1</v>
      </c>
    </row>
    <row r="199" spans="1:16" x14ac:dyDescent="0.25">
      <c r="A199" s="29" t="s">
        <v>680</v>
      </c>
      <c r="B199" s="29" t="s">
        <v>681</v>
      </c>
      <c r="C199" s="14">
        <v>1</v>
      </c>
      <c r="D199" s="14">
        <v>2</v>
      </c>
      <c r="E199" s="30">
        <v>-0.5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3</v>
      </c>
    </row>
    <row r="200" spans="1:16" ht="22.5" x14ac:dyDescent="0.25">
      <c r="A200" s="29" t="s">
        <v>682</v>
      </c>
      <c r="B200" s="29" t="s">
        <v>683</v>
      </c>
      <c r="C200" s="14">
        <v>1</v>
      </c>
      <c r="D200" s="14">
        <v>3</v>
      </c>
      <c r="E200" s="30">
        <v>-0.66666666666666696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9" t="s">
        <v>684</v>
      </c>
      <c r="B201" s="190"/>
      <c r="C201" s="26">
        <v>20</v>
      </c>
      <c r="D201" s="26">
        <v>21</v>
      </c>
      <c r="E201" s="27">
        <v>-4.7619047619047603E-2</v>
      </c>
      <c r="F201" s="26">
        <v>0</v>
      </c>
      <c r="G201" s="26">
        <v>0</v>
      </c>
      <c r="H201" s="26">
        <v>20</v>
      </c>
      <c r="I201" s="26">
        <v>22</v>
      </c>
      <c r="J201" s="26">
        <v>0</v>
      </c>
      <c r="K201" s="26">
        <v>0</v>
      </c>
      <c r="L201" s="26">
        <v>0</v>
      </c>
      <c r="M201" s="26">
        <v>0</v>
      </c>
      <c r="N201" s="26">
        <v>15</v>
      </c>
      <c r="O201" s="26">
        <v>0</v>
      </c>
      <c r="P201" s="28">
        <v>16</v>
      </c>
    </row>
    <row r="202" spans="1:16" x14ac:dyDescent="0.25">
      <c r="A202" s="29" t="s">
        <v>685</v>
      </c>
      <c r="B202" s="29" t="s">
        <v>686</v>
      </c>
      <c r="C202" s="14">
        <v>11</v>
      </c>
      <c r="D202" s="14">
        <v>14</v>
      </c>
      <c r="E202" s="30">
        <v>-0.214285714285714</v>
      </c>
      <c r="F202" s="14">
        <v>0</v>
      </c>
      <c r="G202" s="14">
        <v>0</v>
      </c>
      <c r="H202" s="14">
        <v>3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11</v>
      </c>
      <c r="O202" s="14">
        <v>0</v>
      </c>
      <c r="P202" s="23">
        <v>0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1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1</v>
      </c>
    </row>
    <row r="205" spans="1:16" ht="22.5" x14ac:dyDescent="0.25">
      <c r="A205" s="29" t="s">
        <v>691</v>
      </c>
      <c r="B205" s="29" t="s">
        <v>692</v>
      </c>
      <c r="C205" s="14">
        <v>1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0</v>
      </c>
      <c r="D206" s="14">
        <v>0</v>
      </c>
      <c r="E206" s="30">
        <v>0</v>
      </c>
      <c r="F206" s="14">
        <v>0</v>
      </c>
      <c r="G206" s="14">
        <v>0</v>
      </c>
      <c r="H206" s="14">
        <v>14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14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1</v>
      </c>
      <c r="D208" s="14">
        <v>1</v>
      </c>
      <c r="E208" s="30">
        <v>0</v>
      </c>
      <c r="F208" s="14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0</v>
      </c>
      <c r="D212" s="14">
        <v>2</v>
      </c>
      <c r="E212" s="30">
        <v>-1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707</v>
      </c>
      <c r="B213" s="29" t="s">
        <v>708</v>
      </c>
      <c r="C213" s="14">
        <v>1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3</v>
      </c>
      <c r="D214" s="14">
        <v>4</v>
      </c>
      <c r="E214" s="30">
        <v>-0.25</v>
      </c>
      <c r="F214" s="14">
        <v>0</v>
      </c>
      <c r="G214" s="14">
        <v>0</v>
      </c>
      <c r="H214" s="14">
        <v>2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1</v>
      </c>
    </row>
    <row r="215" spans="1:16" ht="22.5" x14ac:dyDescent="0.25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1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9" t="s">
        <v>727</v>
      </c>
      <c r="B223" s="190"/>
      <c r="C223" s="26">
        <v>1255</v>
      </c>
      <c r="D223" s="26">
        <v>1128</v>
      </c>
      <c r="E223" s="27">
        <v>0.112588652482269</v>
      </c>
      <c r="F223" s="26">
        <v>228</v>
      </c>
      <c r="G223" s="26">
        <v>132</v>
      </c>
      <c r="H223" s="26">
        <v>304</v>
      </c>
      <c r="I223" s="26">
        <v>221</v>
      </c>
      <c r="J223" s="26">
        <v>2</v>
      </c>
      <c r="K223" s="26">
        <v>0</v>
      </c>
      <c r="L223" s="26">
        <v>0</v>
      </c>
      <c r="M223" s="26">
        <v>0</v>
      </c>
      <c r="N223" s="26">
        <v>2</v>
      </c>
      <c r="O223" s="26">
        <v>9</v>
      </c>
      <c r="P223" s="28">
        <v>211</v>
      </c>
    </row>
    <row r="224" spans="1:16" x14ac:dyDescent="0.25">
      <c r="A224" s="29" t="s">
        <v>728</v>
      </c>
      <c r="B224" s="29" t="s">
        <v>729</v>
      </c>
      <c r="C224" s="14">
        <v>3</v>
      </c>
      <c r="D224" s="14">
        <v>4</v>
      </c>
      <c r="E224" s="30">
        <v>-0.25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1</v>
      </c>
      <c r="D229" s="14">
        <v>1</v>
      </c>
      <c r="E229" s="30">
        <v>0</v>
      </c>
      <c r="F229" s="14">
        <v>3</v>
      </c>
      <c r="G229" s="14">
        <v>3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2</v>
      </c>
    </row>
    <row r="230" spans="1:16" ht="22.5" x14ac:dyDescent="0.25">
      <c r="A230" s="29" t="s">
        <v>740</v>
      </c>
      <c r="B230" s="29" t="s">
        <v>741</v>
      </c>
      <c r="C230" s="14">
        <v>6</v>
      </c>
      <c r="D230" s="14">
        <v>9</v>
      </c>
      <c r="E230" s="30">
        <v>-0.33333333333333298</v>
      </c>
      <c r="F230" s="14">
        <v>0</v>
      </c>
      <c r="G230" s="14">
        <v>0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742</v>
      </c>
      <c r="B231" s="29" t="s">
        <v>743</v>
      </c>
      <c r="C231" s="14">
        <v>46</v>
      </c>
      <c r="D231" s="14">
        <v>52</v>
      </c>
      <c r="E231" s="30">
        <v>-0.115384615384615</v>
      </c>
      <c r="F231" s="14">
        <v>2</v>
      </c>
      <c r="G231" s="14">
        <v>1</v>
      </c>
      <c r="H231" s="14">
        <v>11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6</v>
      </c>
    </row>
    <row r="232" spans="1:16" x14ac:dyDescent="0.25">
      <c r="A232" s="29" t="s">
        <v>744</v>
      </c>
      <c r="B232" s="29" t="s">
        <v>745</v>
      </c>
      <c r="C232" s="14">
        <v>33</v>
      </c>
      <c r="D232" s="14">
        <v>30</v>
      </c>
      <c r="E232" s="30">
        <v>0.1</v>
      </c>
      <c r="F232" s="14">
        <v>2</v>
      </c>
      <c r="G232" s="14">
        <v>0</v>
      </c>
      <c r="H232" s="14">
        <v>5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3</v>
      </c>
    </row>
    <row r="233" spans="1:16" x14ac:dyDescent="0.25">
      <c r="A233" s="29" t="s">
        <v>746</v>
      </c>
      <c r="B233" s="29" t="s">
        <v>747</v>
      </c>
      <c r="C233" s="14">
        <v>20</v>
      </c>
      <c r="D233" s="14">
        <v>27</v>
      </c>
      <c r="E233" s="30">
        <v>-0.25925925925925902</v>
      </c>
      <c r="F233" s="14">
        <v>2</v>
      </c>
      <c r="G233" s="14">
        <v>2</v>
      </c>
      <c r="H233" s="14">
        <v>9</v>
      </c>
      <c r="I233" s="14">
        <v>8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3</v>
      </c>
    </row>
    <row r="234" spans="1:16" ht="22.5" x14ac:dyDescent="0.25">
      <c r="A234" s="29" t="s">
        <v>748</v>
      </c>
      <c r="B234" s="29" t="s">
        <v>749</v>
      </c>
      <c r="C234" s="14">
        <v>9</v>
      </c>
      <c r="D234" s="14">
        <v>8</v>
      </c>
      <c r="E234" s="30">
        <v>0.125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750</v>
      </c>
      <c r="B235" s="29" t="s">
        <v>751</v>
      </c>
      <c r="C235" s="14">
        <v>2</v>
      </c>
      <c r="D235" s="14">
        <v>1</v>
      </c>
      <c r="E235" s="30">
        <v>1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2</v>
      </c>
    </row>
    <row r="236" spans="1:16" x14ac:dyDescent="0.25">
      <c r="A236" s="29" t="s">
        <v>752</v>
      </c>
      <c r="B236" s="29" t="s">
        <v>753</v>
      </c>
      <c r="C236" s="14">
        <v>0</v>
      </c>
      <c r="D236" s="14">
        <v>3</v>
      </c>
      <c r="E236" s="30">
        <v>-1</v>
      </c>
      <c r="F236" s="14">
        <v>0</v>
      </c>
      <c r="G236" s="14">
        <v>0</v>
      </c>
      <c r="H236" s="14">
        <v>1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1135</v>
      </c>
      <c r="D238" s="14">
        <v>993</v>
      </c>
      <c r="E238" s="30">
        <v>0.14300100704934501</v>
      </c>
      <c r="F238" s="14">
        <v>219</v>
      </c>
      <c r="G238" s="14">
        <v>126</v>
      </c>
      <c r="H238" s="14">
        <v>275</v>
      </c>
      <c r="I238" s="14">
        <v>196</v>
      </c>
      <c r="J238" s="14">
        <v>2</v>
      </c>
      <c r="K238" s="14">
        <v>0</v>
      </c>
      <c r="L238" s="14">
        <v>0</v>
      </c>
      <c r="M238" s="14">
        <v>0</v>
      </c>
      <c r="N238" s="14">
        <v>0</v>
      </c>
      <c r="O238" s="14">
        <v>9</v>
      </c>
      <c r="P238" s="23">
        <v>194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1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9" t="s">
        <v>768</v>
      </c>
      <c r="B244" s="190"/>
      <c r="C244" s="26">
        <v>5</v>
      </c>
      <c r="D244" s="26">
        <v>7</v>
      </c>
      <c r="E244" s="27">
        <v>-0.28571428571428598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1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1</v>
      </c>
      <c r="D248" s="14">
        <v>3</v>
      </c>
      <c r="E248" s="30">
        <v>-0.66666666666666696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3</v>
      </c>
      <c r="D249" s="14">
        <v>4</v>
      </c>
      <c r="E249" s="30">
        <v>-0.25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1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1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9" t="s">
        <v>821</v>
      </c>
      <c r="B271" s="190"/>
      <c r="C271" s="26">
        <v>788</v>
      </c>
      <c r="D271" s="26">
        <v>792</v>
      </c>
      <c r="E271" s="27">
        <v>-5.0505050505050501E-3</v>
      </c>
      <c r="F271" s="26">
        <v>43</v>
      </c>
      <c r="G271" s="26">
        <v>26</v>
      </c>
      <c r="H271" s="26">
        <v>360</v>
      </c>
      <c r="I271" s="26">
        <v>295</v>
      </c>
      <c r="J271" s="26">
        <v>0</v>
      </c>
      <c r="K271" s="26">
        <v>0</v>
      </c>
      <c r="L271" s="26">
        <v>0</v>
      </c>
      <c r="M271" s="26">
        <v>0</v>
      </c>
      <c r="N271" s="26">
        <v>5</v>
      </c>
      <c r="O271" s="26">
        <v>2</v>
      </c>
      <c r="P271" s="28">
        <v>217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202</v>
      </c>
      <c r="D273" s="14">
        <v>206</v>
      </c>
      <c r="E273" s="30">
        <v>-1.94174757281553E-2</v>
      </c>
      <c r="F273" s="14">
        <v>12</v>
      </c>
      <c r="G273" s="14">
        <v>7</v>
      </c>
      <c r="H273" s="14">
        <v>108</v>
      </c>
      <c r="I273" s="14">
        <v>108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79</v>
      </c>
    </row>
    <row r="274" spans="1:16" ht="33.75" x14ac:dyDescent="0.25">
      <c r="A274" s="29" t="s">
        <v>826</v>
      </c>
      <c r="B274" s="29" t="s">
        <v>827</v>
      </c>
      <c r="C274" s="14">
        <v>534</v>
      </c>
      <c r="D274" s="14">
        <v>535</v>
      </c>
      <c r="E274" s="30">
        <v>-1.8691588785046699E-3</v>
      </c>
      <c r="F274" s="14">
        <v>30</v>
      </c>
      <c r="G274" s="14">
        <v>18</v>
      </c>
      <c r="H274" s="14">
        <v>239</v>
      </c>
      <c r="I274" s="14">
        <v>173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2</v>
      </c>
      <c r="P274" s="23">
        <v>130</v>
      </c>
    </row>
    <row r="275" spans="1:16" ht="22.5" x14ac:dyDescent="0.25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830</v>
      </c>
      <c r="B276" s="29" t="s">
        <v>831</v>
      </c>
      <c r="C276" s="14">
        <v>1</v>
      </c>
      <c r="D276" s="14">
        <v>4</v>
      </c>
      <c r="E276" s="30">
        <v>-0.75</v>
      </c>
      <c r="F276" s="14">
        <v>0</v>
      </c>
      <c r="G276" s="14">
        <v>0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ht="22.5" x14ac:dyDescent="0.25">
      <c r="A277" s="29" t="s">
        <v>832</v>
      </c>
      <c r="B277" s="29" t="s">
        <v>833</v>
      </c>
      <c r="C277" s="14">
        <v>8</v>
      </c>
      <c r="D277" s="14">
        <v>13</v>
      </c>
      <c r="E277" s="30">
        <v>-0.38461538461538503</v>
      </c>
      <c r="F277" s="14">
        <v>0</v>
      </c>
      <c r="G277" s="14">
        <v>0</v>
      </c>
      <c r="H277" s="14">
        <v>4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2</v>
      </c>
      <c r="O277" s="14">
        <v>0</v>
      </c>
      <c r="P277" s="23">
        <v>1</v>
      </c>
    </row>
    <row r="278" spans="1:16" ht="22.5" x14ac:dyDescent="0.25">
      <c r="A278" s="29" t="s">
        <v>834</v>
      </c>
      <c r="B278" s="29" t="s">
        <v>835</v>
      </c>
      <c r="C278" s="14">
        <v>9</v>
      </c>
      <c r="D278" s="14">
        <v>11</v>
      </c>
      <c r="E278" s="30">
        <v>-0.18181818181818199</v>
      </c>
      <c r="F278" s="14">
        <v>1</v>
      </c>
      <c r="G278" s="14">
        <v>1</v>
      </c>
      <c r="H278" s="14">
        <v>2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3</v>
      </c>
    </row>
    <row r="279" spans="1:16" ht="22.5" x14ac:dyDescent="0.25">
      <c r="A279" s="29" t="s">
        <v>836</v>
      </c>
      <c r="B279" s="29" t="s">
        <v>837</v>
      </c>
      <c r="C279" s="14">
        <v>3</v>
      </c>
      <c r="D279" s="14">
        <v>1</v>
      </c>
      <c r="E279" s="30">
        <v>2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838</v>
      </c>
      <c r="B280" s="29" t="s">
        <v>839</v>
      </c>
      <c r="C280" s="14">
        <v>1</v>
      </c>
      <c r="D280" s="14">
        <v>1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1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17</v>
      </c>
      <c r="D291" s="14">
        <v>2</v>
      </c>
      <c r="E291" s="30">
        <v>7.5</v>
      </c>
      <c r="F291" s="14">
        <v>0</v>
      </c>
      <c r="G291" s="14">
        <v>0</v>
      </c>
      <c r="H291" s="14">
        <v>2</v>
      </c>
      <c r="I291" s="14">
        <v>6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13</v>
      </c>
      <c r="D294" s="14">
        <v>19</v>
      </c>
      <c r="E294" s="30">
        <v>-0.31578947368421101</v>
      </c>
      <c r="F294" s="14">
        <v>0</v>
      </c>
      <c r="G294" s="14">
        <v>0</v>
      </c>
      <c r="H294" s="14">
        <v>4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2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9" t="s">
        <v>880</v>
      </c>
      <c r="B301" s="190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9" t="s">
        <v>887</v>
      </c>
      <c r="B305" s="190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9" t="s">
        <v>900</v>
      </c>
      <c r="B312" s="190"/>
      <c r="C312" s="26">
        <v>7</v>
      </c>
      <c r="D312" s="26">
        <v>2</v>
      </c>
      <c r="E312" s="27">
        <v>2.5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1</v>
      </c>
      <c r="P312" s="28">
        <v>0</v>
      </c>
    </row>
    <row r="313" spans="1:16" x14ac:dyDescent="0.25">
      <c r="A313" s="29" t="s">
        <v>901</v>
      </c>
      <c r="B313" s="29" t="s">
        <v>902</v>
      </c>
      <c r="C313" s="14">
        <v>7</v>
      </c>
      <c r="D313" s="14">
        <v>2</v>
      </c>
      <c r="E313" s="30">
        <v>2.5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3">
        <v>0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9" t="s">
        <v>911</v>
      </c>
      <c r="B318" s="190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1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912</v>
      </c>
      <c r="B319" s="29" t="s">
        <v>913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9" t="s">
        <v>914</v>
      </c>
      <c r="B320" s="190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9" t="s">
        <v>919</v>
      </c>
      <c r="B323" s="190"/>
      <c r="C323" s="26">
        <v>5118</v>
      </c>
      <c r="D323" s="26">
        <v>5445</v>
      </c>
      <c r="E323" s="27">
        <v>-6.0055096418732801E-2</v>
      </c>
      <c r="F323" s="26">
        <v>210</v>
      </c>
      <c r="G323" s="26">
        <v>49</v>
      </c>
      <c r="H323" s="26">
        <v>589</v>
      </c>
      <c r="I323" s="26">
        <v>333</v>
      </c>
      <c r="J323" s="26">
        <v>5</v>
      </c>
      <c r="K323" s="26">
        <v>2</v>
      </c>
      <c r="L323" s="26">
        <v>0</v>
      </c>
      <c r="M323" s="26">
        <v>0</v>
      </c>
      <c r="N323" s="26">
        <v>0</v>
      </c>
      <c r="O323" s="26">
        <v>2</v>
      </c>
      <c r="P323" s="28">
        <v>189</v>
      </c>
    </row>
    <row r="324" spans="1:16" x14ac:dyDescent="0.25">
      <c r="A324" s="29" t="s">
        <v>920</v>
      </c>
      <c r="B324" s="29" t="s">
        <v>921</v>
      </c>
      <c r="C324" s="14">
        <v>5118</v>
      </c>
      <c r="D324" s="14">
        <v>5445</v>
      </c>
      <c r="E324" s="30">
        <v>-6.0055096418732801E-2</v>
      </c>
      <c r="F324" s="14">
        <v>210</v>
      </c>
      <c r="G324" s="14">
        <v>49</v>
      </c>
      <c r="H324" s="14">
        <v>589</v>
      </c>
      <c r="I324" s="14">
        <v>333</v>
      </c>
      <c r="J324" s="14">
        <v>5</v>
      </c>
      <c r="K324" s="14">
        <v>2</v>
      </c>
      <c r="L324" s="14">
        <v>0</v>
      </c>
      <c r="M324" s="14">
        <v>0</v>
      </c>
      <c r="N324" s="14">
        <v>0</v>
      </c>
      <c r="O324" s="14">
        <v>2</v>
      </c>
      <c r="P324" s="23">
        <v>189</v>
      </c>
    </row>
    <row r="325" spans="1:16" x14ac:dyDescent="0.25">
      <c r="A325" s="189" t="s">
        <v>922</v>
      </c>
      <c r="B325" s="190"/>
      <c r="C325" s="26">
        <v>0</v>
      </c>
      <c r="D325" s="26">
        <v>2</v>
      </c>
      <c r="E325" s="27">
        <v>-1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2</v>
      </c>
      <c r="P325" s="28">
        <v>0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2</v>
      </c>
      <c r="E328" s="30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2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9" t="s">
        <v>945</v>
      </c>
      <c r="B337" s="190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9" t="s">
        <v>948</v>
      </c>
      <c r="B339" s="190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1" t="s">
        <v>951</v>
      </c>
      <c r="B341" s="192"/>
      <c r="C341" s="31">
        <v>40721</v>
      </c>
      <c r="D341" s="31">
        <v>40716</v>
      </c>
      <c r="E341" s="32">
        <v>1.2280184693977801E-4</v>
      </c>
      <c r="F341" s="31">
        <v>3056</v>
      </c>
      <c r="G341" s="31">
        <v>1462</v>
      </c>
      <c r="H341" s="31">
        <v>4262</v>
      </c>
      <c r="I341" s="31">
        <v>3270</v>
      </c>
      <c r="J341" s="31">
        <v>101</v>
      </c>
      <c r="K341" s="31">
        <v>49</v>
      </c>
      <c r="L341" s="31">
        <v>7</v>
      </c>
      <c r="M341" s="31">
        <v>7</v>
      </c>
      <c r="N341" s="31">
        <v>84</v>
      </c>
      <c r="O341" s="31">
        <v>189</v>
      </c>
      <c r="P341" s="31">
        <v>3841</v>
      </c>
    </row>
  </sheetData>
  <sheetProtection algorithmName="SHA-512" hashValue="/M8GH5Yq9MNBURfiQWPA1I772CzXaSuX960olNRYmj9blI1FPbLZAi7I0RRV4nxyJZjM6TjSjiPw7JGLBRmI6w==" saltValue="ZDmMEHQisge4o2aHXCiHx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3">
        <v>0</v>
      </c>
    </row>
    <row r="6" spans="1:3" x14ac:dyDescent="0.25">
      <c r="A6" s="180"/>
      <c r="B6" s="13" t="s">
        <v>329</v>
      </c>
      <c r="C6" s="23">
        <v>9</v>
      </c>
    </row>
    <row r="7" spans="1:3" x14ac:dyDescent="0.25">
      <c r="A7" s="180"/>
      <c r="B7" s="13" t="s">
        <v>956</v>
      </c>
      <c r="C7" s="23">
        <v>21</v>
      </c>
    </row>
    <row r="8" spans="1:3" x14ac:dyDescent="0.25">
      <c r="A8" s="180"/>
      <c r="B8" s="13" t="s">
        <v>957</v>
      </c>
      <c r="C8" s="23">
        <v>8</v>
      </c>
    </row>
    <row r="9" spans="1:3" x14ac:dyDescent="0.25">
      <c r="A9" s="180"/>
      <c r="B9" s="13" t="s">
        <v>958</v>
      </c>
      <c r="C9" s="23">
        <v>108</v>
      </c>
    </row>
    <row r="10" spans="1:3" x14ac:dyDescent="0.25">
      <c r="A10" s="180"/>
      <c r="B10" s="13" t="s">
        <v>959</v>
      </c>
      <c r="C10" s="23">
        <v>166</v>
      </c>
    </row>
    <row r="11" spans="1:3" x14ac:dyDescent="0.25">
      <c r="A11" s="180"/>
      <c r="B11" s="13" t="s">
        <v>960</v>
      </c>
      <c r="C11" s="23">
        <v>82</v>
      </c>
    </row>
    <row r="12" spans="1:3" x14ac:dyDescent="0.25">
      <c r="A12" s="180"/>
      <c r="B12" s="13" t="s">
        <v>513</v>
      </c>
      <c r="C12" s="23">
        <v>40</v>
      </c>
    </row>
    <row r="13" spans="1:3" x14ac:dyDescent="0.25">
      <c r="A13" s="180"/>
      <c r="B13" s="13" t="s">
        <v>961</v>
      </c>
      <c r="C13" s="23">
        <v>19</v>
      </c>
    </row>
    <row r="14" spans="1:3" x14ac:dyDescent="0.25">
      <c r="A14" s="180"/>
      <c r="B14" s="13" t="s">
        <v>962</v>
      </c>
      <c r="C14" s="23">
        <v>2</v>
      </c>
    </row>
    <row r="15" spans="1:3" x14ac:dyDescent="0.25">
      <c r="A15" s="180"/>
      <c r="B15" s="13" t="s">
        <v>646</v>
      </c>
      <c r="C15" s="23">
        <v>2</v>
      </c>
    </row>
    <row r="16" spans="1:3" x14ac:dyDescent="0.25">
      <c r="A16" s="180"/>
      <c r="B16" s="13" t="s">
        <v>963</v>
      </c>
      <c r="C16" s="23">
        <v>23</v>
      </c>
    </row>
    <row r="17" spans="1:3" x14ac:dyDescent="0.25">
      <c r="A17" s="180"/>
      <c r="B17" s="13" t="s">
        <v>964</v>
      </c>
      <c r="C17" s="23">
        <v>85</v>
      </c>
    </row>
    <row r="18" spans="1:3" x14ac:dyDescent="0.25">
      <c r="A18" s="180"/>
      <c r="B18" s="13" t="s">
        <v>965</v>
      </c>
      <c r="C18" s="23">
        <v>11</v>
      </c>
    </row>
    <row r="19" spans="1:3" x14ac:dyDescent="0.25">
      <c r="A19" s="181"/>
      <c r="B19" s="13" t="s">
        <v>106</v>
      </c>
      <c r="C19" s="23">
        <v>77</v>
      </c>
    </row>
    <row r="20" spans="1:3" x14ac:dyDescent="0.25">
      <c r="A20" s="179" t="s">
        <v>966</v>
      </c>
      <c r="B20" s="13" t="s">
        <v>967</v>
      </c>
      <c r="C20" s="23">
        <v>42</v>
      </c>
    </row>
    <row r="21" spans="1:3" x14ac:dyDescent="0.25">
      <c r="A21" s="181"/>
      <c r="B21" s="13" t="s">
        <v>968</v>
      </c>
      <c r="C21" s="23">
        <v>2</v>
      </c>
    </row>
    <row r="22" spans="1:3" x14ac:dyDescent="0.25">
      <c r="A22" s="179" t="s">
        <v>969</v>
      </c>
      <c r="B22" s="13" t="s">
        <v>970</v>
      </c>
      <c r="C22" s="23">
        <v>419</v>
      </c>
    </row>
    <row r="23" spans="1:3" x14ac:dyDescent="0.25">
      <c r="A23" s="180"/>
      <c r="B23" s="13" t="s">
        <v>971</v>
      </c>
      <c r="C23" s="23">
        <v>283</v>
      </c>
    </row>
    <row r="24" spans="1:3" x14ac:dyDescent="0.25">
      <c r="A24" s="181"/>
      <c r="B24" s="13" t="s">
        <v>972</v>
      </c>
      <c r="C24" s="23">
        <v>373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>
        <v>453</v>
      </c>
    </row>
    <row r="29" spans="1:3" x14ac:dyDescent="0.25">
      <c r="A29" s="179" t="s">
        <v>975</v>
      </c>
      <c r="B29" s="13" t="s">
        <v>976</v>
      </c>
      <c r="C29" s="23">
        <v>11</v>
      </c>
    </row>
    <row r="30" spans="1:3" x14ac:dyDescent="0.25">
      <c r="A30" s="180"/>
      <c r="B30" s="13" t="s">
        <v>977</v>
      </c>
      <c r="C30" s="23">
        <v>86</v>
      </c>
    </row>
    <row r="31" spans="1:3" x14ac:dyDescent="0.25">
      <c r="A31" s="180"/>
      <c r="B31" s="13" t="s">
        <v>978</v>
      </c>
      <c r="C31" s="23">
        <v>0</v>
      </c>
    </row>
    <row r="32" spans="1:3" x14ac:dyDescent="0.25">
      <c r="A32" s="181"/>
      <c r="B32" s="13" t="s">
        <v>979</v>
      </c>
      <c r="C32" s="23">
        <v>11</v>
      </c>
    </row>
    <row r="33" spans="1:3" x14ac:dyDescent="0.25">
      <c r="A33" s="12" t="s">
        <v>980</v>
      </c>
      <c r="B33" s="17"/>
      <c r="C33" s="23">
        <v>0</v>
      </c>
    </row>
    <row r="34" spans="1:3" x14ac:dyDescent="0.25">
      <c r="A34" s="12" t="s">
        <v>981</v>
      </c>
      <c r="B34" s="17"/>
      <c r="C34" s="23">
        <v>287</v>
      </c>
    </row>
    <row r="35" spans="1:3" x14ac:dyDescent="0.25">
      <c r="A35" s="12" t="s">
        <v>982</v>
      </c>
      <c r="B35" s="17"/>
      <c r="C35" s="23">
        <v>46</v>
      </c>
    </row>
    <row r="36" spans="1:3" x14ac:dyDescent="0.25">
      <c r="A36" s="12" t="s">
        <v>983</v>
      </c>
      <c r="B36" s="17"/>
      <c r="C36" s="23">
        <v>0</v>
      </c>
    </row>
    <row r="37" spans="1:3" x14ac:dyDescent="0.25">
      <c r="A37" s="12" t="s">
        <v>984</v>
      </c>
      <c r="B37" s="17"/>
      <c r="C37" s="23">
        <v>12</v>
      </c>
    </row>
    <row r="38" spans="1:3" x14ac:dyDescent="0.25">
      <c r="A38" s="12" t="s">
        <v>985</v>
      </c>
      <c r="B38" s="17"/>
      <c r="C38" s="23">
        <v>8</v>
      </c>
    </row>
    <row r="39" spans="1:3" x14ac:dyDescent="0.25">
      <c r="A39" s="12" t="s">
        <v>972</v>
      </c>
      <c r="B39" s="17"/>
      <c r="C39" s="23">
        <v>34</v>
      </c>
    </row>
    <row r="40" spans="1:3" x14ac:dyDescent="0.25">
      <c r="A40" s="179" t="s">
        <v>986</v>
      </c>
      <c r="B40" s="13" t="s">
        <v>987</v>
      </c>
      <c r="C40" s="23">
        <v>49</v>
      </c>
    </row>
    <row r="41" spans="1:3" x14ac:dyDescent="0.25">
      <c r="A41" s="180"/>
      <c r="B41" s="13" t="s">
        <v>988</v>
      </c>
      <c r="C41" s="23">
        <v>8</v>
      </c>
    </row>
    <row r="42" spans="1:3" x14ac:dyDescent="0.25">
      <c r="A42" s="180"/>
      <c r="B42" s="13" t="s">
        <v>989</v>
      </c>
      <c r="C42" s="23">
        <v>11</v>
      </c>
    </row>
    <row r="43" spans="1:3" x14ac:dyDescent="0.25">
      <c r="A43" s="180"/>
      <c r="B43" s="13" t="s">
        <v>990</v>
      </c>
      <c r="C43" s="23">
        <v>0</v>
      </c>
    </row>
    <row r="44" spans="1:3" x14ac:dyDescent="0.25">
      <c r="A44" s="181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33</v>
      </c>
    </row>
    <row r="49" spans="1:3" x14ac:dyDescent="0.25">
      <c r="A49" s="179" t="s">
        <v>76</v>
      </c>
      <c r="B49" s="13" t="s">
        <v>993</v>
      </c>
      <c r="C49" s="23">
        <v>111</v>
      </c>
    </row>
    <row r="50" spans="1:3" x14ac:dyDescent="0.25">
      <c r="A50" s="181"/>
      <c r="B50" s="13" t="s">
        <v>994</v>
      </c>
      <c r="C50" s="23">
        <v>264</v>
      </c>
    </row>
    <row r="51" spans="1:3" x14ac:dyDescent="0.25">
      <c r="A51" s="179" t="s">
        <v>995</v>
      </c>
      <c r="B51" s="13" t="s">
        <v>996</v>
      </c>
      <c r="C51" s="23">
        <v>0</v>
      </c>
    </row>
    <row r="52" spans="1:3" x14ac:dyDescent="0.25">
      <c r="A52" s="181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3">
        <v>1853</v>
      </c>
    </row>
    <row r="57" spans="1:3" x14ac:dyDescent="0.25">
      <c r="A57" s="180"/>
      <c r="B57" s="13" t="s">
        <v>999</v>
      </c>
      <c r="C57" s="23">
        <v>173</v>
      </c>
    </row>
    <row r="58" spans="1:3" x14ac:dyDescent="0.25">
      <c r="A58" s="180"/>
      <c r="B58" s="13" t="s">
        <v>1000</v>
      </c>
      <c r="C58" s="23">
        <v>211</v>
      </c>
    </row>
    <row r="59" spans="1:3" x14ac:dyDescent="0.25">
      <c r="A59" s="180"/>
      <c r="B59" s="13" t="s">
        <v>1001</v>
      </c>
      <c r="C59" s="23">
        <v>686</v>
      </c>
    </row>
    <row r="60" spans="1:3" x14ac:dyDescent="0.25">
      <c r="A60" s="181"/>
      <c r="B60" s="13" t="s">
        <v>1002</v>
      </c>
      <c r="C60" s="23">
        <v>32</v>
      </c>
    </row>
    <row r="61" spans="1:3" x14ac:dyDescent="0.25">
      <c r="A61" s="179" t="s">
        <v>1003</v>
      </c>
      <c r="B61" s="13" t="s">
        <v>1004</v>
      </c>
      <c r="C61" s="23">
        <v>751</v>
      </c>
    </row>
    <row r="62" spans="1:3" x14ac:dyDescent="0.25">
      <c r="A62" s="180"/>
      <c r="B62" s="13" t="s">
        <v>1005</v>
      </c>
      <c r="C62" s="23">
        <v>225</v>
      </c>
    </row>
    <row r="63" spans="1:3" x14ac:dyDescent="0.25">
      <c r="A63" s="180"/>
      <c r="B63" s="13" t="s">
        <v>1006</v>
      </c>
      <c r="C63" s="23">
        <v>11</v>
      </c>
    </row>
    <row r="64" spans="1:3" x14ac:dyDescent="0.25">
      <c r="A64" s="180"/>
      <c r="B64" s="13" t="s">
        <v>1007</v>
      </c>
      <c r="C64" s="23">
        <v>473</v>
      </c>
    </row>
    <row r="65" spans="1:3" x14ac:dyDescent="0.25">
      <c r="A65" s="181"/>
      <c r="B65" s="13" t="s">
        <v>1002</v>
      </c>
      <c r="C65" s="23">
        <v>42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119</v>
      </c>
    </row>
    <row r="70" spans="1:3" ht="22.5" x14ac:dyDescent="0.25">
      <c r="A70" s="12" t="s">
        <v>1010</v>
      </c>
      <c r="B70" s="17"/>
      <c r="C70" s="23">
        <v>152</v>
      </c>
    </row>
    <row r="71" spans="1:3" ht="22.5" x14ac:dyDescent="0.25">
      <c r="A71" s="12" t="s">
        <v>1011</v>
      </c>
      <c r="B71" s="17"/>
      <c r="C71" s="23">
        <v>1345</v>
      </c>
    </row>
    <row r="72" spans="1:3" x14ac:dyDescent="0.25">
      <c r="A72" s="179" t="s">
        <v>1012</v>
      </c>
      <c r="B72" s="13" t="s">
        <v>1013</v>
      </c>
      <c r="C72" s="23">
        <v>0</v>
      </c>
    </row>
    <row r="73" spans="1:3" x14ac:dyDescent="0.25">
      <c r="A73" s="181"/>
      <c r="B73" s="13" t="s">
        <v>1014</v>
      </c>
      <c r="C73" s="23">
        <v>19</v>
      </c>
    </row>
    <row r="74" spans="1:3" x14ac:dyDescent="0.25">
      <c r="A74" s="12" t="s">
        <v>1015</v>
      </c>
      <c r="B74" s="17"/>
      <c r="C74" s="23">
        <v>0</v>
      </c>
    </row>
    <row r="75" spans="1:3" x14ac:dyDescent="0.25">
      <c r="A75" s="12" t="s">
        <v>1016</v>
      </c>
      <c r="B75" s="17"/>
      <c r="C75" s="23">
        <v>0</v>
      </c>
    </row>
    <row r="76" spans="1:3" ht="22.5" x14ac:dyDescent="0.25">
      <c r="A76" s="12" t="s">
        <v>1017</v>
      </c>
      <c r="B76" s="17"/>
      <c r="C76" s="23">
        <v>0</v>
      </c>
    </row>
    <row r="77" spans="1:3" x14ac:dyDescent="0.25">
      <c r="A77" s="12" t="s">
        <v>1018</v>
      </c>
      <c r="B77" s="17"/>
      <c r="C77" s="23">
        <v>0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23">
        <v>0</v>
      </c>
    </row>
  </sheetData>
  <sheetProtection algorithmName="SHA-512" hashValue="VvxpoYn5Gpi4IY5Jxtprgl04GctmkSg6Qyw4/hUS/E3arj8S0MU2hGBGTTR6J/efv4D+awQy7eRE7Tx8EAmT8w==" saltValue="zd26Sl1Kss522t+bWiknA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1021</v>
      </c>
    </row>
    <row r="3" spans="1:3" x14ac:dyDescent="0.25">
      <c r="A3" s="34" t="s">
        <v>1022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195" t="s">
        <v>1023</v>
      </c>
      <c r="B5" s="38" t="s">
        <v>1024</v>
      </c>
      <c r="C5" s="39">
        <v>64</v>
      </c>
    </row>
    <row r="6" spans="1:3" x14ac:dyDescent="0.25">
      <c r="A6" s="196"/>
      <c r="B6" s="38" t="s">
        <v>299</v>
      </c>
      <c r="C6" s="39">
        <v>235</v>
      </c>
    </row>
    <row r="7" spans="1:3" x14ac:dyDescent="0.25">
      <c r="A7" s="196"/>
      <c r="B7" s="38" t="s">
        <v>1025</v>
      </c>
      <c r="C7" s="39">
        <v>78</v>
      </c>
    </row>
    <row r="8" spans="1:3" x14ac:dyDescent="0.25">
      <c r="A8" s="196"/>
      <c r="B8" s="38" t="s">
        <v>1026</v>
      </c>
      <c r="C8" s="39">
        <v>2</v>
      </c>
    </row>
    <row r="9" spans="1:3" x14ac:dyDescent="0.25">
      <c r="A9" s="196"/>
      <c r="B9" s="38" t="s">
        <v>1027</v>
      </c>
      <c r="C9" s="40"/>
    </row>
    <row r="10" spans="1:3" x14ac:dyDescent="0.25">
      <c r="A10" s="196"/>
      <c r="B10" s="38" t="s">
        <v>1028</v>
      </c>
      <c r="C10" s="39">
        <v>1</v>
      </c>
    </row>
    <row r="11" spans="1:3" x14ac:dyDescent="0.25">
      <c r="A11" s="197"/>
      <c r="B11" s="38" t="s">
        <v>1029</v>
      </c>
      <c r="C11" s="39">
        <v>0</v>
      </c>
    </row>
    <row r="12" spans="1:3" x14ac:dyDescent="0.25">
      <c r="A12" s="195" t="s">
        <v>1030</v>
      </c>
      <c r="B12" s="38" t="s">
        <v>60</v>
      </c>
      <c r="C12" s="39">
        <v>108</v>
      </c>
    </row>
    <row r="13" spans="1:3" x14ac:dyDescent="0.25">
      <c r="A13" s="196"/>
      <c r="B13" s="38" t="s">
        <v>1031</v>
      </c>
      <c r="C13" s="39">
        <v>52</v>
      </c>
    </row>
    <row r="14" spans="1:3" x14ac:dyDescent="0.25">
      <c r="A14" s="196"/>
      <c r="B14" s="38" t="s">
        <v>1032</v>
      </c>
      <c r="C14" s="39">
        <v>23</v>
      </c>
    </row>
    <row r="15" spans="1:3" x14ac:dyDescent="0.25">
      <c r="A15" s="197"/>
      <c r="B15" s="38" t="s">
        <v>1033</v>
      </c>
      <c r="C15" s="39">
        <v>53</v>
      </c>
    </row>
    <row r="16" spans="1:3" x14ac:dyDescent="0.25">
      <c r="A16" s="16"/>
    </row>
    <row r="17" spans="1:3" x14ac:dyDescent="0.25">
      <c r="A17" s="34" t="s">
        <v>1034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1035</v>
      </c>
      <c r="B19" s="41"/>
      <c r="C19" s="39">
        <v>6</v>
      </c>
    </row>
    <row r="20" spans="1:3" x14ac:dyDescent="0.25">
      <c r="A20" s="37" t="s">
        <v>1036</v>
      </c>
      <c r="B20" s="41"/>
      <c r="C20" s="39">
        <v>21</v>
      </c>
    </row>
    <row r="21" spans="1:3" x14ac:dyDescent="0.25">
      <c r="A21" s="37" t="s">
        <v>1037</v>
      </c>
      <c r="B21" s="41"/>
      <c r="C21" s="39">
        <v>32</v>
      </c>
    </row>
    <row r="22" spans="1:3" x14ac:dyDescent="0.25">
      <c r="A22" s="37" t="s">
        <v>1038</v>
      </c>
      <c r="B22" s="41"/>
      <c r="C22" s="39">
        <v>42</v>
      </c>
    </row>
    <row r="23" spans="1:3" x14ac:dyDescent="0.25">
      <c r="A23" s="37" t="s">
        <v>1039</v>
      </c>
      <c r="B23" s="41"/>
      <c r="C23" s="39">
        <v>85</v>
      </c>
    </row>
    <row r="24" spans="1:3" x14ac:dyDescent="0.25">
      <c r="A24" s="37" t="s">
        <v>1040</v>
      </c>
      <c r="B24" s="41"/>
      <c r="C24" s="39">
        <v>36</v>
      </c>
    </row>
    <row r="25" spans="1:3" x14ac:dyDescent="0.25">
      <c r="A25" s="37" t="s">
        <v>1041</v>
      </c>
      <c r="B25" s="41"/>
      <c r="C25" s="39">
        <v>0</v>
      </c>
    </row>
    <row r="26" spans="1:3" x14ac:dyDescent="0.25">
      <c r="A26" s="37" t="s">
        <v>1042</v>
      </c>
      <c r="B26" s="41"/>
      <c r="C26" s="39">
        <v>0</v>
      </c>
    </row>
    <row r="27" spans="1:3" x14ac:dyDescent="0.25">
      <c r="A27" s="37" t="s">
        <v>1043</v>
      </c>
      <c r="B27" s="41"/>
      <c r="C27" s="39">
        <v>0</v>
      </c>
    </row>
    <row r="28" spans="1:3" x14ac:dyDescent="0.25">
      <c r="A28" s="37" t="s">
        <v>1044</v>
      </c>
      <c r="B28" s="41"/>
      <c r="C28" s="39">
        <v>0</v>
      </c>
    </row>
    <row r="29" spans="1:3" x14ac:dyDescent="0.25">
      <c r="A29" s="16"/>
    </row>
    <row r="30" spans="1:3" x14ac:dyDescent="0.25">
      <c r="A30" s="34" t="s">
        <v>1045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1046</v>
      </c>
      <c r="B32" s="41"/>
      <c r="C32" s="39">
        <v>4</v>
      </c>
    </row>
    <row r="33" spans="1:6" x14ac:dyDescent="0.25">
      <c r="A33" s="37" t="s">
        <v>1047</v>
      </c>
      <c r="B33" s="41"/>
      <c r="C33" s="39">
        <v>65</v>
      </c>
    </row>
    <row r="34" spans="1:6" x14ac:dyDescent="0.25">
      <c r="A34" s="37" t="s">
        <v>1048</v>
      </c>
      <c r="B34" s="41"/>
      <c r="C34" s="39">
        <v>32</v>
      </c>
    </row>
    <row r="35" spans="1:6" x14ac:dyDescent="0.25">
      <c r="A35" s="37" t="s">
        <v>1049</v>
      </c>
      <c r="B35" s="41"/>
      <c r="C35" s="39">
        <v>97</v>
      </c>
    </row>
    <row r="36" spans="1:6" x14ac:dyDescent="0.25">
      <c r="A36" s="37" t="s">
        <v>1050</v>
      </c>
      <c r="B36" s="41"/>
      <c r="C36" s="39">
        <v>25</v>
      </c>
    </row>
    <row r="37" spans="1:6" x14ac:dyDescent="0.25">
      <c r="A37" s="37" t="s">
        <v>1051</v>
      </c>
      <c r="B37" s="41"/>
      <c r="C37" s="39">
        <v>36</v>
      </c>
    </row>
    <row r="38" spans="1:6" x14ac:dyDescent="0.25">
      <c r="A38" s="37" t="s">
        <v>1052</v>
      </c>
      <c r="B38" s="41"/>
      <c r="C38" s="39">
        <v>32</v>
      </c>
    </row>
    <row r="39" spans="1:6" x14ac:dyDescent="0.25">
      <c r="A39" s="37" t="s">
        <v>1053</v>
      </c>
      <c r="B39" s="41"/>
      <c r="C39" s="39">
        <v>4</v>
      </c>
    </row>
    <row r="40" spans="1:6" x14ac:dyDescent="0.25">
      <c r="A40" s="16"/>
    </row>
    <row r="41" spans="1:6" x14ac:dyDescent="0.25">
      <c r="A41" s="34" t="s">
        <v>1054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1"/>
      <c r="C43" s="39">
        <v>0</v>
      </c>
    </row>
    <row r="44" spans="1:6" x14ac:dyDescent="0.25">
      <c r="A44" s="37" t="s">
        <v>109</v>
      </c>
      <c r="B44" s="41"/>
      <c r="C44" s="39">
        <v>0</v>
      </c>
    </row>
    <row r="45" spans="1:6" x14ac:dyDescent="0.25">
      <c r="A45" s="37" t="s">
        <v>1055</v>
      </c>
      <c r="B45" s="41"/>
      <c r="C45" s="39">
        <v>0</v>
      </c>
    </row>
    <row r="46" spans="1:6" x14ac:dyDescent="0.25">
      <c r="A46" s="34" t="s">
        <v>1056</v>
      </c>
    </row>
    <row r="47" spans="1:6" ht="45" x14ac:dyDescent="0.25">
      <c r="A47" s="35" t="s">
        <v>9</v>
      </c>
      <c r="B47" s="35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8" t="s">
        <v>954</v>
      </c>
      <c r="B48" s="44" t="s">
        <v>1058</v>
      </c>
      <c r="C48" s="45">
        <v>0</v>
      </c>
      <c r="D48" s="45">
        <v>3</v>
      </c>
      <c r="E48" s="45">
        <v>1</v>
      </c>
      <c r="F48" s="39">
        <v>0</v>
      </c>
    </row>
    <row r="49" spans="1:6" x14ac:dyDescent="0.25">
      <c r="A49" s="199"/>
      <c r="B49" s="44" t="s">
        <v>1059</v>
      </c>
      <c r="C49" s="45">
        <v>0</v>
      </c>
      <c r="D49" s="45">
        <v>0</v>
      </c>
      <c r="E49" s="45">
        <v>0</v>
      </c>
      <c r="F49" s="39">
        <v>0</v>
      </c>
    </row>
    <row r="50" spans="1:6" x14ac:dyDescent="0.25">
      <c r="A50" s="199"/>
      <c r="B50" s="44" t="s">
        <v>1060</v>
      </c>
      <c r="C50" s="45">
        <v>0</v>
      </c>
      <c r="D50" s="45">
        <v>0</v>
      </c>
      <c r="E50" s="45">
        <v>0</v>
      </c>
      <c r="F50" s="39">
        <v>0</v>
      </c>
    </row>
    <row r="51" spans="1:6" x14ac:dyDescent="0.25">
      <c r="A51" s="199"/>
      <c r="B51" s="44" t="s">
        <v>1061</v>
      </c>
      <c r="C51" s="45">
        <v>0</v>
      </c>
      <c r="D51" s="45">
        <v>0</v>
      </c>
      <c r="E51" s="45">
        <v>0</v>
      </c>
      <c r="F51" s="39">
        <v>0</v>
      </c>
    </row>
    <row r="52" spans="1:6" x14ac:dyDescent="0.25">
      <c r="A52" s="199"/>
      <c r="B52" s="44" t="s">
        <v>329</v>
      </c>
      <c r="C52" s="45">
        <v>25</v>
      </c>
      <c r="D52" s="45">
        <v>12</v>
      </c>
      <c r="E52" s="45">
        <v>6</v>
      </c>
      <c r="F52" s="39">
        <v>2</v>
      </c>
    </row>
    <row r="53" spans="1:6" x14ac:dyDescent="0.25">
      <c r="A53" s="199"/>
      <c r="B53" s="44" t="s">
        <v>1062</v>
      </c>
      <c r="C53" s="45">
        <v>109</v>
      </c>
      <c r="D53" s="45">
        <v>80</v>
      </c>
      <c r="E53" s="45">
        <v>25</v>
      </c>
      <c r="F53" s="39">
        <v>23</v>
      </c>
    </row>
    <row r="54" spans="1:6" x14ac:dyDescent="0.25">
      <c r="A54" s="199"/>
      <c r="B54" s="44" t="s">
        <v>1063</v>
      </c>
      <c r="C54" s="45">
        <v>0</v>
      </c>
      <c r="D54" s="45">
        <v>0</v>
      </c>
      <c r="E54" s="45">
        <v>0</v>
      </c>
      <c r="F54" s="39">
        <v>0</v>
      </c>
    </row>
    <row r="55" spans="1:6" x14ac:dyDescent="0.25">
      <c r="A55" s="199"/>
      <c r="B55" s="44" t="s">
        <v>1064</v>
      </c>
      <c r="C55" s="18"/>
      <c r="D55" s="18"/>
      <c r="E55" s="18"/>
      <c r="F55" s="40"/>
    </row>
    <row r="56" spans="1:6" x14ac:dyDescent="0.25">
      <c r="A56" s="199"/>
      <c r="B56" s="44" t="s">
        <v>1065</v>
      </c>
      <c r="C56" s="18"/>
      <c r="D56" s="18"/>
      <c r="E56" s="18"/>
      <c r="F56" s="40"/>
    </row>
    <row r="57" spans="1:6" x14ac:dyDescent="0.25">
      <c r="A57" s="199"/>
      <c r="B57" s="44" t="s">
        <v>1066</v>
      </c>
      <c r="C57" s="45">
        <v>98</v>
      </c>
      <c r="D57" s="45">
        <v>36</v>
      </c>
      <c r="E57" s="45">
        <v>19</v>
      </c>
      <c r="F57" s="39">
        <v>16</v>
      </c>
    </row>
    <row r="58" spans="1:6" x14ac:dyDescent="0.25">
      <c r="A58" s="199"/>
      <c r="B58" s="44" t="s">
        <v>1067</v>
      </c>
      <c r="C58" s="45">
        <v>23</v>
      </c>
      <c r="D58" s="45">
        <v>9</v>
      </c>
      <c r="E58" s="45">
        <v>6</v>
      </c>
      <c r="F58" s="39">
        <v>2</v>
      </c>
    </row>
    <row r="59" spans="1:6" x14ac:dyDescent="0.25">
      <c r="A59" s="199"/>
      <c r="B59" s="44" t="s">
        <v>1068</v>
      </c>
      <c r="C59" s="45">
        <v>0</v>
      </c>
      <c r="D59" s="45">
        <v>0</v>
      </c>
      <c r="E59" s="45">
        <v>0</v>
      </c>
      <c r="F59" s="39">
        <v>0</v>
      </c>
    </row>
    <row r="60" spans="1:6" x14ac:dyDescent="0.25">
      <c r="A60" s="199"/>
      <c r="B60" s="44" t="s">
        <v>400</v>
      </c>
      <c r="C60" s="18"/>
      <c r="D60" s="18"/>
      <c r="E60" s="18"/>
      <c r="F60" s="40"/>
    </row>
    <row r="61" spans="1:6" x14ac:dyDescent="0.25">
      <c r="A61" s="199"/>
      <c r="B61" s="44" t="s">
        <v>1069</v>
      </c>
      <c r="C61" s="45">
        <v>3</v>
      </c>
      <c r="D61" s="45">
        <v>3</v>
      </c>
      <c r="E61" s="45">
        <v>2</v>
      </c>
      <c r="F61" s="39">
        <v>0</v>
      </c>
    </row>
    <row r="62" spans="1:6" x14ac:dyDescent="0.25">
      <c r="A62" s="199"/>
      <c r="B62" s="44" t="s">
        <v>1070</v>
      </c>
      <c r="C62" s="45">
        <v>0</v>
      </c>
      <c r="D62" s="45">
        <v>0</v>
      </c>
      <c r="E62" s="45">
        <v>0</v>
      </c>
      <c r="F62" s="39">
        <v>0</v>
      </c>
    </row>
    <row r="63" spans="1:6" x14ac:dyDescent="0.25">
      <c r="A63" s="199"/>
      <c r="B63" s="44" t="s">
        <v>1071</v>
      </c>
      <c r="C63" s="45">
        <v>0</v>
      </c>
      <c r="D63" s="45">
        <v>0</v>
      </c>
      <c r="E63" s="45">
        <v>0</v>
      </c>
      <c r="F63" s="39">
        <v>0</v>
      </c>
    </row>
    <row r="64" spans="1:6" x14ac:dyDescent="0.25">
      <c r="A64" s="199"/>
      <c r="B64" s="44" t="s">
        <v>1072</v>
      </c>
      <c r="C64" s="45">
        <v>23</v>
      </c>
      <c r="D64" s="45">
        <v>22</v>
      </c>
      <c r="E64" s="45">
        <v>12</v>
      </c>
      <c r="F64" s="39">
        <v>19</v>
      </c>
    </row>
    <row r="65" spans="1:6" x14ac:dyDescent="0.25">
      <c r="A65" s="199"/>
      <c r="B65" s="44" t="s">
        <v>1073</v>
      </c>
      <c r="C65" s="45">
        <v>6</v>
      </c>
      <c r="D65" s="45">
        <v>6</v>
      </c>
      <c r="E65" s="45">
        <v>3</v>
      </c>
      <c r="F65" s="39">
        <v>0</v>
      </c>
    </row>
    <row r="66" spans="1:6" x14ac:dyDescent="0.25">
      <c r="A66" s="200"/>
      <c r="B66" s="44" t="s">
        <v>1074</v>
      </c>
      <c r="C66" s="45">
        <v>0</v>
      </c>
      <c r="D66" s="45">
        <v>0</v>
      </c>
      <c r="E66" s="45">
        <v>0</v>
      </c>
      <c r="F66" s="39">
        <v>0</v>
      </c>
    </row>
    <row r="67" spans="1:6" x14ac:dyDescent="0.25">
      <c r="A67" s="193" t="s">
        <v>1075</v>
      </c>
      <c r="B67" s="194"/>
      <c r="C67" s="46">
        <v>287</v>
      </c>
      <c r="D67" s="46">
        <v>171</v>
      </c>
      <c r="E67" s="46">
        <v>74</v>
      </c>
      <c r="F67" s="46">
        <v>62</v>
      </c>
    </row>
    <row r="68" spans="1:6" x14ac:dyDescent="0.25">
      <c r="A68" s="198" t="s">
        <v>969</v>
      </c>
      <c r="B68" s="44" t="s">
        <v>1076</v>
      </c>
      <c r="C68" s="18"/>
      <c r="D68" s="18"/>
      <c r="E68" s="18"/>
      <c r="F68" s="40"/>
    </row>
    <row r="69" spans="1:6" x14ac:dyDescent="0.25">
      <c r="A69" s="199"/>
      <c r="B69" s="44" t="s">
        <v>1077</v>
      </c>
      <c r="C69" s="18"/>
      <c r="D69" s="18"/>
      <c r="E69" s="18"/>
      <c r="F69" s="40"/>
    </row>
    <row r="70" spans="1:6" x14ac:dyDescent="0.25">
      <c r="A70" s="200"/>
      <c r="B70" s="44" t="s">
        <v>106</v>
      </c>
      <c r="C70" s="18"/>
      <c r="D70" s="18"/>
      <c r="E70" s="18"/>
      <c r="F70" s="40"/>
    </row>
    <row r="71" spans="1:6" x14ac:dyDescent="0.25">
      <c r="A71" s="193" t="s">
        <v>1078</v>
      </c>
      <c r="B71" s="194"/>
      <c r="C71" s="47"/>
      <c r="D71" s="47"/>
      <c r="E71" s="47"/>
      <c r="F71" s="47"/>
    </row>
  </sheetData>
  <sheetProtection algorithmName="SHA-512" hashValue="tO8Tt2jzMTQvs/8cnNsuHCKCqIlbJrP443A0RlwHVCCIDfmeaaj2U3q1O0K3IlfT/cTRVVoSJZFMFFZHyq14Jw==" saltValue="HYwoda8DO7qopxWBdWoyt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3">
        <v>1461</v>
      </c>
    </row>
    <row r="6" spans="1:3" x14ac:dyDescent="0.25">
      <c r="A6" s="187"/>
      <c r="B6" s="13" t="s">
        <v>1024</v>
      </c>
      <c r="C6" s="23">
        <v>440</v>
      </c>
    </row>
    <row r="7" spans="1:3" x14ac:dyDescent="0.25">
      <c r="A7" s="187"/>
      <c r="B7" s="13" t="s">
        <v>1083</v>
      </c>
      <c r="C7" s="23">
        <v>2854</v>
      </c>
    </row>
    <row r="8" spans="1:3" x14ac:dyDescent="0.25">
      <c r="A8" s="187"/>
      <c r="B8" s="13" t="s">
        <v>1084</v>
      </c>
      <c r="C8" s="23">
        <v>550</v>
      </c>
    </row>
    <row r="9" spans="1:3" x14ac:dyDescent="0.25">
      <c r="A9" s="187"/>
      <c r="B9" s="13" t="s">
        <v>1026</v>
      </c>
      <c r="C9" s="23">
        <v>6</v>
      </c>
    </row>
    <row r="10" spans="1:3" x14ac:dyDescent="0.25">
      <c r="A10" s="187"/>
      <c r="B10" s="13" t="s">
        <v>1027</v>
      </c>
      <c r="C10" s="23">
        <v>5</v>
      </c>
    </row>
    <row r="11" spans="1:3" x14ac:dyDescent="0.25">
      <c r="A11" s="187"/>
      <c r="B11" s="13" t="s">
        <v>1085</v>
      </c>
      <c r="C11" s="23">
        <v>1</v>
      </c>
    </row>
    <row r="12" spans="1:3" x14ac:dyDescent="0.25">
      <c r="A12" s="188"/>
      <c r="B12" s="13" t="s">
        <v>1086</v>
      </c>
      <c r="C12" s="23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812</v>
      </c>
    </row>
    <row r="17" spans="1:3" x14ac:dyDescent="0.25">
      <c r="A17" s="22" t="s">
        <v>1089</v>
      </c>
      <c r="B17" s="17"/>
      <c r="C17" s="23">
        <v>303</v>
      </c>
    </row>
    <row r="18" spans="1:3" x14ac:dyDescent="0.25">
      <c r="A18" s="22" t="s">
        <v>1090</v>
      </c>
      <c r="B18" s="17"/>
      <c r="C18" s="23">
        <v>341</v>
      </c>
    </row>
    <row r="19" spans="1:3" x14ac:dyDescent="0.25">
      <c r="A19" s="22" t="s">
        <v>1091</v>
      </c>
      <c r="B19" s="17"/>
      <c r="C19" s="23">
        <v>106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7"/>
      <c r="C23" s="23">
        <v>9</v>
      </c>
    </row>
    <row r="24" spans="1:3" x14ac:dyDescent="0.25">
      <c r="A24" s="22" t="s">
        <v>1094</v>
      </c>
      <c r="B24" s="17"/>
      <c r="C24" s="23">
        <v>79</v>
      </c>
    </row>
    <row r="25" spans="1:3" x14ac:dyDescent="0.25">
      <c r="A25" s="22" t="s">
        <v>1095</v>
      </c>
      <c r="B25" s="17"/>
      <c r="C25" s="23">
        <v>5</v>
      </c>
    </row>
    <row r="26" spans="1:3" x14ac:dyDescent="0.25">
      <c r="A26" s="22" t="s">
        <v>1096</v>
      </c>
      <c r="B26" s="17"/>
      <c r="C26" s="23">
        <v>0</v>
      </c>
    </row>
    <row r="27" spans="1:3" x14ac:dyDescent="0.25">
      <c r="A27" s="22" t="s">
        <v>1097</v>
      </c>
      <c r="B27" s="17"/>
      <c r="C27" s="23">
        <v>3</v>
      </c>
    </row>
    <row r="28" spans="1:3" x14ac:dyDescent="0.25">
      <c r="A28" s="22" t="s">
        <v>1098</v>
      </c>
      <c r="B28" s="17"/>
      <c r="C28" s="23">
        <v>716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0</v>
      </c>
    </row>
    <row r="33" spans="1:3" x14ac:dyDescent="0.25">
      <c r="A33" s="22" t="s">
        <v>1101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13</v>
      </c>
    </row>
    <row r="38" spans="1:3" x14ac:dyDescent="0.25">
      <c r="A38" s="22" t="s">
        <v>1103</v>
      </c>
      <c r="B38" s="17"/>
      <c r="C38" s="23">
        <v>132</v>
      </c>
    </row>
    <row r="39" spans="1:3" x14ac:dyDescent="0.25">
      <c r="A39" s="22" t="s">
        <v>1104</v>
      </c>
      <c r="B39" s="17"/>
      <c r="C39" s="23">
        <v>743</v>
      </c>
    </row>
    <row r="40" spans="1:3" x14ac:dyDescent="0.25">
      <c r="A40" s="22" t="s">
        <v>1105</v>
      </c>
      <c r="B40" s="17"/>
      <c r="C40" s="23">
        <v>99</v>
      </c>
    </row>
    <row r="41" spans="1:3" x14ac:dyDescent="0.25">
      <c r="A41" s="22" t="s">
        <v>1106</v>
      </c>
      <c r="B41" s="17"/>
      <c r="C41" s="23">
        <v>467</v>
      </c>
    </row>
    <row r="42" spans="1:3" x14ac:dyDescent="0.25">
      <c r="A42" s="22" t="s">
        <v>1107</v>
      </c>
      <c r="B42" s="17"/>
      <c r="C42" s="23">
        <v>177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7"/>
      <c r="C46" s="23">
        <v>38</v>
      </c>
    </row>
    <row r="47" spans="1:3" x14ac:dyDescent="0.25">
      <c r="A47" s="22" t="s">
        <v>1110</v>
      </c>
      <c r="B47" s="17"/>
      <c r="C47" s="23">
        <v>14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3">
        <v>303</v>
      </c>
    </row>
    <row r="52" spans="1:6" x14ac:dyDescent="0.25">
      <c r="A52" s="187"/>
      <c r="B52" s="13" t="s">
        <v>1114</v>
      </c>
      <c r="C52" s="23">
        <v>330</v>
      </c>
    </row>
    <row r="53" spans="1:6" x14ac:dyDescent="0.25">
      <c r="A53" s="187"/>
      <c r="B53" s="13" t="s">
        <v>1115</v>
      </c>
      <c r="C53" s="23">
        <v>164</v>
      </c>
    </row>
    <row r="54" spans="1:6" x14ac:dyDescent="0.25">
      <c r="A54" s="188"/>
      <c r="B54" s="13" t="s">
        <v>1116</v>
      </c>
      <c r="C54" s="23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0</v>
      </c>
    </row>
    <row r="59" spans="1:6" x14ac:dyDescent="0.25">
      <c r="A59" s="22" t="s">
        <v>109</v>
      </c>
      <c r="B59" s="17"/>
      <c r="C59" s="23">
        <v>0</v>
      </c>
    </row>
    <row r="60" spans="1:6" x14ac:dyDescent="0.25">
      <c r="A60" s="22" t="s">
        <v>1055</v>
      </c>
      <c r="B60" s="17"/>
      <c r="C60" s="23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6" t="s">
        <v>954</v>
      </c>
      <c r="B63" s="13" t="s">
        <v>1058</v>
      </c>
      <c r="C63" s="14">
        <v>1</v>
      </c>
      <c r="D63" s="14">
        <v>1</v>
      </c>
      <c r="E63" s="14">
        <v>1</v>
      </c>
      <c r="F63" s="23">
        <v>0</v>
      </c>
    </row>
    <row r="64" spans="1:6" x14ac:dyDescent="0.25">
      <c r="A64" s="187"/>
      <c r="B64" s="13" t="s">
        <v>1059</v>
      </c>
      <c r="C64" s="14">
        <v>2</v>
      </c>
      <c r="D64" s="14">
        <v>0</v>
      </c>
      <c r="E64" s="14">
        <v>0</v>
      </c>
      <c r="F64" s="23">
        <v>0</v>
      </c>
    </row>
    <row r="65" spans="1:6" x14ac:dyDescent="0.25">
      <c r="A65" s="187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87"/>
      <c r="B66" s="13" t="s">
        <v>1061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87"/>
      <c r="B67" s="13" t="s">
        <v>329</v>
      </c>
      <c r="C67" s="14">
        <v>54</v>
      </c>
      <c r="D67" s="14">
        <v>43</v>
      </c>
      <c r="E67" s="14">
        <v>18</v>
      </c>
      <c r="F67" s="23">
        <v>25</v>
      </c>
    </row>
    <row r="68" spans="1:6" x14ac:dyDescent="0.25">
      <c r="A68" s="187"/>
      <c r="B68" s="13" t="s">
        <v>1117</v>
      </c>
      <c r="C68" s="14">
        <v>2888</v>
      </c>
      <c r="D68" s="14">
        <v>472</v>
      </c>
      <c r="E68" s="14">
        <v>356</v>
      </c>
      <c r="F68" s="23">
        <v>116</v>
      </c>
    </row>
    <row r="69" spans="1:6" x14ac:dyDescent="0.25">
      <c r="A69" s="187"/>
      <c r="B69" s="13" t="s">
        <v>1118</v>
      </c>
      <c r="C69" s="14">
        <v>913</v>
      </c>
      <c r="D69" s="14">
        <v>114</v>
      </c>
      <c r="E69" s="14">
        <v>32</v>
      </c>
      <c r="F69" s="23">
        <v>47</v>
      </c>
    </row>
    <row r="70" spans="1:6" x14ac:dyDescent="0.25">
      <c r="A70" s="187"/>
      <c r="B70" s="13" t="s">
        <v>1064</v>
      </c>
      <c r="C70" s="14">
        <v>96</v>
      </c>
      <c r="D70" s="14">
        <v>53</v>
      </c>
      <c r="E70" s="14">
        <v>28</v>
      </c>
      <c r="F70" s="23">
        <v>6</v>
      </c>
    </row>
    <row r="71" spans="1:6" x14ac:dyDescent="0.25">
      <c r="A71" s="187"/>
      <c r="B71" s="13" t="s">
        <v>1119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87"/>
      <c r="B72" s="13" t="s">
        <v>1120</v>
      </c>
      <c r="C72" s="14">
        <v>1237</v>
      </c>
      <c r="D72" s="14">
        <v>398</v>
      </c>
      <c r="E72" s="14">
        <v>198</v>
      </c>
      <c r="F72" s="23">
        <v>98</v>
      </c>
    </row>
    <row r="73" spans="1:6" x14ac:dyDescent="0.25">
      <c r="A73" s="187"/>
      <c r="B73" s="13" t="s">
        <v>1121</v>
      </c>
      <c r="C73" s="14">
        <v>530</v>
      </c>
      <c r="D73" s="14">
        <v>229</v>
      </c>
      <c r="E73" s="14">
        <v>112</v>
      </c>
      <c r="F73" s="23">
        <v>97</v>
      </c>
    </row>
    <row r="74" spans="1:6" x14ac:dyDescent="0.25">
      <c r="A74" s="187"/>
      <c r="B74" s="13" t="s">
        <v>1068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87"/>
      <c r="B75" s="13" t="s">
        <v>400</v>
      </c>
      <c r="C75" s="14">
        <v>5</v>
      </c>
      <c r="D75" s="14">
        <v>1</v>
      </c>
      <c r="E75" s="14">
        <v>0</v>
      </c>
      <c r="F75" s="23">
        <v>0</v>
      </c>
    </row>
    <row r="76" spans="1:6" x14ac:dyDescent="0.25">
      <c r="A76" s="187"/>
      <c r="B76" s="13" t="s">
        <v>1069</v>
      </c>
      <c r="C76" s="14">
        <v>4</v>
      </c>
      <c r="D76" s="14">
        <v>0</v>
      </c>
      <c r="E76" s="14">
        <v>0</v>
      </c>
      <c r="F76" s="23">
        <v>0</v>
      </c>
    </row>
    <row r="77" spans="1:6" x14ac:dyDescent="0.25">
      <c r="A77" s="187"/>
      <c r="B77" s="13" t="s">
        <v>1070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87"/>
      <c r="B78" s="13" t="s">
        <v>1071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87"/>
      <c r="B79" s="13" t="s">
        <v>1072</v>
      </c>
      <c r="C79" s="14">
        <v>390</v>
      </c>
      <c r="D79" s="14">
        <v>223</v>
      </c>
      <c r="E79" s="14">
        <v>112</v>
      </c>
      <c r="F79" s="23">
        <v>65</v>
      </c>
    </row>
    <row r="80" spans="1:6" x14ac:dyDescent="0.25">
      <c r="A80" s="187"/>
      <c r="B80" s="13" t="s">
        <v>1073</v>
      </c>
      <c r="C80" s="14">
        <v>25</v>
      </c>
      <c r="D80" s="14">
        <v>9</v>
      </c>
      <c r="E80" s="14">
        <v>6</v>
      </c>
      <c r="F80" s="23">
        <v>0</v>
      </c>
    </row>
    <row r="81" spans="1:6" x14ac:dyDescent="0.25">
      <c r="A81" s="188"/>
      <c r="B81" s="13" t="s">
        <v>1074</v>
      </c>
      <c r="C81" s="14">
        <v>9</v>
      </c>
      <c r="D81" s="14">
        <v>6</v>
      </c>
      <c r="E81" s="14">
        <v>5</v>
      </c>
      <c r="F81" s="23">
        <v>0</v>
      </c>
    </row>
    <row r="82" spans="1:6" x14ac:dyDescent="0.25">
      <c r="A82" s="201" t="s">
        <v>1075</v>
      </c>
      <c r="B82" s="202"/>
      <c r="C82" s="31">
        <v>6154</v>
      </c>
      <c r="D82" s="31">
        <v>1549</v>
      </c>
      <c r="E82" s="31">
        <v>868</v>
      </c>
      <c r="F82" s="31">
        <v>454</v>
      </c>
    </row>
    <row r="83" spans="1:6" x14ac:dyDescent="0.25">
      <c r="A83" s="186" t="s">
        <v>1122</v>
      </c>
      <c r="B83" s="13" t="s">
        <v>1076</v>
      </c>
      <c r="C83" s="18"/>
      <c r="D83" s="18"/>
      <c r="E83" s="18"/>
      <c r="F83" s="40"/>
    </row>
    <row r="84" spans="1:6" x14ac:dyDescent="0.25">
      <c r="A84" s="187"/>
      <c r="B84" s="13" t="s">
        <v>1077</v>
      </c>
      <c r="C84" s="18"/>
      <c r="D84" s="18"/>
      <c r="E84" s="18"/>
      <c r="F84" s="40"/>
    </row>
    <row r="85" spans="1:6" x14ac:dyDescent="0.25">
      <c r="A85" s="188"/>
      <c r="B85" s="13" t="s">
        <v>106</v>
      </c>
      <c r="C85" s="14">
        <v>187</v>
      </c>
      <c r="D85" s="14">
        <v>113</v>
      </c>
      <c r="E85" s="14">
        <v>78</v>
      </c>
      <c r="F85" s="23">
        <v>23</v>
      </c>
    </row>
    <row r="86" spans="1:6" x14ac:dyDescent="0.25">
      <c r="A86" s="201" t="s">
        <v>1123</v>
      </c>
      <c r="B86" s="202"/>
      <c r="C86" s="31">
        <v>187</v>
      </c>
      <c r="D86" s="31">
        <v>113</v>
      </c>
      <c r="E86" s="31">
        <v>78</v>
      </c>
      <c r="F86" s="31">
        <v>23</v>
      </c>
    </row>
  </sheetData>
  <sheetProtection algorithmName="SHA-512" hashValue="PbsHyNyXs44+X7rYKXsq2M73QE4j2mo7R0WgaS25htsNJv44wHRoOdLr0tkWcdrNvMehfDV8Fqvp8+lE4BkETg==" saltValue="bmrg7zfLQLVmhgZV8+4MD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3</v>
      </c>
    </row>
    <row r="6" spans="1:3" x14ac:dyDescent="0.25">
      <c r="A6" s="12" t="s">
        <v>1127</v>
      </c>
      <c r="B6" s="17"/>
      <c r="C6" s="23">
        <v>138</v>
      </c>
    </row>
    <row r="7" spans="1:3" x14ac:dyDescent="0.25">
      <c r="A7" s="12" t="s">
        <v>1128</v>
      </c>
      <c r="B7" s="17"/>
      <c r="C7" s="23">
        <v>4</v>
      </c>
    </row>
    <row r="8" spans="1:3" x14ac:dyDescent="0.25">
      <c r="A8" s="12" t="s">
        <v>1129</v>
      </c>
      <c r="B8" s="17"/>
      <c r="C8" s="40"/>
    </row>
    <row r="9" spans="1:3" x14ac:dyDescent="0.25">
      <c r="A9" s="12" t="s">
        <v>1130</v>
      </c>
      <c r="B9" s="17"/>
      <c r="C9" s="40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40"/>
    </row>
    <row r="14" spans="1:3" x14ac:dyDescent="0.25">
      <c r="A14" s="12" t="s">
        <v>1127</v>
      </c>
      <c r="B14" s="17"/>
      <c r="C14" s="23">
        <v>12</v>
      </c>
    </row>
    <row r="15" spans="1:3" x14ac:dyDescent="0.25">
      <c r="A15" s="12" t="s">
        <v>1132</v>
      </c>
      <c r="B15" s="17"/>
      <c r="C15" s="23">
        <v>3</v>
      </c>
    </row>
    <row r="16" spans="1:3" x14ac:dyDescent="0.25">
      <c r="A16" s="12" t="s">
        <v>1129</v>
      </c>
      <c r="B16" s="17"/>
      <c r="C16" s="40"/>
    </row>
    <row r="17" spans="1:3" x14ac:dyDescent="0.25">
      <c r="A17" s="12" t="s">
        <v>1130</v>
      </c>
      <c r="B17" s="17"/>
      <c r="C17" s="40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9</v>
      </c>
    </row>
    <row r="22" spans="1:3" x14ac:dyDescent="0.25">
      <c r="A22" s="12" t="s">
        <v>1134</v>
      </c>
      <c r="B22" s="17"/>
      <c r="C22" s="40"/>
    </row>
    <row r="23" spans="1:3" x14ac:dyDescent="0.25">
      <c r="A23" s="12" t="s">
        <v>1135</v>
      </c>
      <c r="B23" s="17"/>
      <c r="C23" s="40"/>
    </row>
    <row r="24" spans="1:3" x14ac:dyDescent="0.25">
      <c r="A24" s="12" t="s">
        <v>1136</v>
      </c>
      <c r="B24" s="17"/>
      <c r="C24" s="40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8</v>
      </c>
    </row>
    <row r="29" spans="1:3" x14ac:dyDescent="0.25">
      <c r="A29" s="12" t="s">
        <v>1139</v>
      </c>
      <c r="B29" s="17"/>
      <c r="C29" s="23">
        <v>5</v>
      </c>
    </row>
    <row r="30" spans="1:3" x14ac:dyDescent="0.25">
      <c r="A30" s="12" t="s">
        <v>1140</v>
      </c>
      <c r="B30" s="17"/>
      <c r="C30" s="23">
        <v>7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40"/>
    </row>
    <row r="35" spans="1:3" x14ac:dyDescent="0.25">
      <c r="A35" s="12" t="s">
        <v>1143</v>
      </c>
      <c r="B35" s="17"/>
      <c r="C35" s="23">
        <v>8</v>
      </c>
    </row>
    <row r="36" spans="1:3" x14ac:dyDescent="0.25">
      <c r="A36" s="12" t="s">
        <v>1144</v>
      </c>
      <c r="B36" s="17"/>
      <c r="C36" s="40"/>
    </row>
  </sheetData>
  <sheetProtection algorithmName="SHA-512" hashValue="QeYYdX/mcFG7gDdz8L3eMHXkFsCBsMEvhysWijlzivBH1Slpvq8JQRgmjfnKRQr/1lTgdru6+HtFpPUMMg3spw==" saltValue="s6iWstM/QvJ/u2B2u8TBO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2</v>
      </c>
    </row>
    <row r="6" spans="1:3" x14ac:dyDescent="0.25">
      <c r="A6" s="12" t="s">
        <v>1148</v>
      </c>
      <c r="B6" s="17"/>
      <c r="C6" s="23">
        <v>221</v>
      </c>
    </row>
    <row r="7" spans="1:3" x14ac:dyDescent="0.25">
      <c r="A7" s="12" t="s">
        <v>1149</v>
      </c>
      <c r="B7" s="17"/>
      <c r="C7" s="23">
        <v>16</v>
      </c>
    </row>
    <row r="8" spans="1:3" x14ac:dyDescent="0.25">
      <c r="A8" s="12" t="s">
        <v>1150</v>
      </c>
      <c r="B8" s="17"/>
      <c r="C8" s="23">
        <v>11</v>
      </c>
    </row>
    <row r="9" spans="1:3" x14ac:dyDescent="0.25">
      <c r="A9" s="12" t="s">
        <v>1151</v>
      </c>
      <c r="B9" s="17"/>
      <c r="C9" s="23">
        <v>78</v>
      </c>
    </row>
    <row r="10" spans="1:3" x14ac:dyDescent="0.25">
      <c r="A10" s="12" t="s">
        <v>1152</v>
      </c>
      <c r="B10" s="17"/>
      <c r="C10" s="23">
        <v>12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23</v>
      </c>
    </row>
    <row r="15" spans="1:3" x14ac:dyDescent="0.25">
      <c r="A15" s="12" t="s">
        <v>1155</v>
      </c>
      <c r="B15" s="17"/>
      <c r="C15" s="23">
        <v>2</v>
      </c>
    </row>
    <row r="16" spans="1:3" x14ac:dyDescent="0.25">
      <c r="A16" s="12" t="s">
        <v>1156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3</v>
      </c>
    </row>
    <row r="21" spans="1:3" x14ac:dyDescent="0.25">
      <c r="A21" s="12" t="s">
        <v>1159</v>
      </c>
      <c r="B21" s="17"/>
      <c r="C21" s="23">
        <v>0</v>
      </c>
    </row>
    <row r="22" spans="1:3" x14ac:dyDescent="0.25">
      <c r="A22" s="12" t="s">
        <v>1160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>
        <v>0</v>
      </c>
    </row>
    <row r="27" spans="1:3" x14ac:dyDescent="0.25">
      <c r="A27" s="12" t="s">
        <v>1163</v>
      </c>
      <c r="B27" s="17"/>
      <c r="C27" s="23">
        <v>0</v>
      </c>
    </row>
    <row r="28" spans="1:3" x14ac:dyDescent="0.25">
      <c r="A28" s="12" t="s">
        <v>1164</v>
      </c>
      <c r="B28" s="17"/>
      <c r="C28" s="23">
        <v>0</v>
      </c>
    </row>
    <row r="29" spans="1:3" x14ac:dyDescent="0.25">
      <c r="A29" s="12" t="s">
        <v>1165</v>
      </c>
      <c r="B29" s="17"/>
      <c r="C29" s="23">
        <v>0</v>
      </c>
    </row>
    <row r="30" spans="1:3" x14ac:dyDescent="0.25">
      <c r="A30" s="12" t="s">
        <v>1166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>
        <v>0</v>
      </c>
    </row>
    <row r="35" spans="1:3" x14ac:dyDescent="0.25">
      <c r="A35" s="12" t="s">
        <v>1169</v>
      </c>
      <c r="B35" s="17"/>
      <c r="C35" s="23">
        <v>0</v>
      </c>
    </row>
    <row r="36" spans="1:3" x14ac:dyDescent="0.25">
      <c r="A36" s="12" t="s">
        <v>1170</v>
      </c>
      <c r="B36" s="17"/>
      <c r="C36" s="23">
        <v>5</v>
      </c>
    </row>
    <row r="37" spans="1:3" x14ac:dyDescent="0.25">
      <c r="A37" s="12" t="s">
        <v>1088</v>
      </c>
      <c r="B37" s="17"/>
      <c r="C37" s="23">
        <v>2</v>
      </c>
    </row>
    <row r="38" spans="1:3" x14ac:dyDescent="0.25">
      <c r="A38" s="12" t="s">
        <v>1171</v>
      </c>
      <c r="B38" s="17"/>
      <c r="C38" s="23">
        <v>2</v>
      </c>
    </row>
    <row r="39" spans="1:3" x14ac:dyDescent="0.25">
      <c r="A39" s="12" t="s">
        <v>1172</v>
      </c>
      <c r="B39" s="17"/>
      <c r="C39" s="23">
        <v>3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>
        <v>0</v>
      </c>
    </row>
    <row r="44" spans="1:3" x14ac:dyDescent="0.25">
      <c r="A44" s="12" t="s">
        <v>1169</v>
      </c>
      <c r="B44" s="17"/>
      <c r="C44" s="23">
        <v>0</v>
      </c>
    </row>
    <row r="45" spans="1:3" x14ac:dyDescent="0.25">
      <c r="A45" s="12" t="s">
        <v>1170</v>
      </c>
      <c r="B45" s="17"/>
      <c r="C45" s="23">
        <v>25</v>
      </c>
    </row>
    <row r="46" spans="1:3" x14ac:dyDescent="0.25">
      <c r="A46" s="12" t="s">
        <v>1088</v>
      </c>
      <c r="B46" s="17"/>
      <c r="C46" s="23">
        <v>11</v>
      </c>
    </row>
    <row r="47" spans="1:3" x14ac:dyDescent="0.25">
      <c r="A47" s="12" t="s">
        <v>1171</v>
      </c>
      <c r="B47" s="17"/>
      <c r="C47" s="23">
        <v>3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0</v>
      </c>
    </row>
    <row r="52" spans="1:3" x14ac:dyDescent="0.25">
      <c r="A52" s="12" t="s">
        <v>1169</v>
      </c>
      <c r="B52" s="17"/>
      <c r="C52" s="23">
        <v>0</v>
      </c>
    </row>
    <row r="53" spans="1:3" x14ac:dyDescent="0.25">
      <c r="A53" s="12" t="s">
        <v>1170</v>
      </c>
      <c r="B53" s="17"/>
      <c r="C53" s="23">
        <v>9</v>
      </c>
    </row>
    <row r="54" spans="1:3" x14ac:dyDescent="0.25">
      <c r="A54" s="12" t="s">
        <v>1088</v>
      </c>
      <c r="B54" s="17"/>
      <c r="C54" s="23">
        <v>3</v>
      </c>
    </row>
    <row r="55" spans="1:3" x14ac:dyDescent="0.25">
      <c r="A55" s="12" t="s">
        <v>1171</v>
      </c>
      <c r="B55" s="17"/>
      <c r="C55" s="23">
        <v>2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>
        <v>0</v>
      </c>
    </row>
    <row r="60" spans="1:3" x14ac:dyDescent="0.25">
      <c r="A60" s="12" t="s">
        <v>1169</v>
      </c>
      <c r="B60" s="17"/>
      <c r="C60" s="23">
        <v>0</v>
      </c>
    </row>
    <row r="61" spans="1:3" x14ac:dyDescent="0.25">
      <c r="A61" s="12" t="s">
        <v>1170</v>
      </c>
      <c r="B61" s="17"/>
      <c r="C61" s="23">
        <v>5</v>
      </c>
    </row>
    <row r="62" spans="1:3" x14ac:dyDescent="0.25">
      <c r="A62" s="12" t="s">
        <v>1088</v>
      </c>
      <c r="B62" s="17"/>
      <c r="C62" s="23">
        <v>2</v>
      </c>
    </row>
    <row r="63" spans="1:3" x14ac:dyDescent="0.25">
      <c r="A63" s="12" t="s">
        <v>1171</v>
      </c>
      <c r="B63" s="17"/>
      <c r="C63" s="23">
        <v>2</v>
      </c>
    </row>
  </sheetData>
  <sheetProtection algorithmName="SHA-512" hashValue="d6h2+IQflXupcvI2mUKlzzeJuuNM6aOHXVxR/FMccjbyaa4GMP5SyVQ/IpqDOkZFF1PtUCph6+nEr6JSIi3prg==" saltValue="NN4BjVokLLvn4Iqr5nqVG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3" t="s">
        <v>640</v>
      </c>
      <c r="B4" s="204"/>
      <c r="C4" s="31">
        <v>211</v>
      </c>
      <c r="D4" s="31">
        <v>195</v>
      </c>
      <c r="E4" s="32">
        <v>0</v>
      </c>
      <c r="F4" s="31">
        <v>823</v>
      </c>
      <c r="G4" s="31">
        <v>734</v>
      </c>
      <c r="H4" s="31">
        <v>74</v>
      </c>
      <c r="I4" s="31">
        <v>67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2</v>
      </c>
      <c r="P4" s="31">
        <v>1004</v>
      </c>
    </row>
    <row r="5" spans="1:16" ht="45" x14ac:dyDescent="0.25">
      <c r="A5" s="49" t="s">
        <v>641</v>
      </c>
      <c r="B5" s="49" t="s">
        <v>642</v>
      </c>
      <c r="C5" s="14">
        <v>7</v>
      </c>
      <c r="D5" s="14">
        <v>2</v>
      </c>
      <c r="E5" s="30">
        <v>2</v>
      </c>
      <c r="F5" s="14">
        <v>7</v>
      </c>
      <c r="G5" s="14">
        <v>7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7</v>
      </c>
    </row>
    <row r="6" spans="1:16" ht="33.75" x14ac:dyDescent="0.25">
      <c r="A6" s="49" t="s">
        <v>643</v>
      </c>
      <c r="B6" s="49" t="s">
        <v>644</v>
      </c>
      <c r="C6" s="14">
        <v>100</v>
      </c>
      <c r="D6" s="14">
        <v>95</v>
      </c>
      <c r="E6" s="30">
        <v>0</v>
      </c>
      <c r="F6" s="14">
        <v>471</v>
      </c>
      <c r="G6" s="14">
        <v>414</v>
      </c>
      <c r="H6" s="14">
        <v>25</v>
      </c>
      <c r="I6" s="14">
        <v>20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3">
        <v>543</v>
      </c>
    </row>
    <row r="7" spans="1:16" ht="22.5" x14ac:dyDescent="0.25">
      <c r="A7" s="49" t="s">
        <v>645</v>
      </c>
      <c r="B7" s="49" t="s">
        <v>646</v>
      </c>
      <c r="C7" s="14">
        <v>19</v>
      </c>
      <c r="D7" s="14">
        <v>14</v>
      </c>
      <c r="E7" s="30">
        <v>0</v>
      </c>
      <c r="F7" s="14">
        <v>13</v>
      </c>
      <c r="G7" s="14">
        <v>10</v>
      </c>
      <c r="H7" s="14">
        <v>6</v>
      </c>
      <c r="I7" s="14">
        <v>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17</v>
      </c>
    </row>
    <row r="8" spans="1:16" ht="33.75" x14ac:dyDescent="0.25">
      <c r="A8" s="49" t="s">
        <v>647</v>
      </c>
      <c r="B8" s="49" t="s">
        <v>648</v>
      </c>
      <c r="C8" s="14">
        <v>0</v>
      </c>
      <c r="D8" s="14">
        <v>0</v>
      </c>
      <c r="E8" s="30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9" t="s">
        <v>649</v>
      </c>
      <c r="B9" s="49" t="s">
        <v>650</v>
      </c>
      <c r="C9" s="14">
        <v>10</v>
      </c>
      <c r="D9" s="14">
        <v>11</v>
      </c>
      <c r="E9" s="30">
        <v>-1</v>
      </c>
      <c r="F9" s="14">
        <v>21</v>
      </c>
      <c r="G9" s="14">
        <v>16</v>
      </c>
      <c r="H9" s="14">
        <v>5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15</v>
      </c>
    </row>
    <row r="10" spans="1:16" ht="33.75" x14ac:dyDescent="0.25">
      <c r="A10" s="49" t="s">
        <v>651</v>
      </c>
      <c r="B10" s="49" t="s">
        <v>652</v>
      </c>
      <c r="C10" s="14">
        <v>74</v>
      </c>
      <c r="D10" s="14">
        <v>73</v>
      </c>
      <c r="E10" s="30">
        <v>0</v>
      </c>
      <c r="F10" s="14">
        <v>311</v>
      </c>
      <c r="G10" s="14">
        <v>287</v>
      </c>
      <c r="H10" s="14">
        <v>37</v>
      </c>
      <c r="I10" s="14">
        <v>39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422</v>
      </c>
    </row>
    <row r="11" spans="1:16" ht="45" x14ac:dyDescent="0.25">
      <c r="A11" s="49" t="s">
        <v>653</v>
      </c>
      <c r="B11" s="49" t="s">
        <v>654</v>
      </c>
      <c r="C11" s="14">
        <v>1</v>
      </c>
      <c r="D11" s="14">
        <v>0</v>
      </c>
      <c r="E11" s="30">
        <v>0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CpgcJ8Z8xuWIB9G/Tjrb4Vt4zDtJyl8zmaoMejxDRYTQpXRbISwEoJgHHnhcSJSIze/MWm/Clby5p/92/DWWEw==" saltValue="EnWTXk1RfXSYD6XLYVJCM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C7B19-2141-47B0-BA06-D949C41C9A3F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4F6A75E9-CA7A-4293-A7E8-EF7268BE7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6C090-852F-41D6-88E0-3A92187FB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2023-04-13T08:32:54Z</dcterms:created>
  <dcterms:modified xsi:type="dcterms:W3CDTF">2023-06-01T09:07:52Z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