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2.xml" ContentType="application/vnd.openxmlformats-officedocument.drawing+xml"/>
  <Override PartName="/xl/charts/chart44.xml" ContentType="application/vnd.openxmlformats-officedocument.drawingml.chart+xml"/>
  <Override PartName="/xl/drawings/drawing23.xml" ContentType="application/vnd.openxmlformats-officedocument.drawingml.chartshapes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6" documentId="13_ncr:1_{6DF338FC-7C15-480E-91BC-8B6277FB3773}" xr6:coauthVersionLast="47" xr6:coauthVersionMax="47" xr10:uidLastSave="{06970841-9277-469A-99DF-B2F90BEF0CDC}"/>
  <workbookProtection workbookAlgorithmName="SHA-512" workbookHashValue="3f2PbJWdgkqRgM9NLZwVVohioJqnEYlZ593jIR8iOhqnKRd3qT+7f8X1L8UDY0mSVp9q6ywYYc1l+fkm7eSv1g==" workbookSaltValue="feEWvtVKAB+jAiqlOLfDd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N7" i="21" s="1"/>
  <c r="L7" i="21"/>
  <c r="K7" i="21"/>
  <c r="J7" i="21"/>
  <c r="I7" i="21"/>
  <c r="E7" i="21"/>
  <c r="D7" i="21"/>
  <c r="C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L43" i="16" s="1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H43" i="16" s="1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I43" i="16" s="1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D43" i="16" s="1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K43" i="16" s="1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J43" i="16"/>
  <c r="G43" i="16"/>
  <c r="F43" i="16"/>
  <c r="E43" i="16"/>
  <c r="V7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3E2CF015-4D9B-4515-9536-64423586E4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A7F3080-2FD8-4C3E-8AD8-4B7FF98B46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5AFCEB7-5035-4737-A560-9E0A11D465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327B358-D787-4BEB-9356-7836D6A20C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918AD5F-4E89-4338-B36E-3D3DEF12B9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B81F0BF-C975-4B25-B76F-3160396539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4F3C2B3-54B0-4F22-884D-A0091E59FA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3226FA4-5715-4302-9EC5-93729AB0A9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24E36B9-CDAD-42E9-BBB7-2999247066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42E19FA-89DB-40D3-A022-18708E585E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ABD8FE7-AC6C-4E40-B7C4-0ED2B03AD2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005CD9C-5B6F-4A08-8AE0-15EB333F99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9571174-DE7C-4637-90B9-471E277E5A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A762453-98FB-46D8-898D-4ED106D616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4DFC14E-5297-45E7-A5E0-5295FBC289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AC49C03-FB69-4595-9943-2CD2579304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D5D2C4F-2430-40A1-9BE4-DC81AA7EEE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2F3A84F-EDBE-4A19-8312-D753F49FEA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9FA6396-0E69-4232-8D1B-C8BA5AC3DB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2FFF76C-D104-42FA-9482-94816B0F2A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7BE4D96-7A53-41BF-833A-D8CA791E20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4F3B826-13FC-4151-BB76-FE8D522FF3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D5E0803-4CBF-4D02-9A47-270E42C4EE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2C49131-C3FF-4684-B7FC-FDBB389F42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A1DB00F-F0AF-4611-9BDD-9C353B5791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B091E3B-36D4-4F3B-83E0-8CCD86F07C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F14352A-90CF-47BA-90A2-A62A66695A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DC033B0-D9A5-450A-A73F-E342731590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7099228-6560-4751-A0B3-D13A444E72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263AC80-A790-448F-BFCA-07D33A47E6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2C5AC04-1865-44C5-BD2A-4B7A6E04F2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2D9F7C8-9130-479A-8AB6-855567B3F7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<sst xmlns="http://schemas.openxmlformats.org/spreadsheetml/2006/main" count="2917" uniqueCount="1831">
  <si>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</si>
  <si>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</si>
  <si>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</si>
  <si>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</si>
  <si>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</si>
  <si>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</si>
  <si>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Santa Cruz De Tenerife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</si>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</sst>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F807665D-8D2B-432D-97E7-DA84289622FE}"/>
    <cellStyle name="Normal" xfId="0" builtinId="0"/>
    <cellStyle name="Normal 2" xfId="1" xr:uid="{195C021C-6A2F-4891-AB64-825ABED094A9}"/>
    <cellStyle name="Normal 3" xfId="3" xr:uid="{B8C7AD5F-E0C7-4A04-B8C9-923479DFFFC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52-4E6E-9E88-6146BCF0BE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52-4E6E-9E88-6146BCF0BE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5368</c:v>
                </c:pt>
                <c:pt idx="1">
                  <c:v>37691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2-4E6E-9E88-6146BCF0B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70-4B9A-A7A0-D662063BF7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70-4B9A-A7A0-D662063BF77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470-4B9A-A7A0-D662063BF774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19</c:v>
                </c:pt>
                <c:pt idx="1">
                  <c:v>1181</c:v>
                </c:pt>
                <c:pt idx="2">
                  <c:v>1773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70-4B9A-A7A0-D662063BF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23-4785-9EDF-6F6EA05732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23-4785-9EDF-6F6EA05732B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23-4785-9EDF-6F6EA05732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42</c:v>
                </c:pt>
                <c:pt idx="1">
                  <c:v>286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23-4785-9EDF-6F6EA0573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FE-4D8F-BF62-EC23E6F446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FE-4D8F-BF62-EC23E6F4467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FE-4D8F-BF62-EC23E6F446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E-4D8F-BF62-EC23E6F44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A4-4AA6-A514-588F50AAED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A4-4AA6-A514-588F50AAED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10891</c:v>
                </c:pt>
                <c:pt idx="1">
                  <c:v>5261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A4-4AA6-A514-588F50AAE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1491</c:v>
              </c:pt>
              <c:pt idx="1">
                <c:v>3020</c:v>
              </c:pt>
              <c:pt idx="2">
                <c:v>44</c:v>
              </c:pt>
              <c:pt idx="3">
                <c:v>9</c:v>
              </c:pt>
              <c:pt idx="4">
                <c:v>804</c:v>
              </c:pt>
            </c:numLit>
          </c:val>
          <c:extLst>
            <c:ext xmlns:c16="http://schemas.microsoft.com/office/drawing/2014/chart" uri="{C3380CC4-5D6E-409C-BE32-E72D297353CC}">
              <c16:uniqueId val="{00000000-533C-4C4F-91AD-AB53BFCD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679415073115857E-3"/>
          <c:y val="0.17713043788078525"/>
          <c:w val="0.59209583802024746"/>
          <c:h val="0.74227004429876131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4268</c:v>
              </c:pt>
              <c:pt idx="1">
                <c:v>2162</c:v>
              </c:pt>
              <c:pt idx="2">
                <c:v>118</c:v>
              </c:pt>
              <c:pt idx="3">
                <c:v>49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71E8-4F13-9104-08FC0203C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</c:v>
              </c:pt>
              <c:pt idx="1">
                <c:v>232</c:v>
              </c:pt>
              <c:pt idx="2">
                <c:v>20</c:v>
              </c:pt>
              <c:pt idx="3">
                <c:v>1</c:v>
              </c:pt>
              <c:pt idx="4">
                <c:v>102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A64-4A5B-87D1-4C57B9ACA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174</c:v>
              </c:pt>
              <c:pt idx="1">
                <c:v>233</c:v>
              </c:pt>
              <c:pt idx="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6D75-4756-8B61-7F11A305A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3384</c:v>
              </c:pt>
              <c:pt idx="1">
                <c:v>85</c:v>
              </c:pt>
              <c:pt idx="2">
                <c:v>63</c:v>
              </c:pt>
              <c:pt idx="3">
                <c:v>224</c:v>
              </c:pt>
              <c:pt idx="4">
                <c:v>10</c:v>
              </c:pt>
              <c:pt idx="5">
                <c:v>7</c:v>
              </c:pt>
              <c:pt idx="6">
                <c:v>155</c:v>
              </c:pt>
              <c:pt idx="7">
                <c:v>999</c:v>
              </c:pt>
              <c:pt idx="8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7B90-48D8-B574-2B2634245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925</c:v>
              </c:pt>
              <c:pt idx="1">
                <c:v>848</c:v>
              </c:pt>
              <c:pt idx="2">
                <c:v>18</c:v>
              </c:pt>
              <c:pt idx="3">
                <c:v>29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201D-4F40-B91A-8A101C523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82-43E7-A378-D021730890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82-43E7-A378-D021730890E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482-43E7-A378-D021730890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1327</c:v>
                </c:pt>
                <c:pt idx="1">
                  <c:v>1274</c:v>
                </c:pt>
                <c:pt idx="2">
                  <c:v>4268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82-43E7-A378-D02173089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14513</c:v>
              </c:pt>
              <c:pt idx="1">
                <c:v>2128</c:v>
              </c:pt>
              <c:pt idx="2">
                <c:v>2263</c:v>
              </c:pt>
              <c:pt idx="3">
                <c:v>764</c:v>
              </c:pt>
              <c:pt idx="4">
                <c:v>135</c:v>
              </c:pt>
              <c:pt idx="5">
                <c:v>142</c:v>
              </c:pt>
              <c:pt idx="6">
                <c:v>674</c:v>
              </c:pt>
              <c:pt idx="7">
                <c:v>7884</c:v>
              </c:pt>
              <c:pt idx="8">
                <c:v>143</c:v>
              </c:pt>
              <c:pt idx="9">
                <c:v>397</c:v>
              </c:pt>
              <c:pt idx="10">
                <c:v>441</c:v>
              </c:pt>
              <c:pt idx="11">
                <c:v>304</c:v>
              </c:pt>
              <c:pt idx="12">
                <c:v>996</c:v>
              </c:pt>
              <c:pt idx="13">
                <c:v>313</c:v>
              </c:pt>
              <c:pt idx="14">
                <c:v>13506</c:v>
              </c:pt>
              <c:pt idx="15">
                <c:v>215</c:v>
              </c:pt>
            </c:numLit>
          </c:val>
          <c:extLst>
            <c:ext xmlns:c16="http://schemas.microsoft.com/office/drawing/2014/chart" uri="{C3380CC4-5D6E-409C-BE32-E72D297353CC}">
              <c16:uniqueId val="{00000000-BE33-4E51-9E4C-05EB61FA8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Pública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334</c:v>
              </c:pt>
              <c:pt idx="1">
                <c:v>3036</c:v>
              </c:pt>
              <c:pt idx="2">
                <c:v>820</c:v>
              </c:pt>
              <c:pt idx="3">
                <c:v>488</c:v>
              </c:pt>
              <c:pt idx="4">
                <c:v>1620</c:v>
              </c:pt>
              <c:pt idx="5">
                <c:v>53</c:v>
              </c:pt>
              <c:pt idx="6">
                <c:v>642</c:v>
              </c:pt>
              <c:pt idx="7">
                <c:v>215</c:v>
              </c:pt>
              <c:pt idx="8">
                <c:v>207</c:v>
              </c:pt>
              <c:pt idx="9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0-92B5-4ED0-959C-004EA3999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184</c:v>
              </c:pt>
              <c:pt idx="1">
                <c:v>584</c:v>
              </c:pt>
              <c:pt idx="2">
                <c:v>385</c:v>
              </c:pt>
              <c:pt idx="3">
                <c:v>24</c:v>
              </c:pt>
              <c:pt idx="4">
                <c:v>11</c:v>
              </c:pt>
              <c:pt idx="5">
                <c:v>227</c:v>
              </c:pt>
              <c:pt idx="6">
                <c:v>171</c:v>
              </c:pt>
              <c:pt idx="7">
                <c:v>2442</c:v>
              </c:pt>
              <c:pt idx="8">
                <c:v>33</c:v>
              </c:pt>
              <c:pt idx="9">
                <c:v>33</c:v>
              </c:pt>
              <c:pt idx="10">
                <c:v>397</c:v>
              </c:pt>
              <c:pt idx="11">
                <c:v>121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FF06-4509-A3B6-CFE9E3998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437</c:v>
              </c:pt>
              <c:pt idx="1">
                <c:v>126</c:v>
              </c:pt>
              <c:pt idx="2">
                <c:v>187</c:v>
              </c:pt>
              <c:pt idx="3">
                <c:v>74</c:v>
              </c:pt>
              <c:pt idx="4">
                <c:v>195</c:v>
              </c:pt>
              <c:pt idx="5">
                <c:v>1200</c:v>
              </c:pt>
              <c:pt idx="6">
                <c:v>161</c:v>
              </c:pt>
              <c:pt idx="7">
                <c:v>219</c:v>
              </c:pt>
              <c:pt idx="8">
                <c:v>96</c:v>
              </c:pt>
              <c:pt idx="9">
                <c:v>216</c:v>
              </c:pt>
              <c:pt idx="10">
                <c:v>147</c:v>
              </c:pt>
              <c:pt idx="11">
                <c:v>296</c:v>
              </c:pt>
              <c:pt idx="12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90D2-49FA-8E72-CED1AEC04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375</c:v>
              </c:pt>
              <c:pt idx="1">
                <c:v>111</c:v>
              </c:pt>
              <c:pt idx="2">
                <c:v>55</c:v>
              </c:pt>
              <c:pt idx="3">
                <c:v>139</c:v>
              </c:pt>
              <c:pt idx="4">
                <c:v>919</c:v>
              </c:pt>
              <c:pt idx="5">
                <c:v>130</c:v>
              </c:pt>
              <c:pt idx="6">
                <c:v>211</c:v>
              </c:pt>
              <c:pt idx="7">
                <c:v>62</c:v>
              </c:pt>
              <c:pt idx="8">
                <c:v>188</c:v>
              </c:pt>
              <c:pt idx="9">
                <c:v>114</c:v>
              </c:pt>
              <c:pt idx="10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3BA0-4D2D-9FB8-A4495AAD2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Falsedades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30</c:v>
              </c:pt>
              <c:pt idx="1">
                <c:v>1</c:v>
              </c:pt>
              <c:pt idx="2">
                <c:v>54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E8C-4F1E-BAB5-D67E68E62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Falsedades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3</c:v>
              </c:pt>
              <c:pt idx="2">
                <c:v>55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EC0-4A45-B6EE-2FD1ABBF2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Aux!$M$2:$M$7</c:f>
              <c:strCache>
                <c:ptCount val="6"/>
                <c:pt idx="0">
                  <c:v>Vida / integridad</c:v>
                </c:pt>
                <c:pt idx="1">
                  <c:v>Libertad sexual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Falsedades</c:v>
                </c:pt>
                <c:pt idx="5">
                  <c:v>Administración Pública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19</c:v>
              </c:pt>
              <c:pt idx="2">
                <c:v>8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58E-46B4-9AC2-A2A11CA1E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6EA-439A-93BF-BC03D3862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Aux!$F$2:$F$10</c:f>
              <c:strCache>
                <c:ptCount val="9"/>
                <c:pt idx="0">
                  <c:v>Vida / integridad</c:v>
                </c:pt>
                <c:pt idx="1">
                  <c:v>Patrimonio</c:v>
                </c:pt>
                <c:pt idx="2">
                  <c:v>Derechos trabajadores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</c:v>
              </c:pt>
              <c:pt idx="1">
                <c:v>21</c:v>
              </c:pt>
              <c:pt idx="2">
                <c:v>13</c:v>
              </c:pt>
              <c:pt idx="3">
                <c:v>23</c:v>
              </c:pt>
              <c:pt idx="4">
                <c:v>13</c:v>
              </c:pt>
              <c:pt idx="5">
                <c:v>100</c:v>
              </c:pt>
              <c:pt idx="6">
                <c:v>18</c:v>
              </c:pt>
              <c:pt idx="7">
                <c:v>59</c:v>
              </c:pt>
              <c:pt idx="8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874E-4C20-AF7D-20762F362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56-43F4-B548-37CE6A12C1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56-43F4-B548-37CE6A12C1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3367</c:v>
                </c:pt>
                <c:pt idx="1">
                  <c:v>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56-43F4-B548-37CE6A12C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</c:v>
              </c:pt>
              <c:pt idx="1">
                <c:v>2</c:v>
              </c:pt>
              <c:pt idx="2">
                <c:v>4</c:v>
              </c:pt>
              <c:pt idx="3">
                <c:v>35</c:v>
              </c:pt>
              <c:pt idx="4">
                <c:v>29</c:v>
              </c:pt>
              <c:pt idx="5">
                <c:v>10</c:v>
              </c:pt>
              <c:pt idx="6">
                <c:v>5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CC82-475D-8516-E8DA67E53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122</c:v>
              </c:pt>
              <c:pt idx="1">
                <c:v>235</c:v>
              </c:pt>
              <c:pt idx="2">
                <c:v>249</c:v>
              </c:pt>
              <c:pt idx="3">
                <c:v>165</c:v>
              </c:pt>
              <c:pt idx="4">
                <c:v>2237</c:v>
              </c:pt>
              <c:pt idx="5">
                <c:v>242</c:v>
              </c:pt>
              <c:pt idx="6">
                <c:v>91</c:v>
              </c:pt>
              <c:pt idx="7">
                <c:v>190</c:v>
              </c:pt>
            </c:numLit>
          </c:val>
          <c:extLst>
            <c:ext xmlns:c16="http://schemas.microsoft.com/office/drawing/2014/chart" uri="{C3380CC4-5D6E-409C-BE32-E72D297353CC}">
              <c16:uniqueId val="{00000000-859A-4182-97D2-24C68CD62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C9-43DC-8E20-EE5F16E67D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C9-43DC-8E20-EE5F16E67DF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FC9-43DC-8E20-EE5F16E67DF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FC9-43DC-8E20-EE5F16E67DF3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C9-43DC-8E20-EE5F16E67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11</c:v>
                </c:pt>
                <c:pt idx="2">
                  <c:v>5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C9-43DC-8E20-EE5F16E67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F6-44C3-9521-7CF2A4C7AE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F6-44C3-9521-7CF2A4C7AE4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7F6-44C3-9521-7CF2A4C7AE4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7F6-44C3-9521-7CF2A4C7AE4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7F6-44C3-9521-7CF2A4C7AE46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F6-44C3-9521-7CF2A4C7AE46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F6-44C3-9521-7CF2A4C7AE4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F6-44C3-9521-7CF2A4C7AE4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F6-44C3-9521-7CF2A4C7AE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110</c:v>
                </c:pt>
                <c:pt idx="1">
                  <c:v>31</c:v>
                </c:pt>
                <c:pt idx="2">
                  <c:v>68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F6-44C3-9521-7CF2A4C7A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2269</c:v>
              </c:pt>
              <c:pt idx="1">
                <c:v>169</c:v>
              </c:pt>
              <c:pt idx="2">
                <c:v>240</c:v>
              </c:pt>
              <c:pt idx="3">
                <c:v>1142</c:v>
              </c:pt>
              <c:pt idx="4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8EE0-45AE-8F18-8316EC1E0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572</c:v>
              </c:pt>
              <c:pt idx="1">
                <c:v>4</c:v>
              </c:pt>
              <c:pt idx="2">
                <c:v>26</c:v>
              </c:pt>
              <c:pt idx="3">
                <c:v>442</c:v>
              </c:pt>
              <c:pt idx="4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5FCB-47DB-B452-7FBA935FB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</c:v>
              </c:pt>
              <c:pt idx="1">
                <c:v>82</c:v>
              </c:pt>
              <c:pt idx="2">
                <c:v>348</c:v>
              </c:pt>
            </c:numLit>
          </c:val>
          <c:extLst>
            <c:ext xmlns:c16="http://schemas.microsoft.com/office/drawing/2014/chart" uri="{C3380CC4-5D6E-409C-BE32-E72D297353CC}">
              <c16:uniqueId val="{00000000-C6FF-4FCD-80DE-4D624FE80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C42-4CA1-8B94-E6B8E883D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426</c:v>
              </c:pt>
              <c:pt idx="1">
                <c:v>65</c:v>
              </c:pt>
              <c:pt idx="2">
                <c:v>10</c:v>
              </c:pt>
              <c:pt idx="3">
                <c:v>230</c:v>
              </c:pt>
              <c:pt idx="4">
                <c:v>77</c:v>
              </c:pt>
              <c:pt idx="5">
                <c:v>39</c:v>
              </c:pt>
              <c:pt idx="6">
                <c:v>35</c:v>
              </c:pt>
              <c:pt idx="7">
                <c:v>211</c:v>
              </c:pt>
            </c:numLit>
          </c:val>
          <c:extLst>
            <c:ext xmlns:c16="http://schemas.microsoft.com/office/drawing/2014/chart" uri="{C3380CC4-5D6E-409C-BE32-E72D297353CC}">
              <c16:uniqueId val="{00000000-7F1D-4130-B16C-91D7F0C4D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</c:v>
              </c:pt>
              <c:pt idx="1">
                <c:v>554</c:v>
              </c:pt>
              <c:pt idx="2">
                <c:v>36</c:v>
              </c:pt>
              <c:pt idx="3">
                <c:v>91</c:v>
              </c:pt>
              <c:pt idx="4">
                <c:v>28</c:v>
              </c:pt>
              <c:pt idx="5">
                <c:v>39</c:v>
              </c:pt>
              <c:pt idx="6">
                <c:v>288</c:v>
              </c:pt>
              <c:pt idx="7">
                <c:v>100</c:v>
              </c:pt>
              <c:pt idx="8">
                <c:v>36</c:v>
              </c:pt>
              <c:pt idx="9">
                <c:v>1</c:v>
              </c:pt>
              <c:pt idx="10">
                <c:v>2</c:v>
              </c:pt>
              <c:pt idx="11">
                <c:v>44</c:v>
              </c:pt>
              <c:pt idx="12">
                <c:v>180</c:v>
              </c:pt>
              <c:pt idx="13">
                <c:v>35</c:v>
              </c:pt>
              <c:pt idx="14">
                <c:v>944</c:v>
              </c:pt>
              <c:pt idx="15">
                <c:v>12</c:v>
              </c:pt>
              <c:pt idx="1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03B-4E38-9E47-94198BCA5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F8-47D7-857E-C50CE9AFA7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F8-47D7-857E-C50CE9AFA7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1985</c:v>
                </c:pt>
                <c:pt idx="1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F8-47D7-857E-C50CE9AFA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Situación de riesgo</c:v>
                </c:pt>
                <c:pt idx="2">
                  <c:v>Impugnación de medidas a instacia del Fiscal</c:v>
                </c:pt>
                <c:pt idx="3">
                  <c:v>Intervención en acogimientos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650</c:v>
              </c:pt>
              <c:pt idx="1">
                <c:v>523</c:v>
              </c:pt>
              <c:pt idx="2">
                <c:v>34</c:v>
              </c:pt>
              <c:pt idx="3">
                <c:v>36</c:v>
              </c:pt>
              <c:pt idx="4">
                <c:v>49</c:v>
              </c:pt>
              <c:pt idx="5">
                <c:v>55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D62-48EB-9DD5-2ECFDD4A6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8A-49E6-9E7C-D548F33B1F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8A-49E6-9E7C-D548F33B1F9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8A-49E6-9E7C-D548F33B1F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8A-49E6-9E7C-D548F33B1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807</c:v>
              </c:pt>
              <c:pt idx="1">
                <c:v>226</c:v>
              </c:pt>
              <c:pt idx="2">
                <c:v>2</c:v>
              </c:pt>
              <c:pt idx="3">
                <c:v>162</c:v>
              </c:pt>
            </c:numLit>
          </c:val>
          <c:extLst>
            <c:ext xmlns:c16="http://schemas.microsoft.com/office/drawing/2014/chart" uri="{C3380CC4-5D6E-409C-BE32-E72D297353CC}">
              <c16:uniqueId val="{00000000-77F9-4520-9411-FA99231D0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96</c:v>
              </c:pt>
              <c:pt idx="1">
                <c:v>62</c:v>
              </c:pt>
              <c:pt idx="2">
                <c:v>1</c:v>
              </c:pt>
              <c:pt idx="3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4A62-4A8F-AFAF-BB921A8AE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A3-429D-883F-96C4F2CEDE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A3-429D-883F-96C4F2CEDE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284</c:v>
                </c:pt>
                <c:pt idx="1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A3-429D-883F-96C4F2CE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DD-48A9-965B-9A132EC380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DD-48A9-965B-9A132EC380D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DD-48A9-965B-9A132EC380D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3DD-48A9-965B-9A132EC380D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DD-48A9-965B-9A132EC380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76</c:v>
                </c:pt>
                <c:pt idx="1">
                  <c:v>124</c:v>
                </c:pt>
                <c:pt idx="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D-48A9-965B-9A132EC38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3183</c:v>
              </c:pt>
              <c:pt idx="1">
                <c:v>873</c:v>
              </c:pt>
              <c:pt idx="2">
                <c:v>9</c:v>
              </c:pt>
              <c:pt idx="3">
                <c:v>8</c:v>
              </c:pt>
              <c:pt idx="4">
                <c:v>933</c:v>
              </c:pt>
            </c:numLit>
          </c:val>
          <c:extLst>
            <c:ext xmlns:c16="http://schemas.microsoft.com/office/drawing/2014/chart" uri="{C3380CC4-5D6E-409C-BE32-E72D297353CC}">
              <c16:uniqueId val="{00000000-71BA-489C-B227-FBE6BA3A4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1067</c:v>
              </c:pt>
              <c:pt idx="1">
                <c:v>457</c:v>
              </c:pt>
              <c:pt idx="2">
                <c:v>6</c:v>
              </c:pt>
              <c:pt idx="3">
                <c:v>4</c:v>
              </c:pt>
              <c:pt idx="4">
                <c:v>560</c:v>
              </c:pt>
            </c:numLit>
          </c:val>
          <c:extLst>
            <c:ext xmlns:c16="http://schemas.microsoft.com/office/drawing/2014/chart" uri="{C3380CC4-5D6E-409C-BE32-E72D297353CC}">
              <c16:uniqueId val="{00000000-CD29-4E54-A763-365D44B69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B8-467D-A5D8-FD32024988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B8-467D-A5D8-FD32024988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1061</c:v>
                </c:pt>
                <c:pt idx="1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B8-467D-A5D8-FD320249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6.8622047244094484E-3"/>
                  <c:y val="-4.71527559055118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3B-4B87-B24D-6A84A17192B3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22</c:v>
              </c:pt>
              <c:pt idx="2">
                <c:v>976</c:v>
              </c:pt>
            </c:numLit>
          </c:val>
          <c:extLst>
            <c:ext xmlns:c16="http://schemas.microsoft.com/office/drawing/2014/chart" uri="{C3380CC4-5D6E-409C-BE32-E72D297353CC}">
              <c16:uniqueId val="{00000000-EE3C-494E-8E3E-0EE1B7CEF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87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9A7-4F7D-A78F-1269DECEB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</c:v>
              </c:pt>
              <c:pt idx="1">
                <c:v>8</c:v>
              </c:pt>
              <c:pt idx="2">
                <c:v>2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D8D-4E7F-A90C-352CBD2C0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13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E9E-4A0F-98CF-D66C2DB90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31B-4F58-948E-3CC2F17E7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168</c:v>
              </c:pt>
              <c:pt idx="1">
                <c:v>41</c:v>
              </c:pt>
              <c:pt idx="2">
                <c:v>1</c:v>
              </c:pt>
              <c:pt idx="3">
                <c:v>9</c:v>
              </c:pt>
              <c:pt idx="4">
                <c:v>221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4D8-42E9-806E-BC08ABA6C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752</c:v>
              </c:pt>
              <c:pt idx="2">
                <c:v>30</c:v>
              </c:pt>
              <c:pt idx="3">
                <c:v>1</c:v>
              </c:pt>
              <c:pt idx="4">
                <c:v>22</c:v>
              </c:pt>
              <c:pt idx="5">
                <c:v>813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66A-4CE7-A88D-5421BC44A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1211</c:v>
              </c:pt>
              <c:pt idx="2">
                <c:v>22</c:v>
              </c:pt>
              <c:pt idx="3">
                <c:v>5</c:v>
              </c:pt>
              <c:pt idx="4">
                <c:v>1163</c:v>
              </c:pt>
              <c:pt idx="5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4C1D-478C-A15C-F104BEF7B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84</c:v>
              </c:pt>
              <c:pt idx="1">
                <c:v>19</c:v>
              </c:pt>
              <c:pt idx="2">
                <c:v>5</c:v>
              </c:pt>
              <c:pt idx="3">
                <c:v>110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7BB-46CB-A04A-FC414FDE4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85</c:v>
              </c:pt>
              <c:pt idx="1">
                <c:v>17</c:v>
              </c:pt>
              <c:pt idx="2">
                <c:v>3</c:v>
              </c:pt>
              <c:pt idx="3">
                <c:v>5</c:v>
              </c:pt>
              <c:pt idx="4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E7E7-48F4-BFD8-416A19DA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BF-41BA-BA02-B73E87742A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BF-41BA-BA02-B73E87742A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76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BF-41BA-BA02-B73E87742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E1EB-4A28-AF36-6663B089F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1035</c:v>
              </c:pt>
              <c:pt idx="2">
                <c:v>19</c:v>
              </c:pt>
              <c:pt idx="3">
                <c:v>2</c:v>
              </c:pt>
              <c:pt idx="4">
                <c:v>213</c:v>
              </c:pt>
              <c:pt idx="5">
                <c:v>966</c:v>
              </c:pt>
            </c:numLit>
          </c:val>
          <c:extLst>
            <c:ext xmlns:c16="http://schemas.microsoft.com/office/drawing/2014/chart" uri="{C3380CC4-5D6E-409C-BE32-E72D297353CC}">
              <c16:uniqueId val="{00000000-0402-49C5-94E9-9747CA56A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16</c:v>
              </c:pt>
              <c:pt idx="2">
                <c:v>3</c:v>
              </c:pt>
              <c:pt idx="3">
                <c:v>1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287B-4A41-8886-746F12B67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5</c:v>
              </c:pt>
              <c:pt idx="2">
                <c:v>175</c:v>
              </c:pt>
              <c:pt idx="3">
                <c:v>28</c:v>
              </c:pt>
              <c:pt idx="4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1-763D-4C26-9C96-B90C2063A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1A42-43D3-A8CE-6A990183A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B2FB-4565-B264-EEA567A22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C5-46FF-8696-5CC6064394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C5-46FF-8696-5CC6064394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152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C5-46FF-8696-5CC606439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7E-400C-B031-638A31B9CF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7E-400C-B031-638A31B9CF5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D7E-400C-B031-638A31B9CF5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7E-400C-B031-638A31B9CF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95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7E-400C-B031-638A31B9C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E1-4922-9182-06056BFBD9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E1-4922-9182-06056BFBD9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1458</c:v>
                </c:pt>
                <c:pt idx="1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E1-4922-9182-06056BFB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23</xdr:row>
      <xdr:rowOff>123825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3982BFD-861F-85D4-0306-6713F5699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9ECEE5E-BFA7-6D31-3C52-506CBB9A7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2033BFD-2F40-C11D-8CF0-AB7801DAC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726ABC9-E5CD-BDA5-13D5-376DED190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45FCBE0-E59B-D6CE-E8AC-F36170F95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352C07D0-69BE-94E7-4BE1-EC924E0DF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860FACD-8CC7-B8FD-893D-0ABB2BCD8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E9AC2BC8-6DE4-50DF-C975-0E5D50AAD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329404BB-6A9D-B02C-1940-478DD6EE9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51DEA31F-6A09-83DB-69FC-24E7AA5D6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73D3885E-F050-A5FA-9C5B-A8E9FEE87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970B5F68-FD6A-24CA-285A-B190620CF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851476-F81A-45F6-8FC4-1CF1883C5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ADCFF7-BA44-4450-9B42-B26DDB39A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909CDC8B-5A40-2214-707F-D9E32C2D7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D7519FD-83CA-ED8E-418B-C2E4ED41B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40ECFF2-E9D6-CAC1-966C-99243296C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1D16F635-E52D-B7B6-8CF0-A39C01807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EC16285E-907B-E1A7-A755-BC6F84C26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271323DC-FC85-2BEF-D6A6-1EF48EACB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369DAFF5-F539-ABF8-B5F8-852D7306B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328F8FE-F6D8-4CC7-8A55-AED1EF4BA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5157EA15-B6F3-48BD-8A67-7F94D1826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36E467A-47FF-4A43-99D1-146A55A8C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36E950F-DBDA-46F9-A63D-D6A9D3BF3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04D7F1F9-8F32-4738-B010-D873A0649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231E78CD-177D-4C78-861D-DB9C34D48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81AF92A7-1AAB-4347-9E44-4AC58693F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124071F-1174-429C-B09A-77B551929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D3E18002-481D-4468-ADB5-CA50C9559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7C94DE7-70EF-4F96-AF35-CB80B084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04C0F5CE-F8F4-42BC-AC4C-25205194D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7C184A5-9008-4D47-A834-A2A77BD80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566F99C-EA94-4000-97AF-4D6B3C760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CF5CD5F-33B1-8E91-3EA5-F9FE0BF8B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269875</xdr:colOff>
      <xdr:row>6</xdr:row>
      <xdr:rowOff>247649</xdr:rowOff>
    </xdr:from>
    <xdr:to>
      <xdr:col>21</xdr:col>
      <xdr:colOff>714375</xdr:colOff>
      <xdr:row>19</xdr:row>
      <xdr:rowOff>142874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D0C0CD4B-EF45-2C40-547A-FA68CBCB5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155575</xdr:colOff>
      <xdr:row>7</xdr:row>
      <xdr:rowOff>133350</xdr:rowOff>
    </xdr:from>
    <xdr:to>
      <xdr:col>53</xdr:col>
      <xdr:colOff>279400</xdr:colOff>
      <xdr:row>17</xdr:row>
      <xdr:rowOff>38100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4DA70CAC-D7B3-52B3-38F4-E5D8978B2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466725</xdr:colOff>
      <xdr:row>6</xdr:row>
      <xdr:rowOff>241300</xdr:rowOff>
    </xdr:from>
    <xdr:to>
      <xdr:col>60</xdr:col>
      <xdr:colOff>361950</xdr:colOff>
      <xdr:row>16</xdr:row>
      <xdr:rowOff>41275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F36DFEE-CB99-4668-E97D-05224DCCF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548A5628-7A44-AF42-27D1-425B846EE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28F8A7E-2730-1E34-BF7B-B1915BFFB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54E45EB-5256-4E35-BD14-DE6268735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8FA5718-7830-A658-9BA3-82C0FCEA2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5675818-B787-527D-FA37-2F58F3D75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079DD1E-7DF8-404E-9555-4E1916F3A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A39E3D8-88A1-4437-9016-9BC4BDCBE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6860798-F88A-23EE-8DE8-89DDC6E63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0F425A0-4025-F830-DFE4-B4C4A08E7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BD84DC8-CD65-4896-B5A1-966DA27B7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30619FB-EBC6-453E-81D1-BB652F902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FE6B1DC-E4B8-A59B-343A-41795482A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942238AF-800F-0597-D780-9E336FF08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555BA31F-DF50-AD7E-946E-F8A23C90B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388665EF-EB34-EE74-ACBA-5DDC49884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C5315785-DDD8-6F58-42D7-2939E8B53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721FD0EA-7EDD-ACB6-DC96-72B6776CA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F2F41DC-86BE-4FAC-B218-38FA1E0C2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CF24A5A-38DF-E988-FC24-2E4A431C2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7FE367B-4E45-A1BC-8DCA-D386B4216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94513BB7-CFCF-3E7C-E78F-840004F56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89DF3567-86A3-28DE-1C02-203277779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BF345BB9-BE6F-B2BB-0AB2-16DADB468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7FAC972-F2AE-D60C-058A-C2CDB16AD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9BD8937-92B0-2056-AD1E-A64E5B043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ECC2FB3-338B-04A9-ECB6-FA805D245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7364AEF-B390-E029-9E23-CB07AD573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20.7109375" customWidth="1"/>
    <col min="4" max="4" width="28" customWidth="1"/>
    <col min="5" max="5" width="14.42578125" customWidth="1"/>
    <col min="6" max="7" width="0.7109375" customWidth="1"/>
    <col min="8" max="14" width="1.8554687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Q1LaLINRkLV3RT+EZViADjT+e8PtSDid31Zr8ZSBuEv4X0kMTMoAEGiakCZiUYMO71PpQzJOxeOKWDmpPy5Mgw==" saltValue="RQpiypIsB0CJ6rave6dxZ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8</v>
      </c>
      <c r="D5" s="14">
        <v>1</v>
      </c>
      <c r="E5" s="24">
        <v>7</v>
      </c>
    </row>
    <row r="6" spans="1:5" x14ac:dyDescent="0.25">
      <c r="A6" s="22" t="s">
        <v>1180</v>
      </c>
      <c r="B6" s="17"/>
      <c r="C6" s="14">
        <v>16</v>
      </c>
      <c r="D6" s="14">
        <v>9</v>
      </c>
      <c r="E6" s="24">
        <v>4</v>
      </c>
    </row>
    <row r="7" spans="1:5" x14ac:dyDescent="0.25">
      <c r="A7" s="22" t="s">
        <v>1181</v>
      </c>
      <c r="B7" s="17"/>
      <c r="C7" s="14">
        <v>0</v>
      </c>
      <c r="D7" s="14">
        <v>0</v>
      </c>
      <c r="E7" s="24">
        <v>0</v>
      </c>
    </row>
    <row r="8" spans="1:5" x14ac:dyDescent="0.25">
      <c r="A8" s="22" t="s">
        <v>1182</v>
      </c>
      <c r="B8" s="17"/>
      <c r="C8" s="14">
        <v>3</v>
      </c>
      <c r="D8" s="14">
        <v>2</v>
      </c>
      <c r="E8" s="24">
        <v>0</v>
      </c>
    </row>
    <row r="9" spans="1:5" x14ac:dyDescent="0.25">
      <c r="A9" s="22" t="s">
        <v>610</v>
      </c>
      <c r="B9" s="17"/>
      <c r="C9" s="14">
        <v>1</v>
      </c>
      <c r="D9" s="14">
        <v>0</v>
      </c>
      <c r="E9" s="24">
        <v>0</v>
      </c>
    </row>
    <row r="10" spans="1:5" x14ac:dyDescent="0.25">
      <c r="A10" s="22" t="s">
        <v>1183</v>
      </c>
      <c r="B10" s="17"/>
      <c r="C10" s="14">
        <v>10</v>
      </c>
      <c r="D10" s="14">
        <v>7</v>
      </c>
      <c r="E10" s="24">
        <v>3</v>
      </c>
    </row>
    <row r="11" spans="1:5" x14ac:dyDescent="0.25">
      <c r="A11" s="204" t="s">
        <v>951</v>
      </c>
      <c r="B11" s="205"/>
      <c r="C11" s="32">
        <v>38</v>
      </c>
      <c r="D11" s="32">
        <v>19</v>
      </c>
      <c r="E11" s="32">
        <v>14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4">
        <v>4</v>
      </c>
    </row>
    <row r="15" spans="1:5" x14ac:dyDescent="0.25">
      <c r="A15" s="22" t="s">
        <v>1186</v>
      </c>
      <c r="B15" s="17"/>
      <c r="C15" s="24">
        <v>0</v>
      </c>
    </row>
    <row r="16" spans="1:5" x14ac:dyDescent="0.25">
      <c r="A16" s="22" t="s">
        <v>1187</v>
      </c>
      <c r="B16" s="17"/>
      <c r="C16" s="24">
        <v>0</v>
      </c>
    </row>
    <row r="17" spans="1:3" x14ac:dyDescent="0.25">
      <c r="A17" s="204" t="s">
        <v>951</v>
      </c>
      <c r="B17" s="205"/>
      <c r="C17" s="32">
        <v>4</v>
      </c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4">
        <v>37</v>
      </c>
    </row>
    <row r="22" spans="1:3" x14ac:dyDescent="0.25">
      <c r="A22" s="22" t="s">
        <v>1180</v>
      </c>
      <c r="B22" s="17"/>
      <c r="C22" s="24">
        <v>108</v>
      </c>
    </row>
    <row r="23" spans="1:3" x14ac:dyDescent="0.25">
      <c r="A23" s="22" t="s">
        <v>1181</v>
      </c>
      <c r="B23" s="17"/>
      <c r="C23" s="24">
        <v>0</v>
      </c>
    </row>
    <row r="24" spans="1:3" x14ac:dyDescent="0.25">
      <c r="A24" s="22" t="s">
        <v>1182</v>
      </c>
      <c r="B24" s="17"/>
      <c r="C24" s="24">
        <v>12</v>
      </c>
    </row>
    <row r="25" spans="1:3" x14ac:dyDescent="0.25">
      <c r="A25" s="22" t="s">
        <v>610</v>
      </c>
      <c r="B25" s="17"/>
      <c r="C25" s="24">
        <v>11</v>
      </c>
    </row>
    <row r="26" spans="1:3" x14ac:dyDescent="0.25">
      <c r="A26" s="22" t="s">
        <v>1183</v>
      </c>
      <c r="B26" s="17"/>
      <c r="C26" s="24">
        <v>64</v>
      </c>
    </row>
    <row r="27" spans="1:3" x14ac:dyDescent="0.25">
      <c r="A27" s="204" t="s">
        <v>951</v>
      </c>
      <c r="B27" s="205"/>
      <c r="C27" s="32">
        <v>232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4">
        <v>5</v>
      </c>
    </row>
    <row r="32" spans="1:3" x14ac:dyDescent="0.25">
      <c r="A32" s="22" t="s">
        <v>1024</v>
      </c>
      <c r="B32" s="17"/>
      <c r="C32" s="24">
        <v>5</v>
      </c>
    </row>
    <row r="33" spans="1:3" x14ac:dyDescent="0.25">
      <c r="A33" s="22" t="s">
        <v>1189</v>
      </c>
      <c r="B33" s="17"/>
      <c r="C33" s="24">
        <v>175</v>
      </c>
    </row>
    <row r="34" spans="1:3" x14ac:dyDescent="0.25">
      <c r="A34" s="22" t="s">
        <v>1122</v>
      </c>
      <c r="B34" s="17"/>
      <c r="C34" s="24">
        <v>28</v>
      </c>
    </row>
    <row r="35" spans="1:3" x14ac:dyDescent="0.25">
      <c r="A35" s="22" t="s">
        <v>1190</v>
      </c>
      <c r="B35" s="17"/>
      <c r="C35" s="24">
        <v>74</v>
      </c>
    </row>
    <row r="36" spans="1:3" x14ac:dyDescent="0.25">
      <c r="A36" s="22" t="s">
        <v>1026</v>
      </c>
      <c r="B36" s="17"/>
      <c r="C36" s="24">
        <v>0</v>
      </c>
    </row>
    <row r="37" spans="1:3" x14ac:dyDescent="0.25">
      <c r="A37" s="22" t="s">
        <v>1027</v>
      </c>
      <c r="B37" s="17"/>
      <c r="C37" s="24">
        <v>0</v>
      </c>
    </row>
    <row r="38" spans="1:3" x14ac:dyDescent="0.25">
      <c r="A38" s="22" t="s">
        <v>1085</v>
      </c>
      <c r="B38" s="17"/>
      <c r="C38" s="24">
        <v>0</v>
      </c>
    </row>
    <row r="39" spans="1:3" x14ac:dyDescent="0.25">
      <c r="A39" s="22" t="s">
        <v>1086</v>
      </c>
      <c r="B39" s="17"/>
      <c r="C39" s="24">
        <v>0</v>
      </c>
    </row>
    <row r="40" spans="1:3" x14ac:dyDescent="0.25">
      <c r="A40" s="204" t="s">
        <v>951</v>
      </c>
      <c r="B40" s="205"/>
      <c r="C40" s="32">
        <v>287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4">
        <v>1</v>
      </c>
    </row>
    <row r="45" spans="1:3" x14ac:dyDescent="0.25">
      <c r="A45" s="22" t="s">
        <v>1180</v>
      </c>
      <c r="B45" s="17"/>
      <c r="C45" s="24">
        <v>74</v>
      </c>
    </row>
    <row r="46" spans="1:3" x14ac:dyDescent="0.25">
      <c r="A46" s="22" t="s">
        <v>1181</v>
      </c>
      <c r="B46" s="17"/>
      <c r="C46" s="24">
        <v>0</v>
      </c>
    </row>
    <row r="47" spans="1:3" x14ac:dyDescent="0.25">
      <c r="A47" s="22" t="s">
        <v>1182</v>
      </c>
      <c r="B47" s="17"/>
      <c r="C47" s="24">
        <v>5</v>
      </c>
    </row>
    <row r="48" spans="1:3" x14ac:dyDescent="0.25">
      <c r="A48" s="22" t="s">
        <v>610</v>
      </c>
      <c r="B48" s="17"/>
      <c r="C48" s="24">
        <v>0</v>
      </c>
    </row>
    <row r="49" spans="1:3" x14ac:dyDescent="0.25">
      <c r="A49" s="22" t="s">
        <v>1183</v>
      </c>
      <c r="B49" s="17"/>
      <c r="C49" s="24">
        <v>28</v>
      </c>
    </row>
    <row r="50" spans="1:3" x14ac:dyDescent="0.25">
      <c r="A50" s="204" t="s">
        <v>951</v>
      </c>
      <c r="B50" s="205"/>
      <c r="C50" s="32">
        <v>108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7" t="s">
        <v>1179</v>
      </c>
      <c r="B53" s="13" t="s">
        <v>76</v>
      </c>
      <c r="C53" s="24">
        <v>0</v>
      </c>
    </row>
    <row r="54" spans="1:3" x14ac:dyDescent="0.25">
      <c r="A54" s="189"/>
      <c r="B54" s="13" t="s">
        <v>77</v>
      </c>
      <c r="C54" s="24">
        <v>0</v>
      </c>
    </row>
    <row r="55" spans="1:3" x14ac:dyDescent="0.25">
      <c r="A55" s="187" t="s">
        <v>1180</v>
      </c>
      <c r="B55" s="13" t="s">
        <v>76</v>
      </c>
      <c r="C55" s="24">
        <v>5</v>
      </c>
    </row>
    <row r="56" spans="1:3" x14ac:dyDescent="0.25">
      <c r="A56" s="189"/>
      <c r="B56" s="13" t="s">
        <v>77</v>
      </c>
      <c r="C56" s="24">
        <v>0</v>
      </c>
    </row>
    <row r="57" spans="1:3" x14ac:dyDescent="0.25">
      <c r="A57" s="187" t="s">
        <v>1181</v>
      </c>
      <c r="B57" s="13" t="s">
        <v>76</v>
      </c>
      <c r="C57" s="24">
        <v>0</v>
      </c>
    </row>
    <row r="58" spans="1:3" x14ac:dyDescent="0.25">
      <c r="A58" s="189"/>
      <c r="B58" s="13" t="s">
        <v>77</v>
      </c>
      <c r="C58" s="24">
        <v>0</v>
      </c>
    </row>
    <row r="59" spans="1:3" x14ac:dyDescent="0.25">
      <c r="A59" s="187" t="s">
        <v>1182</v>
      </c>
      <c r="B59" s="13" t="s">
        <v>76</v>
      </c>
      <c r="C59" s="24">
        <v>0</v>
      </c>
    </row>
    <row r="60" spans="1:3" x14ac:dyDescent="0.25">
      <c r="A60" s="189"/>
      <c r="B60" s="13" t="s">
        <v>77</v>
      </c>
      <c r="C60" s="24">
        <v>0</v>
      </c>
    </row>
    <row r="61" spans="1:3" x14ac:dyDescent="0.25">
      <c r="A61" s="187" t="s">
        <v>610</v>
      </c>
      <c r="B61" s="13" t="s">
        <v>76</v>
      </c>
      <c r="C61" s="24">
        <v>0</v>
      </c>
    </row>
    <row r="62" spans="1:3" x14ac:dyDescent="0.25">
      <c r="A62" s="189"/>
      <c r="B62" s="13" t="s">
        <v>77</v>
      </c>
      <c r="C62" s="24">
        <v>0</v>
      </c>
    </row>
    <row r="63" spans="1:3" x14ac:dyDescent="0.25">
      <c r="A63" s="187" t="s">
        <v>1183</v>
      </c>
      <c r="B63" s="13" t="s">
        <v>76</v>
      </c>
      <c r="C63" s="24">
        <v>12</v>
      </c>
    </row>
    <row r="64" spans="1:3" x14ac:dyDescent="0.25">
      <c r="A64" s="189"/>
      <c r="B64" s="13" t="s">
        <v>77</v>
      </c>
      <c r="C64" s="24">
        <v>2</v>
      </c>
    </row>
    <row r="65" spans="1:3" x14ac:dyDescent="0.25">
      <c r="A65" s="204" t="s">
        <v>951</v>
      </c>
      <c r="B65" s="205"/>
      <c r="C65" s="32">
        <v>19</v>
      </c>
    </row>
  </sheetData>
  <sheetProtection algorithmName="SHA-512" hashValue="eYh53i7YQlVtTfSp1kRGNPQDtc40vT3EcsAbMV4BvDINeHH7CoGW+UZ4BpcnfK6cyvci+IfpGLzOs6Heu9WUKA==" saltValue="p0x4eH2aB/L9anphPRTXW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6" t="s">
        <v>1197</v>
      </c>
      <c r="B5" s="39" t="s">
        <v>1198</v>
      </c>
      <c r="C5" s="45">
        <v>20</v>
      </c>
      <c r="D5" s="45">
        <v>1</v>
      </c>
      <c r="E5" s="45">
        <v>2</v>
      </c>
      <c r="F5" s="23"/>
    </row>
    <row r="6" spans="1:6" x14ac:dyDescent="0.25">
      <c r="A6" s="198"/>
      <c r="B6" s="39" t="s">
        <v>1199</v>
      </c>
      <c r="C6" s="45">
        <v>3</v>
      </c>
      <c r="D6" s="45">
        <v>1</v>
      </c>
      <c r="E6" s="18"/>
      <c r="F6" s="23"/>
    </row>
    <row r="7" spans="1:6" x14ac:dyDescent="0.25">
      <c r="A7" s="38" t="s">
        <v>1200</v>
      </c>
      <c r="B7" s="39" t="s">
        <v>1201</v>
      </c>
      <c r="C7" s="45">
        <v>2</v>
      </c>
      <c r="D7" s="18"/>
      <c r="E7" s="18"/>
      <c r="F7" s="23"/>
    </row>
    <row r="8" spans="1:6" ht="22.5" x14ac:dyDescent="0.25">
      <c r="A8" s="196" t="s">
        <v>1202</v>
      </c>
      <c r="B8" s="39" t="s">
        <v>1203</v>
      </c>
      <c r="C8" s="45">
        <v>17</v>
      </c>
      <c r="D8" s="45">
        <v>12</v>
      </c>
      <c r="E8" s="45">
        <v>9</v>
      </c>
      <c r="F8" s="23"/>
    </row>
    <row r="9" spans="1:6" ht="22.5" x14ac:dyDescent="0.25">
      <c r="A9" s="197"/>
      <c r="B9" s="39" t="s">
        <v>1204</v>
      </c>
      <c r="C9" s="45">
        <v>8</v>
      </c>
      <c r="D9" s="45">
        <v>4</v>
      </c>
      <c r="E9" s="45">
        <v>1</v>
      </c>
      <c r="F9" s="23"/>
    </row>
    <row r="10" spans="1:6" ht="22.5" x14ac:dyDescent="0.25">
      <c r="A10" s="198"/>
      <c r="B10" s="39" t="s">
        <v>1205</v>
      </c>
      <c r="C10" s="45">
        <v>1</v>
      </c>
      <c r="D10" s="45">
        <v>1</v>
      </c>
      <c r="E10" s="45">
        <v>1</v>
      </c>
      <c r="F10" s="23"/>
    </row>
    <row r="11" spans="1:6" ht="22.5" x14ac:dyDescent="0.25">
      <c r="A11" s="196" t="s">
        <v>1206</v>
      </c>
      <c r="B11" s="39" t="s">
        <v>1207</v>
      </c>
      <c r="C11" s="45">
        <v>1</v>
      </c>
      <c r="D11" s="18"/>
      <c r="E11" s="18"/>
      <c r="F11" s="23"/>
    </row>
    <row r="12" spans="1:6" x14ac:dyDescent="0.25">
      <c r="A12" s="197"/>
      <c r="B12" s="39" t="s">
        <v>1208</v>
      </c>
      <c r="C12" s="45">
        <v>4</v>
      </c>
      <c r="D12" s="45">
        <v>2</v>
      </c>
      <c r="E12" s="45">
        <v>1</v>
      </c>
      <c r="F12" s="23"/>
    </row>
    <row r="13" spans="1:6" ht="22.5" x14ac:dyDescent="0.25">
      <c r="A13" s="198"/>
      <c r="B13" s="39" t="s">
        <v>1209</v>
      </c>
      <c r="C13" s="45">
        <v>5</v>
      </c>
      <c r="D13" s="45">
        <v>2</v>
      </c>
      <c r="E13" s="45">
        <v>1</v>
      </c>
      <c r="F13" s="23"/>
    </row>
    <row r="14" spans="1:6" ht="22.5" x14ac:dyDescent="0.25">
      <c r="A14" s="38" t="s">
        <v>1210</v>
      </c>
      <c r="B14" s="39" t="s">
        <v>1211</v>
      </c>
      <c r="C14" s="18"/>
      <c r="D14" s="18"/>
      <c r="E14" s="18"/>
      <c r="F14" s="23"/>
    </row>
    <row r="15" spans="1:6" x14ac:dyDescent="0.25">
      <c r="A15" s="196" t="s">
        <v>1212</v>
      </c>
      <c r="B15" s="39" t="s">
        <v>1213</v>
      </c>
      <c r="C15" s="45">
        <v>96</v>
      </c>
      <c r="D15" s="45">
        <v>34</v>
      </c>
      <c r="E15" s="45">
        <v>8</v>
      </c>
      <c r="F15" s="23"/>
    </row>
    <row r="16" spans="1:6" x14ac:dyDescent="0.25">
      <c r="A16" s="197"/>
      <c r="B16" s="39" t="s">
        <v>1214</v>
      </c>
      <c r="C16" s="18"/>
      <c r="D16" s="18"/>
      <c r="E16" s="18"/>
      <c r="F16" s="23"/>
    </row>
    <row r="17" spans="1:6" ht="22.5" x14ac:dyDescent="0.25">
      <c r="A17" s="197"/>
      <c r="B17" s="39" t="s">
        <v>1215</v>
      </c>
      <c r="C17" s="18"/>
      <c r="D17" s="18"/>
      <c r="E17" s="18"/>
      <c r="F17" s="23"/>
    </row>
    <row r="18" spans="1:6" x14ac:dyDescent="0.25">
      <c r="A18" s="197"/>
      <c r="B18" s="39" t="s">
        <v>1216</v>
      </c>
      <c r="C18" s="18"/>
      <c r="D18" s="18"/>
      <c r="E18" s="18"/>
      <c r="F18" s="23"/>
    </row>
    <row r="19" spans="1:6" ht="22.5" x14ac:dyDescent="0.25">
      <c r="A19" s="198"/>
      <c r="B19" s="39" t="s">
        <v>1217</v>
      </c>
      <c r="C19" s="18"/>
      <c r="D19" s="18"/>
      <c r="E19" s="18"/>
      <c r="F19" s="23"/>
    </row>
    <row r="20" spans="1:6" x14ac:dyDescent="0.25">
      <c r="A20" s="38" t="s">
        <v>1218</v>
      </c>
      <c r="B20" s="39" t="s">
        <v>1219</v>
      </c>
      <c r="C20" s="18"/>
      <c r="D20" s="18"/>
      <c r="E20" s="18"/>
      <c r="F20" s="23"/>
    </row>
    <row r="21" spans="1:6" ht="22.5" x14ac:dyDescent="0.25">
      <c r="A21" s="38" t="s">
        <v>1220</v>
      </c>
      <c r="B21" s="39" t="s">
        <v>1221</v>
      </c>
      <c r="C21" s="18"/>
      <c r="D21" s="18"/>
      <c r="E21" s="18"/>
      <c r="F21" s="23"/>
    </row>
    <row r="22" spans="1:6" x14ac:dyDescent="0.25">
      <c r="A22" s="194" t="s">
        <v>951</v>
      </c>
      <c r="B22" s="195"/>
      <c r="C22" s="46">
        <v>157</v>
      </c>
      <c r="D22" s="46">
        <v>57</v>
      </c>
      <c r="E22" s="46">
        <v>23</v>
      </c>
      <c r="F22" s="47"/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23"/>
    </row>
    <row r="26" spans="1:6" x14ac:dyDescent="0.25">
      <c r="A26" s="43" t="s">
        <v>109</v>
      </c>
      <c r="B26" s="17"/>
      <c r="C26" s="23"/>
    </row>
    <row r="27" spans="1:6" x14ac:dyDescent="0.25">
      <c r="A27" s="43" t="s">
        <v>1055</v>
      </c>
      <c r="B27" s="17"/>
      <c r="C27" s="23"/>
    </row>
    <row r="28" spans="1:6" x14ac:dyDescent="0.25">
      <c r="A28" s="194" t="s">
        <v>951</v>
      </c>
      <c r="B28" s="195"/>
      <c r="C28" s="47"/>
    </row>
    <row r="29" spans="1:6" x14ac:dyDescent="0.25">
      <c r="A29" s="16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7"/>
      <c r="C32" s="40">
        <v>3</v>
      </c>
    </row>
    <row r="33" spans="1:3" x14ac:dyDescent="0.25">
      <c r="A33" s="43" t="s">
        <v>1224</v>
      </c>
      <c r="B33" s="17"/>
      <c r="C33" s="40">
        <v>20</v>
      </c>
    </row>
    <row r="34" spans="1:3" x14ac:dyDescent="0.25">
      <c r="A34" s="43" t="s">
        <v>77</v>
      </c>
      <c r="B34" s="17"/>
      <c r="C34" s="40">
        <v>0</v>
      </c>
    </row>
    <row r="35" spans="1:3" x14ac:dyDescent="0.25">
      <c r="A35" s="194" t="s">
        <v>951</v>
      </c>
      <c r="B35" s="195"/>
      <c r="C35" s="46">
        <v>23</v>
      </c>
    </row>
    <row r="36" spans="1:3" x14ac:dyDescent="0.25">
      <c r="A36" s="16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7"/>
      <c r="C39" s="40">
        <v>23</v>
      </c>
    </row>
    <row r="40" spans="1:3" x14ac:dyDescent="0.25">
      <c r="A40" s="43" t="s">
        <v>1227</v>
      </c>
      <c r="B40" s="17"/>
      <c r="C40" s="40">
        <v>23</v>
      </c>
    </row>
    <row r="41" spans="1:3" x14ac:dyDescent="0.25">
      <c r="A41" s="194" t="s">
        <v>951</v>
      </c>
      <c r="B41" s="195"/>
      <c r="C41" s="46">
        <v>46</v>
      </c>
    </row>
    <row r="42" spans="1:3" ht="15.95" customHeight="1" x14ac:dyDescent="0.25"/>
  </sheetData>
  <sheetProtection algorithmName="SHA-512" hashValue="Kl9bHENQO942xjJ11OLl4YVh+rJd5+HxbESSb1n/Jwq915wPHzqLV2I+6HysM45jOSlFCRG8yT36xuGCnDeJLA==" saltValue="8uCqbGxN0wfaAtXBR4nua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50" t="s">
        <v>1229</v>
      </c>
    </row>
    <row r="4" spans="1:5" x14ac:dyDescent="0.25">
      <c r="A4" s="48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80" t="s">
        <v>1230</v>
      </c>
      <c r="B5" s="13" t="s">
        <v>1231</v>
      </c>
      <c r="C5" s="14">
        <v>636</v>
      </c>
      <c r="D5" s="14">
        <v>2266</v>
      </c>
      <c r="E5" s="15">
        <v>-0.71932921447484499</v>
      </c>
    </row>
    <row r="6" spans="1:5" x14ac:dyDescent="0.25">
      <c r="A6" s="181"/>
      <c r="B6" s="13" t="s">
        <v>1232</v>
      </c>
      <c r="C6" s="14">
        <v>121</v>
      </c>
      <c r="D6" s="14">
        <v>430</v>
      </c>
      <c r="E6" s="15">
        <v>-0.71860465116279004</v>
      </c>
    </row>
    <row r="7" spans="1:5" x14ac:dyDescent="0.25">
      <c r="A7" s="182"/>
      <c r="B7" s="13" t="s">
        <v>1233</v>
      </c>
      <c r="C7" s="14">
        <v>171</v>
      </c>
      <c r="D7" s="14">
        <v>432</v>
      </c>
      <c r="E7" s="15">
        <v>-0.60416666666666696</v>
      </c>
    </row>
    <row r="8" spans="1:5" x14ac:dyDescent="0.25">
      <c r="A8" s="16"/>
    </row>
    <row r="9" spans="1:5" x14ac:dyDescent="0.25">
      <c r="A9" s="50" t="s">
        <v>1234</v>
      </c>
    </row>
    <row r="10" spans="1:5" x14ac:dyDescent="0.25">
      <c r="A10" s="48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80" t="s">
        <v>1235</v>
      </c>
      <c r="B11" s="13" t="s">
        <v>1236</v>
      </c>
      <c r="C11" s="14">
        <v>0</v>
      </c>
      <c r="D11" s="14">
        <v>0</v>
      </c>
      <c r="E11" s="15">
        <v>0</v>
      </c>
    </row>
    <row r="12" spans="1:5" x14ac:dyDescent="0.25">
      <c r="A12" s="181"/>
      <c r="B12" s="13" t="s">
        <v>1237</v>
      </c>
      <c r="C12" s="14">
        <v>0</v>
      </c>
      <c r="D12" s="14">
        <v>3</v>
      </c>
      <c r="E12" s="15">
        <v>-1</v>
      </c>
    </row>
    <row r="13" spans="1:5" x14ac:dyDescent="0.25">
      <c r="A13" s="181"/>
      <c r="B13" s="13" t="s">
        <v>1238</v>
      </c>
      <c r="C13" s="14">
        <v>168</v>
      </c>
      <c r="D13" s="14">
        <v>496</v>
      </c>
      <c r="E13" s="15">
        <v>-0.66129032258064502</v>
      </c>
    </row>
    <row r="14" spans="1:5" x14ac:dyDescent="0.25">
      <c r="A14" s="181"/>
      <c r="B14" s="13" t="s">
        <v>1239</v>
      </c>
      <c r="C14" s="14">
        <v>254</v>
      </c>
      <c r="D14" s="14">
        <v>1130</v>
      </c>
      <c r="E14" s="15">
        <v>-0.77522123893805295</v>
      </c>
    </row>
    <row r="15" spans="1:5" x14ac:dyDescent="0.25">
      <c r="A15" s="181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81"/>
      <c r="B16" s="13" t="s">
        <v>1241</v>
      </c>
      <c r="C16" s="14">
        <v>0</v>
      </c>
      <c r="D16" s="14">
        <v>0</v>
      </c>
      <c r="E16" s="15">
        <v>0</v>
      </c>
    </row>
    <row r="17" spans="1:5" x14ac:dyDescent="0.25">
      <c r="A17" s="181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1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2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25">
      <c r="A20" s="16"/>
    </row>
    <row r="21" spans="1:5" x14ac:dyDescent="0.25">
      <c r="A21" s="50" t="s">
        <v>1245</v>
      </c>
    </row>
    <row r="22" spans="1:5" x14ac:dyDescent="0.25">
      <c r="A22" s="48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80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1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25">
      <c r="A25" s="181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82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25">
      <c r="A27" s="16"/>
    </row>
    <row r="28" spans="1:5" x14ac:dyDescent="0.25">
      <c r="A28" s="50" t="s">
        <v>1250</v>
      </c>
    </row>
    <row r="29" spans="1:5" x14ac:dyDescent="0.25">
      <c r="A29" s="48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80" t="s">
        <v>1251</v>
      </c>
      <c r="B30" s="13" t="s">
        <v>1252</v>
      </c>
      <c r="C30" s="14">
        <v>0</v>
      </c>
      <c r="D30" s="14">
        <v>1</v>
      </c>
      <c r="E30" s="15">
        <v>-1</v>
      </c>
    </row>
    <row r="31" spans="1:5" x14ac:dyDescent="0.25">
      <c r="A31" s="181"/>
      <c r="B31" s="13" t="s">
        <v>1253</v>
      </c>
      <c r="C31" s="14">
        <v>0</v>
      </c>
      <c r="D31" s="14">
        <v>0</v>
      </c>
      <c r="E31" s="15">
        <v>0</v>
      </c>
    </row>
    <row r="32" spans="1:5" x14ac:dyDescent="0.25">
      <c r="A32" s="182"/>
      <c r="B32" s="13" t="s">
        <v>1254</v>
      </c>
      <c r="C32" s="14">
        <v>0</v>
      </c>
      <c r="D32" s="14">
        <v>0</v>
      </c>
      <c r="E32" s="15">
        <v>0</v>
      </c>
    </row>
  </sheetData>
  <sheetProtection algorithmName="SHA-512" hashValue="GIzJdsB+rSuEnD/w2qowXdkggc5fcetm1525SNVSd2ZMFsahKXnPqVzGuY3e2aGj4lNUeASDD951OCGEoCumYg==" saltValue="KeDFPXHFUlhlVzScjttDm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50" t="s">
        <v>1256</v>
      </c>
    </row>
    <row r="4" spans="1:5" x14ac:dyDescent="0.25">
      <c r="A4" s="48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80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81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81"/>
      <c r="B7" s="13" t="s">
        <v>1260</v>
      </c>
      <c r="C7" s="14">
        <v>3</v>
      </c>
      <c r="D7" s="14">
        <v>0</v>
      </c>
      <c r="E7" s="15">
        <v>3</v>
      </c>
    </row>
    <row r="8" spans="1:5" x14ac:dyDescent="0.25">
      <c r="A8" s="181"/>
      <c r="B8" s="13" t="s">
        <v>1261</v>
      </c>
      <c r="C8" s="14">
        <v>0</v>
      </c>
      <c r="D8" s="14">
        <v>0</v>
      </c>
      <c r="E8" s="15">
        <v>0</v>
      </c>
    </row>
    <row r="9" spans="1:5" x14ac:dyDescent="0.25">
      <c r="A9" s="181"/>
      <c r="B9" s="13" t="s">
        <v>1262</v>
      </c>
      <c r="C9" s="14">
        <v>1</v>
      </c>
      <c r="D9" s="14">
        <v>0</v>
      </c>
      <c r="E9" s="15">
        <v>1</v>
      </c>
    </row>
    <row r="10" spans="1:5" x14ac:dyDescent="0.25">
      <c r="A10" s="181"/>
      <c r="B10" s="13" t="s">
        <v>1263</v>
      </c>
      <c r="C10" s="14">
        <v>1</v>
      </c>
      <c r="D10" s="14">
        <v>0</v>
      </c>
      <c r="E10" s="15">
        <v>1</v>
      </c>
    </row>
    <row r="11" spans="1:5" x14ac:dyDescent="0.25">
      <c r="A11" s="181"/>
      <c r="B11" s="13" t="s">
        <v>1264</v>
      </c>
      <c r="C11" s="14">
        <v>16</v>
      </c>
      <c r="D11" s="14">
        <v>18</v>
      </c>
      <c r="E11" s="15">
        <v>-0.11111111111111099</v>
      </c>
    </row>
    <row r="12" spans="1:5" x14ac:dyDescent="0.25">
      <c r="A12" s="181"/>
      <c r="B12" s="13" t="s">
        <v>1265</v>
      </c>
      <c r="C12" s="14">
        <v>2</v>
      </c>
      <c r="D12" s="14">
        <v>0</v>
      </c>
      <c r="E12" s="15">
        <v>2</v>
      </c>
    </row>
    <row r="13" spans="1:5" x14ac:dyDescent="0.25">
      <c r="A13" s="181"/>
      <c r="B13" s="13" t="s">
        <v>1266</v>
      </c>
      <c r="C13" s="14">
        <v>15</v>
      </c>
      <c r="D13" s="14">
        <v>5</v>
      </c>
      <c r="E13" s="15">
        <v>2</v>
      </c>
    </row>
    <row r="14" spans="1:5" x14ac:dyDescent="0.25">
      <c r="A14" s="181"/>
      <c r="B14" s="13" t="s">
        <v>1267</v>
      </c>
      <c r="C14" s="14">
        <v>12</v>
      </c>
      <c r="D14" s="14">
        <v>0</v>
      </c>
      <c r="E14" s="15">
        <v>12</v>
      </c>
    </row>
    <row r="15" spans="1:5" x14ac:dyDescent="0.25">
      <c r="A15" s="181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25">
      <c r="A16" s="182"/>
      <c r="B16" s="13" t="s">
        <v>106</v>
      </c>
      <c r="C16" s="14">
        <v>84</v>
      </c>
      <c r="D16" s="14">
        <v>0</v>
      </c>
      <c r="E16" s="15">
        <v>84</v>
      </c>
    </row>
  </sheetData>
  <sheetProtection algorithmName="SHA-512" hashValue="NrqM35Cfg8DY4uzceViQliOcghI6POY76L3pdWg2Lkvz2fe0ehpI6mo2mz79+HRTIB7aCzOogD1+v5+JElVC6w==" saltValue="tJjGtatIQ8X/XKV9/Gr+w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80" t="s">
        <v>1280</v>
      </c>
      <c r="B4" s="53" t="s">
        <v>1281</v>
      </c>
      <c r="C4" s="54">
        <v>0</v>
      </c>
      <c r="D4" s="54">
        <v>0</v>
      </c>
      <c r="E4" s="54">
        <v>30</v>
      </c>
      <c r="F4" s="54">
        <v>0</v>
      </c>
      <c r="G4" s="54">
        <v>0</v>
      </c>
      <c r="H4" s="54">
        <v>4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25">
      <c r="A5" s="181"/>
      <c r="B5" s="53" t="s">
        <v>1023</v>
      </c>
      <c r="C5" s="54">
        <v>18</v>
      </c>
      <c r="D5" s="54">
        <v>0</v>
      </c>
      <c r="E5" s="54">
        <v>0</v>
      </c>
      <c r="F5" s="54">
        <v>0</v>
      </c>
      <c r="G5" s="54">
        <v>0</v>
      </c>
      <c r="H5" s="54">
        <v>47</v>
      </c>
      <c r="I5" s="54">
        <v>0</v>
      </c>
      <c r="J5" s="54">
        <v>0</v>
      </c>
      <c r="K5" s="54">
        <v>0</v>
      </c>
      <c r="L5" s="55">
        <v>0</v>
      </c>
    </row>
    <row r="6" spans="1:12" x14ac:dyDescent="0.25">
      <c r="A6" s="181"/>
      <c r="B6" s="53" t="s">
        <v>1282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5</v>
      </c>
      <c r="I6" s="54">
        <v>0</v>
      </c>
      <c r="J6" s="54">
        <v>0</v>
      </c>
      <c r="K6" s="54">
        <v>0</v>
      </c>
      <c r="L6" s="55">
        <v>0</v>
      </c>
    </row>
    <row r="7" spans="1:12" x14ac:dyDescent="0.25">
      <c r="A7" s="182"/>
      <c r="B7" s="53" t="s">
        <v>1283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1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25">
      <c r="A8" s="180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25">
      <c r="A9" s="181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25">
      <c r="A10" s="181"/>
      <c r="B10" s="53" t="s">
        <v>1287</v>
      </c>
      <c r="C10" s="54">
        <v>7</v>
      </c>
      <c r="D10" s="54">
        <v>0</v>
      </c>
      <c r="E10" s="54">
        <v>4</v>
      </c>
      <c r="F10" s="54">
        <v>0</v>
      </c>
      <c r="G10" s="54">
        <v>0</v>
      </c>
      <c r="H10" s="54">
        <v>8</v>
      </c>
      <c r="I10" s="54">
        <v>0</v>
      </c>
      <c r="J10" s="54">
        <v>1</v>
      </c>
      <c r="K10" s="54">
        <v>0</v>
      </c>
      <c r="L10" s="55">
        <v>0</v>
      </c>
    </row>
    <row r="11" spans="1:12" x14ac:dyDescent="0.25">
      <c r="A11" s="181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25">
      <c r="A12" s="181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25">
      <c r="A13" s="181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25">
      <c r="A14" s="181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25">
      <c r="A15" s="181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25">
      <c r="A16" s="181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25">
      <c r="A17" s="181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25">
      <c r="A18" s="181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25">
      <c r="A19" s="181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25">
      <c r="A20" s="181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25">
      <c r="A21" s="181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25">
      <c r="A22" s="181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ht="22.5" x14ac:dyDescent="0.25">
      <c r="A23" s="181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25">
      <c r="A24" s="181"/>
      <c r="B24" s="53" t="s">
        <v>1301</v>
      </c>
      <c r="C24" s="54">
        <v>1</v>
      </c>
      <c r="D24" s="54">
        <v>0</v>
      </c>
      <c r="E24" s="54">
        <v>9</v>
      </c>
      <c r="F24" s="54">
        <v>0</v>
      </c>
      <c r="G24" s="54">
        <v>0</v>
      </c>
      <c r="H24" s="54">
        <v>1</v>
      </c>
      <c r="I24" s="54">
        <v>0</v>
      </c>
      <c r="J24" s="54">
        <v>0</v>
      </c>
      <c r="K24" s="54">
        <v>0</v>
      </c>
      <c r="L24" s="55">
        <v>0</v>
      </c>
    </row>
    <row r="25" spans="1:12" x14ac:dyDescent="0.25">
      <c r="A25" s="181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25">
      <c r="A26" s="181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25">
      <c r="A27" s="181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25">
      <c r="A28" s="181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25">
      <c r="A29" s="181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25">
      <c r="A30" s="181"/>
      <c r="B30" s="53" t="s">
        <v>1307</v>
      </c>
      <c r="C30" s="54">
        <v>1</v>
      </c>
      <c r="D30" s="54">
        <v>0</v>
      </c>
      <c r="E30" s="54">
        <v>2</v>
      </c>
      <c r="F30" s="54">
        <v>0</v>
      </c>
      <c r="G30" s="54">
        <v>0</v>
      </c>
      <c r="H30" s="54">
        <v>2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25">
      <c r="A31" s="181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25">
      <c r="A32" s="181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25">
      <c r="A33" s="181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25">
      <c r="A34" s="181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25">
      <c r="A35" s="181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25">
      <c r="A36" s="181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25">
      <c r="A37" s="181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25">
      <c r="A38" s="181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25">
      <c r="A39" s="181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25">
      <c r="A40" s="181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25">
      <c r="A41" s="181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25">
      <c r="A42" s="181"/>
      <c r="B42" s="53" t="s">
        <v>1319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3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25">
      <c r="A43" s="181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25">
      <c r="A44" s="181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25">
      <c r="A45" s="181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25">
      <c r="A46" s="181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25">
      <c r="A47" s="181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25">
      <c r="A48" s="181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25">
      <c r="A49" s="181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25">
      <c r="A50" s="181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25">
      <c r="A51" s="181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25">
      <c r="A52" s="181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25">
      <c r="A53" s="181"/>
      <c r="B53" s="53" t="s">
        <v>1330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25">
      <c r="A54" s="181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25">
      <c r="A55" s="181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25">
      <c r="A56" s="181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25">
      <c r="A57" s="181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25">
      <c r="A58" s="181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25">
      <c r="A59" s="181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25">
      <c r="A60" s="181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25">
      <c r="A61" s="181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25">
      <c r="A62" s="181"/>
      <c r="B62" s="53" t="s">
        <v>1339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25">
      <c r="A63" s="181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25">
      <c r="A64" s="181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25">
      <c r="A65" s="181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25">
      <c r="A66" s="181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25">
      <c r="A67" s="181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25">
      <c r="A68" s="181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25">
      <c r="A69" s="181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25">
      <c r="A70" s="181"/>
      <c r="B70" s="53" t="s">
        <v>1347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1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25">
      <c r="A71" s="181"/>
      <c r="B71" s="53" t="s">
        <v>1348</v>
      </c>
      <c r="C71" s="54">
        <v>0</v>
      </c>
      <c r="D71" s="54">
        <v>0</v>
      </c>
      <c r="E71" s="54">
        <v>1</v>
      </c>
      <c r="F71" s="54">
        <v>0</v>
      </c>
      <c r="G71" s="54">
        <v>0</v>
      </c>
      <c r="H71" s="54">
        <v>4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25">
      <c r="A72" s="181"/>
      <c r="B72" s="53" t="s">
        <v>1349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25">
      <c r="A73" s="181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25">
      <c r="A74" s="181"/>
      <c r="B74" s="53" t="s">
        <v>1351</v>
      </c>
      <c r="C74" s="54">
        <v>0</v>
      </c>
      <c r="D74" s="54">
        <v>0</v>
      </c>
      <c r="E74" s="54">
        <v>1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25">
      <c r="A75" s="181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25">
      <c r="A76" s="181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25">
      <c r="A77" s="181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25">
      <c r="A78" s="181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25">
      <c r="A79" s="181"/>
      <c r="B79" s="53" t="s">
        <v>1356</v>
      </c>
      <c r="C79" s="54">
        <v>0</v>
      </c>
      <c r="D79" s="54">
        <v>0</v>
      </c>
      <c r="E79" s="54">
        <v>1</v>
      </c>
      <c r="F79" s="54">
        <v>0</v>
      </c>
      <c r="G79" s="54">
        <v>0</v>
      </c>
      <c r="H79" s="54">
        <v>1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25">
      <c r="A80" s="181"/>
      <c r="B80" s="53" t="s">
        <v>1357</v>
      </c>
      <c r="C80" s="54">
        <v>0</v>
      </c>
      <c r="D80" s="54">
        <v>0</v>
      </c>
      <c r="E80" s="54">
        <v>1</v>
      </c>
      <c r="F80" s="54">
        <v>0</v>
      </c>
      <c r="G80" s="54">
        <v>0</v>
      </c>
      <c r="H80" s="54">
        <v>5</v>
      </c>
      <c r="I80" s="54">
        <v>0</v>
      </c>
      <c r="J80" s="54">
        <v>0</v>
      </c>
      <c r="K80" s="54">
        <v>0</v>
      </c>
      <c r="L80" s="55">
        <v>0</v>
      </c>
    </row>
    <row r="81" spans="1:12" x14ac:dyDescent="0.25">
      <c r="A81" s="181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25">
      <c r="A82" s="181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25">
      <c r="A83" s="181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25">
      <c r="A84" s="181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25">
      <c r="A85" s="181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25">
      <c r="A86" s="181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25">
      <c r="A87" s="181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25">
      <c r="A88" s="181"/>
      <c r="B88" s="53" t="s">
        <v>1365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25">
      <c r="A89" s="181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25">
      <c r="A90" s="181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25">
      <c r="A91" s="181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25">
      <c r="A92" s="181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25">
      <c r="A93" s="181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25">
      <c r="A94" s="181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25">
      <c r="A95" s="181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25">
      <c r="A96" s="181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25">
      <c r="A97" s="181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25">
      <c r="A98" s="181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25">
      <c r="A99" s="181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25">
      <c r="A100" s="181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25">
      <c r="A101" s="181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25">
      <c r="A102" s="181"/>
      <c r="B102" s="53" t="s">
        <v>1379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25">
      <c r="A103" s="181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25">
      <c r="A104" s="181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25">
      <c r="A105" s="181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25">
      <c r="A106" s="181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25">
      <c r="A107" s="181"/>
      <c r="B107" s="53" t="s">
        <v>1384</v>
      </c>
      <c r="C107" s="54">
        <v>1</v>
      </c>
      <c r="D107" s="54">
        <v>0</v>
      </c>
      <c r="E107" s="54">
        <v>1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25">
      <c r="A108" s="181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25">
      <c r="A109" s="181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25">
      <c r="A110" s="181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25">
      <c r="A111" s="181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25">
      <c r="A112" s="181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25">
      <c r="A113" s="181"/>
      <c r="B113" s="53" t="s">
        <v>1390</v>
      </c>
      <c r="C113" s="54">
        <v>0</v>
      </c>
      <c r="D113" s="54">
        <v>0</v>
      </c>
      <c r="E113" s="54">
        <v>1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25">
      <c r="A114" s="181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25">
      <c r="A115" s="181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25">
      <c r="A116" s="181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25">
      <c r="A117" s="181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25">
      <c r="A118" s="181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25">
      <c r="A119" s="181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25">
      <c r="A120" s="181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25">
      <c r="A121" s="181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25">
      <c r="A122" s="181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25">
      <c r="A123" s="181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25">
      <c r="A124" s="181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25">
      <c r="A125" s="181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25">
      <c r="A126" s="181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25">
      <c r="A127" s="181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25">
      <c r="A128" s="181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25">
      <c r="A129" s="181"/>
      <c r="B129" s="53" t="s">
        <v>1406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6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25">
      <c r="A130" s="181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25">
      <c r="A131" s="181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25">
      <c r="A132" s="181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25">
      <c r="A133" s="181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25">
      <c r="A134" s="181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25">
      <c r="A135" s="181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25">
      <c r="A136" s="181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25">
      <c r="A137" s="181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25">
      <c r="A138" s="181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25">
      <c r="A139" s="181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25">
      <c r="A140" s="181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25">
      <c r="A141" s="181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25">
      <c r="A142" s="181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25">
      <c r="A143" s="181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25">
      <c r="A144" s="181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25">
      <c r="A145" s="181"/>
      <c r="B145" s="53" t="s">
        <v>1422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25">
      <c r="A146" s="181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1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25">
      <c r="A147" s="181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25">
      <c r="A148" s="181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25">
      <c r="A149" s="181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25">
      <c r="A150" s="181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25">
      <c r="A151" s="181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25">
      <c r="A152" s="181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25">
      <c r="A153" s="181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25">
      <c r="A154" s="181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25">
      <c r="A155" s="181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25">
      <c r="A156" s="181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25">
      <c r="A157" s="181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25">
      <c r="A158" s="181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25">
      <c r="A159" s="181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25">
      <c r="A160" s="181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25">
      <c r="A161" s="181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25">
      <c r="A162" s="181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25">
      <c r="A163" s="181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25">
      <c r="A164" s="181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25">
      <c r="A165" s="181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25">
      <c r="A166" s="181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25">
      <c r="A167" s="181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25">
      <c r="A168" s="181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25">
      <c r="A169" s="181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25">
      <c r="A170" s="181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25">
      <c r="A171" s="181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25">
      <c r="A172" s="181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25">
      <c r="A173" s="181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25">
      <c r="A174" s="181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25">
      <c r="A175" s="181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25">
      <c r="A176" s="181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25">
      <c r="A177" s="181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25">
      <c r="A178" s="181"/>
      <c r="B178" s="53" t="s">
        <v>1455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5">
        <v>0</v>
      </c>
    </row>
    <row r="179" spans="1:12" x14ac:dyDescent="0.25">
      <c r="A179" s="181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25">
      <c r="A180" s="181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25">
      <c r="A181" s="181"/>
      <c r="B181" s="53" t="s">
        <v>1458</v>
      </c>
      <c r="C181" s="54">
        <v>0</v>
      </c>
      <c r="D181" s="54">
        <v>0</v>
      </c>
      <c r="E181" s="54">
        <v>1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25">
      <c r="A182" s="181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25">
      <c r="A183" s="181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25">
      <c r="A184" s="181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25">
      <c r="A185" s="181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25">
      <c r="A186" s="181"/>
      <c r="B186" s="53" t="s">
        <v>1463</v>
      </c>
      <c r="C186" s="54">
        <v>2</v>
      </c>
      <c r="D186" s="54">
        <v>0</v>
      </c>
      <c r="E186" s="54">
        <v>0</v>
      </c>
      <c r="F186" s="54">
        <v>0</v>
      </c>
      <c r="G186" s="54">
        <v>0</v>
      </c>
      <c r="H186" s="54">
        <v>6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25">
      <c r="A187" s="181"/>
      <c r="B187" s="53" t="s">
        <v>1464</v>
      </c>
      <c r="C187" s="54">
        <v>3</v>
      </c>
      <c r="D187" s="54">
        <v>0</v>
      </c>
      <c r="E187" s="54">
        <v>0</v>
      </c>
      <c r="F187" s="54">
        <v>0</v>
      </c>
      <c r="G187" s="54">
        <v>0</v>
      </c>
      <c r="H187" s="54">
        <v>6</v>
      </c>
      <c r="I187" s="54">
        <v>0</v>
      </c>
      <c r="J187" s="54">
        <v>0</v>
      </c>
      <c r="K187" s="54">
        <v>0</v>
      </c>
      <c r="L187" s="55">
        <v>0</v>
      </c>
    </row>
    <row r="188" spans="1:12" x14ac:dyDescent="0.25">
      <c r="A188" s="181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25">
      <c r="A189" s="181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25">
      <c r="A190" s="181"/>
      <c r="B190" s="53" t="s">
        <v>1467</v>
      </c>
      <c r="C190" s="54">
        <v>0</v>
      </c>
      <c r="D190" s="54">
        <v>0</v>
      </c>
      <c r="E190" s="54">
        <v>0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25">
      <c r="A191" s="181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25">
      <c r="A192" s="181"/>
      <c r="B192" s="53" t="s">
        <v>1469</v>
      </c>
      <c r="C192" s="54">
        <v>3</v>
      </c>
      <c r="D192" s="54">
        <v>0</v>
      </c>
      <c r="E192" s="54">
        <v>0</v>
      </c>
      <c r="F192" s="54">
        <v>0</v>
      </c>
      <c r="G192" s="54">
        <v>0</v>
      </c>
      <c r="H192" s="54">
        <v>0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25">
      <c r="A193" s="181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25">
      <c r="A194" s="181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25">
      <c r="A195" s="181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25">
      <c r="A196" s="181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25">
      <c r="A197" s="181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25">
      <c r="A198" s="181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25">
      <c r="A199" s="181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25">
      <c r="A200" s="181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25">
      <c r="A201" s="181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25">
      <c r="A202" s="181"/>
      <c r="B202" s="53" t="s">
        <v>1479</v>
      </c>
      <c r="C202" s="54">
        <v>0</v>
      </c>
      <c r="D202" s="54">
        <v>0</v>
      </c>
      <c r="E202" s="54">
        <v>0</v>
      </c>
      <c r="F202" s="54">
        <v>0</v>
      </c>
      <c r="G202" s="54">
        <v>0</v>
      </c>
      <c r="H202" s="54">
        <v>2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25">
      <c r="A203" s="181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25">
      <c r="A204" s="181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25">
      <c r="A205" s="181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25">
      <c r="A206" s="181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25">
      <c r="A207" s="181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25">
      <c r="A208" s="181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25">
      <c r="A209" s="181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25">
      <c r="A210" s="181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25">
      <c r="A211" s="181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25">
      <c r="A212" s="181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ht="22.5" x14ac:dyDescent="0.25">
      <c r="A213" s="181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25">
      <c r="A214" s="181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25">
      <c r="A215" s="181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25">
      <c r="A216" s="181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25">
      <c r="A217" s="181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25">
      <c r="A218" s="181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25">
      <c r="A219" s="181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25">
      <c r="A220" s="181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25">
      <c r="A221" s="181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25">
      <c r="A222" s="181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25">
      <c r="A223" s="181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25">
      <c r="A224" s="181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25">
      <c r="A225" s="181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25">
      <c r="A226" s="181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25">
      <c r="A227" s="181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2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25">
      <c r="A228" s="181"/>
      <c r="B228" s="53" t="s">
        <v>1505</v>
      </c>
      <c r="C228" s="54">
        <v>0</v>
      </c>
      <c r="D228" s="54">
        <v>0</v>
      </c>
      <c r="E228" s="54">
        <v>0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25">
      <c r="A229" s="181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25">
      <c r="A230" s="181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25">
      <c r="A231" s="181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25">
      <c r="A232" s="181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25">
      <c r="A233" s="181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25">
      <c r="A234" s="181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25">
      <c r="A235" s="181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25">
      <c r="A236" s="181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25">
      <c r="A237" s="181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25">
      <c r="A238" s="181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25">
      <c r="A239" s="181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25">
      <c r="A240" s="181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25">
      <c r="A241" s="181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25">
      <c r="A242" s="181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25">
      <c r="A243" s="181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25">
      <c r="A244" s="181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25">
      <c r="A245" s="181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25">
      <c r="A246" s="181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25">
      <c r="A247" s="181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25">
      <c r="A248" s="181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25">
      <c r="A249" s="181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25">
      <c r="A250" s="181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25">
      <c r="A251" s="181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25">
      <c r="A252" s="181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25">
      <c r="A253" s="181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25">
      <c r="A254" s="181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25">
      <c r="A255" s="181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25">
      <c r="A256" s="181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25">
      <c r="A257" s="181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25">
      <c r="A258" s="181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25">
      <c r="A259" s="182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25">
      <c r="A260" s="180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25">
      <c r="A261" s="181"/>
      <c r="B261" s="53" t="s">
        <v>1539</v>
      </c>
      <c r="C261" s="54">
        <v>0</v>
      </c>
      <c r="D261" s="54">
        <v>0</v>
      </c>
      <c r="E261" s="54">
        <v>0</v>
      </c>
      <c r="F261" s="54">
        <v>0</v>
      </c>
      <c r="G261" s="54">
        <v>0</v>
      </c>
      <c r="H261" s="54">
        <v>0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25">
      <c r="A262" s="181"/>
      <c r="B262" s="53" t="s">
        <v>1540</v>
      </c>
      <c r="C262" s="54">
        <v>18</v>
      </c>
      <c r="D262" s="54">
        <v>0</v>
      </c>
      <c r="E262" s="54">
        <v>14</v>
      </c>
      <c r="F262" s="54">
        <v>0</v>
      </c>
      <c r="G262" s="54">
        <v>0</v>
      </c>
      <c r="H262" s="54">
        <v>36</v>
      </c>
      <c r="I262" s="54">
        <v>0</v>
      </c>
      <c r="J262" s="54">
        <v>0</v>
      </c>
      <c r="K262" s="54">
        <v>0</v>
      </c>
      <c r="L262" s="55">
        <v>0</v>
      </c>
    </row>
    <row r="263" spans="1:12" x14ac:dyDescent="0.25">
      <c r="A263" s="181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25">
      <c r="A264" s="181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25">
      <c r="A265" s="181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25">
      <c r="A266" s="181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25">
      <c r="A267" s="181"/>
      <c r="B267" s="53" t="s">
        <v>1545</v>
      </c>
      <c r="C267" s="54">
        <v>0</v>
      </c>
      <c r="D267" s="54">
        <v>0</v>
      </c>
      <c r="E267" s="54">
        <v>0</v>
      </c>
      <c r="F267" s="54">
        <v>0</v>
      </c>
      <c r="G267" s="54">
        <v>0</v>
      </c>
      <c r="H267" s="54">
        <v>0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25">
      <c r="A268" s="181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25">
      <c r="A269" s="181"/>
      <c r="B269" s="53" t="s">
        <v>1547</v>
      </c>
      <c r="C269" s="54">
        <v>0</v>
      </c>
      <c r="D269" s="54">
        <v>0</v>
      </c>
      <c r="E269" s="54">
        <v>0</v>
      </c>
      <c r="F269" s="54">
        <v>0</v>
      </c>
      <c r="G269" s="54">
        <v>0</v>
      </c>
      <c r="H269" s="54">
        <v>1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25">
      <c r="A270" s="181"/>
      <c r="B270" s="53" t="s">
        <v>1548</v>
      </c>
      <c r="C270" s="54">
        <v>0</v>
      </c>
      <c r="D270" s="54">
        <v>0</v>
      </c>
      <c r="E270" s="54">
        <v>1</v>
      </c>
      <c r="F270" s="54">
        <v>0</v>
      </c>
      <c r="G270" s="54">
        <v>0</v>
      </c>
      <c r="H270" s="54">
        <v>2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25">
      <c r="A271" s="181"/>
      <c r="B271" s="53" t="s">
        <v>961</v>
      </c>
      <c r="C271" s="54">
        <v>0</v>
      </c>
      <c r="D271" s="54">
        <v>0</v>
      </c>
      <c r="E271" s="54">
        <v>2</v>
      </c>
      <c r="F271" s="54">
        <v>0</v>
      </c>
      <c r="G271" s="54">
        <v>0</v>
      </c>
      <c r="H271" s="54">
        <v>2</v>
      </c>
      <c r="I271" s="54">
        <v>0</v>
      </c>
      <c r="J271" s="54">
        <v>0</v>
      </c>
      <c r="K271" s="54">
        <v>0</v>
      </c>
      <c r="L271" s="55">
        <v>0</v>
      </c>
    </row>
    <row r="272" spans="1:12" x14ac:dyDescent="0.25">
      <c r="A272" s="181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25">
      <c r="A273" s="181"/>
      <c r="B273" s="53" t="s">
        <v>1550</v>
      </c>
      <c r="C273" s="54">
        <v>0</v>
      </c>
      <c r="D273" s="54">
        <v>0</v>
      </c>
      <c r="E273" s="54">
        <v>0</v>
      </c>
      <c r="F273" s="54">
        <v>0</v>
      </c>
      <c r="G273" s="54">
        <v>0</v>
      </c>
      <c r="H273" s="54">
        <v>0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25">
      <c r="A274" s="181"/>
      <c r="B274" s="53" t="s">
        <v>1551</v>
      </c>
      <c r="C274" s="54">
        <v>0</v>
      </c>
      <c r="D274" s="54">
        <v>0</v>
      </c>
      <c r="E274" s="54">
        <v>0</v>
      </c>
      <c r="F274" s="54">
        <v>0</v>
      </c>
      <c r="G274" s="54">
        <v>0</v>
      </c>
      <c r="H274" s="54">
        <v>0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25">
      <c r="A275" s="181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25">
      <c r="A276" s="181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25">
      <c r="A277" s="181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25">
      <c r="A278" s="181"/>
      <c r="B278" s="53" t="s">
        <v>1555</v>
      </c>
      <c r="C278" s="54">
        <v>0</v>
      </c>
      <c r="D278" s="54">
        <v>0</v>
      </c>
      <c r="E278" s="54">
        <v>0</v>
      </c>
      <c r="F278" s="54">
        <v>0</v>
      </c>
      <c r="G278" s="54">
        <v>0</v>
      </c>
      <c r="H278" s="54">
        <v>1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25">
      <c r="A279" s="181"/>
      <c r="B279" s="53" t="s">
        <v>1556</v>
      </c>
      <c r="C279" s="54">
        <v>0</v>
      </c>
      <c r="D279" s="54">
        <v>0</v>
      </c>
      <c r="E279" s="54">
        <v>1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25">
      <c r="A280" s="181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25">
      <c r="A281" s="181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1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25">
      <c r="A282" s="181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25">
      <c r="A283" s="181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25">
      <c r="A284" s="181"/>
      <c r="B284" s="53" t="s">
        <v>1561</v>
      </c>
      <c r="C284" s="54">
        <v>0</v>
      </c>
      <c r="D284" s="54">
        <v>0</v>
      </c>
      <c r="E284" s="54">
        <v>1</v>
      </c>
      <c r="F284" s="54">
        <v>0</v>
      </c>
      <c r="G284" s="54">
        <v>0</v>
      </c>
      <c r="H284" s="54">
        <v>2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25">
      <c r="A285" s="181"/>
      <c r="B285" s="53" t="s">
        <v>921</v>
      </c>
      <c r="C285" s="54">
        <v>0</v>
      </c>
      <c r="D285" s="54">
        <v>0</v>
      </c>
      <c r="E285" s="54">
        <v>0</v>
      </c>
      <c r="F285" s="54">
        <v>0</v>
      </c>
      <c r="G285" s="54">
        <v>0</v>
      </c>
      <c r="H285" s="54">
        <v>2</v>
      </c>
      <c r="I285" s="54">
        <v>0</v>
      </c>
      <c r="J285" s="54">
        <v>0</v>
      </c>
      <c r="K285" s="54">
        <v>0</v>
      </c>
      <c r="L285" s="55">
        <v>0</v>
      </c>
    </row>
    <row r="286" spans="1:12" x14ac:dyDescent="0.25">
      <c r="A286" s="181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25">
      <c r="A287" s="181"/>
      <c r="B287" s="53" t="s">
        <v>1562</v>
      </c>
      <c r="C287" s="54">
        <v>0</v>
      </c>
      <c r="D287" s="54">
        <v>0</v>
      </c>
      <c r="E287" s="54">
        <v>11</v>
      </c>
      <c r="F287" s="54">
        <v>0</v>
      </c>
      <c r="G287" s="54">
        <v>0</v>
      </c>
      <c r="H287" s="54">
        <v>0</v>
      </c>
      <c r="I287" s="54">
        <v>0</v>
      </c>
      <c r="J287" s="54">
        <v>0</v>
      </c>
      <c r="K287" s="54">
        <v>0</v>
      </c>
      <c r="L287" s="55">
        <v>0</v>
      </c>
    </row>
    <row r="288" spans="1:12" x14ac:dyDescent="0.25">
      <c r="A288" s="181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25">
      <c r="A289" s="181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25">
      <c r="A290" s="181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ht="22.5" x14ac:dyDescent="0.25">
      <c r="A291" s="181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25">
      <c r="A292" s="182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25">
      <c r="A293" s="180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25">
      <c r="A294" s="181"/>
      <c r="B294" s="53" t="s">
        <v>1570</v>
      </c>
      <c r="C294" s="54">
        <v>18</v>
      </c>
      <c r="D294" s="54">
        <v>0</v>
      </c>
      <c r="E294" s="54">
        <v>2</v>
      </c>
      <c r="F294" s="54">
        <v>0</v>
      </c>
      <c r="G294" s="54">
        <v>0</v>
      </c>
      <c r="H294" s="54">
        <v>22</v>
      </c>
      <c r="I294" s="54">
        <v>0</v>
      </c>
      <c r="J294" s="54">
        <v>0</v>
      </c>
      <c r="K294" s="54">
        <v>0</v>
      </c>
      <c r="L294" s="55">
        <v>0</v>
      </c>
    </row>
    <row r="295" spans="1:12" ht="22.5" x14ac:dyDescent="0.25">
      <c r="A295" s="181"/>
      <c r="B295" s="53" t="s">
        <v>1571</v>
      </c>
      <c r="C295" s="54">
        <v>0</v>
      </c>
      <c r="D295" s="54">
        <v>0</v>
      </c>
      <c r="E295" s="54">
        <v>4</v>
      </c>
      <c r="F295" s="54">
        <v>0</v>
      </c>
      <c r="G295" s="54">
        <v>0</v>
      </c>
      <c r="H295" s="54">
        <v>3</v>
      </c>
      <c r="I295" s="54">
        <v>0</v>
      </c>
      <c r="J295" s="54">
        <v>0</v>
      </c>
      <c r="K295" s="54">
        <v>0</v>
      </c>
      <c r="L295" s="55">
        <v>0</v>
      </c>
    </row>
    <row r="296" spans="1:12" ht="22.5" x14ac:dyDescent="0.25">
      <c r="A296" s="181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2</v>
      </c>
      <c r="I296" s="54">
        <v>0</v>
      </c>
      <c r="J296" s="54">
        <v>0</v>
      </c>
      <c r="K296" s="54">
        <v>0</v>
      </c>
      <c r="L296" s="55">
        <v>0</v>
      </c>
    </row>
    <row r="297" spans="1:12" ht="22.5" x14ac:dyDescent="0.25">
      <c r="A297" s="181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13</v>
      </c>
      <c r="I297" s="54">
        <v>0</v>
      </c>
      <c r="J297" s="54">
        <v>0</v>
      </c>
      <c r="K297" s="54">
        <v>0</v>
      </c>
      <c r="L297" s="55">
        <v>0</v>
      </c>
    </row>
    <row r="298" spans="1:12" ht="22.5" x14ac:dyDescent="0.25">
      <c r="A298" s="181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0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25">
      <c r="A299" s="181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25">
      <c r="A300" s="181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56.25" x14ac:dyDescent="0.25">
      <c r="A301" s="181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0</v>
      </c>
      <c r="I301" s="54">
        <v>0</v>
      </c>
      <c r="J301" s="54">
        <v>0</v>
      </c>
      <c r="K301" s="54">
        <v>0</v>
      </c>
      <c r="L301" s="55">
        <v>0</v>
      </c>
    </row>
    <row r="302" spans="1:12" ht="33.75" x14ac:dyDescent="0.25">
      <c r="A302" s="181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5">
        <v>0</v>
      </c>
    </row>
    <row r="303" spans="1:12" ht="22.5" x14ac:dyDescent="0.25">
      <c r="A303" s="181"/>
      <c r="B303" s="53" t="s">
        <v>1579</v>
      </c>
      <c r="C303" s="54">
        <v>0</v>
      </c>
      <c r="D303" s="54">
        <v>0</v>
      </c>
      <c r="E303" s="54">
        <v>1</v>
      </c>
      <c r="F303" s="54">
        <v>0</v>
      </c>
      <c r="G303" s="54">
        <v>0</v>
      </c>
      <c r="H303" s="54">
        <v>4</v>
      </c>
      <c r="I303" s="54">
        <v>0</v>
      </c>
      <c r="J303" s="54">
        <v>0</v>
      </c>
      <c r="K303" s="54">
        <v>0</v>
      </c>
      <c r="L303" s="55">
        <v>0</v>
      </c>
    </row>
    <row r="304" spans="1:12" ht="22.5" x14ac:dyDescent="0.25">
      <c r="A304" s="181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0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25">
      <c r="A305" s="181"/>
      <c r="B305" s="53" t="s">
        <v>972</v>
      </c>
      <c r="C305" s="54">
        <v>0</v>
      </c>
      <c r="D305" s="54">
        <v>0</v>
      </c>
      <c r="E305" s="54">
        <v>23</v>
      </c>
      <c r="F305" s="54">
        <v>0</v>
      </c>
      <c r="G305" s="54">
        <v>0</v>
      </c>
      <c r="H305" s="54">
        <v>3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25">
      <c r="A306" s="181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25">
      <c r="A307" s="182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aF+CqOPTBhBcYC/18DAdxJnAgKTrb3hqrf98PQRYYtHtNcsOl/hxczJF6mBEqNqAm3f57i9jZKovoCuG6+i3MA==" saltValue="Ly7eKPK29fALP4GiuXj7i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6" t="s">
        <v>2</v>
      </c>
      <c r="D4" s="56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18"/>
      <c r="D5" s="45">
        <v>65</v>
      </c>
      <c r="E5" s="57">
        <v>0</v>
      </c>
    </row>
    <row r="6" spans="1:5" ht="22.5" x14ac:dyDescent="0.25">
      <c r="A6" s="38" t="s">
        <v>1587</v>
      </c>
      <c r="B6" s="44" t="s">
        <v>1588</v>
      </c>
      <c r="C6" s="45">
        <v>57</v>
      </c>
      <c r="D6" s="18"/>
      <c r="E6" s="57">
        <v>0</v>
      </c>
    </row>
    <row r="7" spans="1:5" ht="22.5" x14ac:dyDescent="0.25">
      <c r="A7" s="38" t="s">
        <v>1585</v>
      </c>
      <c r="B7" s="44" t="s">
        <v>1589</v>
      </c>
      <c r="C7" s="45">
        <v>37</v>
      </c>
      <c r="D7" s="45">
        <v>68</v>
      </c>
      <c r="E7" s="57">
        <v>-0.45588235294117602</v>
      </c>
    </row>
    <row r="8" spans="1:5" ht="22.5" x14ac:dyDescent="0.25">
      <c r="A8" s="38" t="s">
        <v>1587</v>
      </c>
      <c r="B8" s="44" t="s">
        <v>1590</v>
      </c>
      <c r="C8" s="45">
        <v>57</v>
      </c>
      <c r="D8" s="18"/>
      <c r="E8" s="57">
        <v>0</v>
      </c>
    </row>
    <row r="9" spans="1:5" ht="22.5" x14ac:dyDescent="0.25">
      <c r="A9" s="38" t="s">
        <v>1585</v>
      </c>
      <c r="B9" s="44" t="s">
        <v>1591</v>
      </c>
      <c r="C9" s="45">
        <v>4</v>
      </c>
      <c r="D9" s="45">
        <v>1</v>
      </c>
      <c r="E9" s="57">
        <v>3</v>
      </c>
    </row>
    <row r="10" spans="1:5" ht="22.5" x14ac:dyDescent="0.25">
      <c r="A10" s="38" t="s">
        <v>1587</v>
      </c>
      <c r="B10" s="44" t="s">
        <v>1592</v>
      </c>
      <c r="C10" s="45">
        <v>3</v>
      </c>
      <c r="D10" s="18"/>
      <c r="E10" s="57">
        <v>0</v>
      </c>
    </row>
    <row r="11" spans="1:5" x14ac:dyDescent="0.25">
      <c r="A11" s="38" t="s">
        <v>1593</v>
      </c>
      <c r="B11" s="17"/>
      <c r="C11" s="45">
        <v>149</v>
      </c>
      <c r="D11" s="45">
        <v>348</v>
      </c>
      <c r="E11" s="57">
        <v>-0.57183908045977005</v>
      </c>
    </row>
    <row r="12" spans="1:5" x14ac:dyDescent="0.25">
      <c r="A12" s="38" t="s">
        <v>1594</v>
      </c>
      <c r="B12" s="17"/>
      <c r="C12" s="45">
        <v>1826</v>
      </c>
      <c r="D12" s="18"/>
      <c r="E12" s="57">
        <v>0</v>
      </c>
    </row>
    <row r="13" spans="1:5" x14ac:dyDescent="0.25">
      <c r="A13" s="196" t="s">
        <v>1595</v>
      </c>
      <c r="B13" s="44" t="s">
        <v>1596</v>
      </c>
      <c r="C13" s="45">
        <v>103</v>
      </c>
      <c r="D13" s="18"/>
      <c r="E13" s="57">
        <v>0</v>
      </c>
    </row>
    <row r="14" spans="1:5" x14ac:dyDescent="0.25">
      <c r="A14" s="198"/>
      <c r="B14" s="44" t="s">
        <v>1597</v>
      </c>
      <c r="C14" s="18"/>
      <c r="D14" s="18"/>
      <c r="E14" s="57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8" t="s">
        <v>113</v>
      </c>
      <c r="D16" s="58" t="s">
        <v>156</v>
      </c>
      <c r="E16" s="59" t="s">
        <v>192</v>
      </c>
    </row>
    <row r="17" spans="1:5" x14ac:dyDescent="0.25">
      <c r="A17" s="199" t="s">
        <v>1599</v>
      </c>
      <c r="B17" s="44" t="s">
        <v>1600</v>
      </c>
      <c r="C17" s="18"/>
      <c r="D17" s="18"/>
      <c r="E17" s="23"/>
    </row>
    <row r="18" spans="1:5" x14ac:dyDescent="0.25">
      <c r="A18" s="200"/>
      <c r="B18" s="44" t="s">
        <v>1601</v>
      </c>
      <c r="C18" s="45">
        <v>67</v>
      </c>
      <c r="D18" s="45">
        <v>37</v>
      </c>
      <c r="E18" s="40">
        <v>30</v>
      </c>
    </row>
    <row r="19" spans="1:5" x14ac:dyDescent="0.25">
      <c r="A19" s="200"/>
      <c r="B19" s="44" t="s">
        <v>1602</v>
      </c>
      <c r="C19" s="18"/>
      <c r="D19" s="18"/>
      <c r="E19" s="23"/>
    </row>
    <row r="20" spans="1:5" x14ac:dyDescent="0.25">
      <c r="A20" s="200"/>
      <c r="B20" s="44" t="s">
        <v>1603</v>
      </c>
      <c r="C20" s="18"/>
      <c r="D20" s="18"/>
      <c r="E20" s="23"/>
    </row>
    <row r="21" spans="1:5" x14ac:dyDescent="0.25">
      <c r="A21" s="200"/>
      <c r="B21" s="44" t="s">
        <v>1604</v>
      </c>
      <c r="C21" s="18"/>
      <c r="D21" s="18"/>
      <c r="E21" s="23"/>
    </row>
    <row r="22" spans="1:5" x14ac:dyDescent="0.25">
      <c r="A22" s="200"/>
      <c r="B22" s="44" t="s">
        <v>975</v>
      </c>
      <c r="C22" s="45">
        <v>759</v>
      </c>
      <c r="D22" s="45">
        <v>759</v>
      </c>
      <c r="E22" s="40">
        <v>3</v>
      </c>
    </row>
    <row r="23" spans="1:5" x14ac:dyDescent="0.25">
      <c r="A23" s="200"/>
      <c r="B23" s="44" t="s">
        <v>1605</v>
      </c>
      <c r="C23" s="18"/>
      <c r="D23" s="18"/>
      <c r="E23" s="23"/>
    </row>
    <row r="24" spans="1:5" x14ac:dyDescent="0.25">
      <c r="A24" s="200"/>
      <c r="B24" s="44" t="s">
        <v>1606</v>
      </c>
      <c r="C24" s="18"/>
      <c r="D24" s="18"/>
      <c r="E24" s="23"/>
    </row>
    <row r="25" spans="1:5" x14ac:dyDescent="0.25">
      <c r="A25" s="200"/>
      <c r="B25" s="44" t="s">
        <v>1607</v>
      </c>
      <c r="C25" s="18"/>
      <c r="D25" s="18"/>
      <c r="E25" s="23"/>
    </row>
    <row r="26" spans="1:5" x14ac:dyDescent="0.25">
      <c r="A26" s="200"/>
      <c r="B26" s="44" t="s">
        <v>1608</v>
      </c>
      <c r="C26" s="18"/>
      <c r="D26" s="18"/>
      <c r="E26" s="23"/>
    </row>
    <row r="27" spans="1:5" x14ac:dyDescent="0.25">
      <c r="A27" s="200"/>
      <c r="B27" s="44" t="s">
        <v>1609</v>
      </c>
      <c r="C27" s="18"/>
      <c r="D27" s="18"/>
      <c r="E27" s="23"/>
    </row>
    <row r="28" spans="1:5" x14ac:dyDescent="0.25">
      <c r="A28" s="200"/>
      <c r="B28" s="44" t="s">
        <v>1610</v>
      </c>
      <c r="C28" s="45">
        <v>1514</v>
      </c>
      <c r="D28" s="45">
        <v>97</v>
      </c>
      <c r="E28" s="40">
        <v>48</v>
      </c>
    </row>
    <row r="29" spans="1:5" x14ac:dyDescent="0.25">
      <c r="A29" s="200"/>
      <c r="B29" s="44" t="s">
        <v>1611</v>
      </c>
      <c r="C29" s="45">
        <v>199</v>
      </c>
      <c r="D29" s="18"/>
      <c r="E29" s="40">
        <v>321</v>
      </c>
    </row>
    <row r="30" spans="1:5" x14ac:dyDescent="0.25">
      <c r="A30" s="201"/>
      <c r="B30" s="44" t="s">
        <v>1612</v>
      </c>
      <c r="C30" s="18"/>
      <c r="D30" s="18"/>
      <c r="E30" s="23"/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JZPfImzZWwmVqAp8SwuGAHLjgCEUQuiZ7rAiwAtUkMAAu/HHTNl9vdKG7zYpUbg+DTi2ANhUJqF1K2HrZge9Bg==" saltValue="v/mjlV5LGtvRtGgnGWyxew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691F-9B14-4776-8482-D85BE59C5D0A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8" customWidth="1"/>
    <col min="2" max="2" width="4.42578125" style="108" customWidth="1"/>
    <col min="3" max="3" width="18.7109375" style="108" customWidth="1"/>
    <col min="4" max="4" width="36.42578125" style="108" customWidth="1"/>
    <col min="5" max="5" width="18.710937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1" style="108" customWidth="1"/>
    <col min="16" max="16" width="2.7109375" style="108" customWidth="1"/>
    <col min="17" max="17" width="11.42578125" style="108"/>
    <col min="18" max="19" width="12.85546875" style="108" customWidth="1"/>
    <col min="20" max="23" width="11.42578125" style="108"/>
    <col min="24" max="24" width="2.7109375" style="108" customWidth="1"/>
    <col min="25" max="25" width="6.28515625" style="108" customWidth="1"/>
    <col min="26" max="29" width="13.85546875" style="108" customWidth="1"/>
    <col min="30" max="30" width="11.42578125" style="108"/>
    <col min="31" max="31" width="9.42578125" style="108" customWidth="1"/>
    <col min="32" max="32" width="2.7109375" style="108" customWidth="1"/>
    <col min="33" max="38" width="11.42578125" style="108"/>
    <col min="39" max="39" width="14.5703125" style="108" customWidth="1"/>
    <col min="40" max="40" width="2.7109375" style="108" customWidth="1"/>
    <col min="41" max="41" width="11.42578125" style="108"/>
    <col min="42" max="44" width="19.28515625" style="108" customWidth="1"/>
    <col min="45" max="45" width="14.85546875" style="108" customWidth="1"/>
    <col min="46" max="46" width="2.7109375" style="108" customWidth="1"/>
    <col min="47" max="47" width="7" style="108" customWidth="1"/>
    <col min="48" max="48" width="14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85546875" style="108" customWidth="1"/>
    <col min="60" max="60" width="11.42578125" style="108"/>
    <col min="61" max="61" width="19.28515625" style="108" customWidth="1"/>
    <col min="62" max="62" width="2.7109375" style="108" customWidth="1"/>
    <col min="63" max="63" width="7.140625" style="108" customWidth="1"/>
    <col min="64" max="65" width="6.5703125" style="108" customWidth="1"/>
    <col min="66" max="66" width="9" style="108" customWidth="1"/>
    <col min="67" max="67" width="7.140625" style="108" bestFit="1" customWidth="1"/>
    <col min="68" max="68" width="7" style="108" customWidth="1"/>
    <col min="69" max="69" width="8.7109375" style="108" customWidth="1"/>
    <col min="70" max="70" width="6.7109375" style="108" customWidth="1"/>
    <col min="71" max="71" width="9" style="108" customWidth="1"/>
    <col min="72" max="73" width="6.140625" style="108" customWidth="1"/>
    <col min="74" max="74" width="6.7109375" style="108" customWidth="1"/>
    <col min="75" max="75" width="2.7109375" style="108" customWidth="1"/>
    <col min="76" max="76" width="21.140625" style="108" customWidth="1"/>
    <col min="77" max="80" width="11.42578125" style="108"/>
    <col min="81" max="81" width="16.42578125" style="108" customWidth="1"/>
    <col min="82" max="82" width="2.7109375" style="108" customWidth="1"/>
    <col min="83" max="83" width="17" style="108" customWidth="1"/>
    <col min="84" max="85" width="21.140625" style="108" customWidth="1"/>
    <col min="86" max="88" width="11.42578125" style="108"/>
    <col min="89" max="89" width="2.7109375" style="108" customWidth="1"/>
    <col min="90" max="90" width="15.140625" style="108" customWidth="1"/>
    <col min="91" max="91" width="8.28515625" style="108" customWidth="1"/>
    <col min="92" max="92" width="23.42578125" style="108" customWidth="1"/>
    <col min="93" max="93" width="14.85546875" style="108" customWidth="1"/>
    <col min="94" max="94" width="18" style="108" customWidth="1"/>
    <col min="95" max="16384" width="11.42578125" style="108"/>
  </cols>
  <sheetData>
    <row r="1" spans="1:93" ht="18.75" x14ac:dyDescent="0.25">
      <c r="A1" s="106"/>
      <c r="B1" s="107"/>
      <c r="C1" s="208" t="s">
        <v>1735</v>
      </c>
      <c r="D1" s="208"/>
      <c r="E1" s="208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1.25" x14ac:dyDescent="0.25">
      <c r="A2" s="109">
        <v>0</v>
      </c>
      <c r="H2" s="111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1736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11"/>
    </row>
    <row r="3" spans="1:93" s="110" customFormat="1" ht="11.25" x14ac:dyDescent="0.25">
      <c r="Z3" s="206" t="s">
        <v>1737</v>
      </c>
      <c r="AA3" s="206"/>
      <c r="AB3" s="206"/>
      <c r="AC3" s="206"/>
      <c r="AH3" s="206" t="s">
        <v>1738</v>
      </c>
      <c r="AI3" s="206"/>
      <c r="AJ3" s="206"/>
      <c r="AK3" s="206"/>
      <c r="AV3" s="207" t="s">
        <v>1054</v>
      </c>
      <c r="AW3" s="207"/>
      <c r="AX3" s="207"/>
      <c r="AY3" s="207"/>
      <c r="AZ3" s="207"/>
      <c r="BA3" s="207"/>
      <c r="CL3" s="111"/>
    </row>
    <row r="4" spans="1:93" s="112" customFormat="1" ht="21.75" customHeight="1" x14ac:dyDescent="0.25">
      <c r="C4" s="206" t="s">
        <v>8</v>
      </c>
      <c r="D4" s="206"/>
      <c r="E4" s="206"/>
      <c r="I4" s="206" t="s">
        <v>35</v>
      </c>
      <c r="J4" s="206"/>
      <c r="K4" s="206"/>
      <c r="L4" s="206"/>
      <c r="M4" s="206"/>
      <c r="Q4" s="206" t="s">
        <v>1739</v>
      </c>
      <c r="R4" s="206"/>
      <c r="S4" s="206"/>
      <c r="T4" s="206"/>
      <c r="U4" s="206"/>
      <c r="V4" s="206"/>
      <c r="AP4" s="206" t="s">
        <v>1740</v>
      </c>
      <c r="AQ4" s="206"/>
      <c r="AR4" s="206"/>
      <c r="BE4" s="206" t="s">
        <v>1054</v>
      </c>
      <c r="BF4" s="206"/>
      <c r="BG4" s="206"/>
      <c r="BK4" s="210" t="s">
        <v>1741</v>
      </c>
      <c r="BL4" s="209" t="s">
        <v>1742</v>
      </c>
      <c r="BM4" s="209" t="s">
        <v>1743</v>
      </c>
      <c r="BN4" s="209" t="s">
        <v>169</v>
      </c>
      <c r="BO4" s="209" t="s">
        <v>1744</v>
      </c>
      <c r="BP4" s="209" t="s">
        <v>1745</v>
      </c>
      <c r="BQ4" s="209" t="s">
        <v>1746</v>
      </c>
      <c r="BR4" s="209" t="s">
        <v>204</v>
      </c>
      <c r="BS4" s="211" t="s">
        <v>1747</v>
      </c>
      <c r="BT4" s="211" t="s">
        <v>1748</v>
      </c>
      <c r="BU4" s="211" t="s">
        <v>284</v>
      </c>
      <c r="BV4" s="212"/>
      <c r="BY4" s="213" t="s">
        <v>163</v>
      </c>
      <c r="BZ4" s="213"/>
      <c r="CA4" s="213"/>
      <c r="CF4" s="206" t="s">
        <v>1749</v>
      </c>
      <c r="CG4" s="206"/>
      <c r="CL4" s="206" t="s">
        <v>43</v>
      </c>
      <c r="CM4" s="206"/>
      <c r="CN4" s="206"/>
      <c r="CO4" s="206"/>
    </row>
    <row r="5" spans="1:93" s="112" customFormat="1" ht="14.25" customHeight="1" x14ac:dyDescent="0.25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10" t="s">
        <v>1752</v>
      </c>
      <c r="AW5" s="209" t="s">
        <v>1753</v>
      </c>
      <c r="AX5" s="209" t="s">
        <v>1754</v>
      </c>
      <c r="AY5" s="209" t="s">
        <v>104</v>
      </c>
      <c r="AZ5" s="209" t="s">
        <v>105</v>
      </c>
      <c r="BA5" s="211" t="s">
        <v>106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12" customFormat="1" ht="14.25" customHeight="1" x14ac:dyDescent="0.25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10"/>
      <c r="AW6" s="209"/>
      <c r="AX6" s="209"/>
      <c r="AY6" s="209"/>
      <c r="AZ6" s="209"/>
      <c r="BA6" s="211"/>
      <c r="BE6" s="118" t="s">
        <v>108</v>
      </c>
      <c r="BF6" s="117" t="s">
        <v>109</v>
      </c>
      <c r="BG6" s="119" t="s">
        <v>1767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25">
      <c r="C7" s="125">
        <f>DatosGenerales!C8</f>
        <v>44605</v>
      </c>
      <c r="D7" s="126">
        <f>SUM(DatosGenerales!C15:C19)</f>
        <v>5368</v>
      </c>
      <c r="E7" s="125">
        <f>SUM(DatosGenerales!C12:C14)</f>
        <v>37691</v>
      </c>
      <c r="I7" s="127">
        <f>DatosGenerales!C31</f>
        <v>7877</v>
      </c>
      <c r="J7" s="126">
        <f>DatosGenerales!C32</f>
        <v>1327</v>
      </c>
      <c r="K7" s="125">
        <f>SUM(DatosGenerales!C33:C34)</f>
        <v>1274</v>
      </c>
      <c r="L7" s="126">
        <f>DatosGenerales!C36</f>
        <v>4268</v>
      </c>
      <c r="M7" s="125">
        <f>DatosGenerales!C95</f>
        <v>3367</v>
      </c>
      <c r="N7" s="128">
        <f>L7-M7</f>
        <v>901</v>
      </c>
      <c r="O7" s="128"/>
      <c r="Q7" s="127">
        <f>DatosGenerales!C36</f>
        <v>4268</v>
      </c>
      <c r="R7" s="126">
        <f>DatosGenerales!C49</f>
        <v>2162</v>
      </c>
      <c r="S7" s="126">
        <f>DatosGenerales!C50</f>
        <v>118</v>
      </c>
      <c r="T7" s="126">
        <f>DatosGenerales!C62</f>
        <v>49</v>
      </c>
      <c r="U7" s="126">
        <f>DatosGenerales!C78</f>
        <v>10</v>
      </c>
      <c r="V7" s="129">
        <f>SUM(Q7:U7)</f>
        <v>6607</v>
      </c>
      <c r="Z7" s="127">
        <f>SUM(DatosGenerales!C106,DatosGenerales!C107,DatosGenerales!C109)</f>
        <v>1985</v>
      </c>
      <c r="AA7" s="126">
        <f>SUM(DatosGenerales!C108,DatosGenerales!C110)</f>
        <v>314</v>
      </c>
      <c r="AB7" s="126">
        <f>DatosGenerales!C106</f>
        <v>1061</v>
      </c>
      <c r="AC7" s="129">
        <f>DatosGenerales!C107</f>
        <v>623</v>
      </c>
      <c r="AH7" s="127">
        <f>SUM(DatosGenerales!C115,DatosGenerales!C116,DatosGenerales!C118)</f>
        <v>152</v>
      </c>
      <c r="AI7" s="126">
        <f>SUM(DatosGenerales!C117,DatosGenerales!C119)</f>
        <v>26</v>
      </c>
      <c r="AJ7" s="126">
        <f>DatosGenerales!C115</f>
        <v>76</v>
      </c>
      <c r="AK7" s="129">
        <f>DatosGenerales!C116</f>
        <v>55</v>
      </c>
      <c r="AP7" s="127">
        <f>SUM(DatosGenerales!C135:C136)</f>
        <v>95</v>
      </c>
      <c r="AQ7" s="126">
        <f>SUM(DatosGenerales!C137:C138)</f>
        <v>0</v>
      </c>
      <c r="AR7" s="129">
        <f>SUM(DatosGenerales!C139:C140)</f>
        <v>5</v>
      </c>
      <c r="AV7" s="127">
        <f>DatosGenerales!C145</f>
        <v>18</v>
      </c>
      <c r="AW7" s="126">
        <f>DatosGenerales!C146</f>
        <v>232</v>
      </c>
      <c r="AX7" s="126">
        <f>DatosGenerales!C147</f>
        <v>20</v>
      </c>
      <c r="AY7" s="126">
        <f>DatosGenerales!C148</f>
        <v>1</v>
      </c>
      <c r="AZ7" s="126">
        <f>DatosGenerales!C149</f>
        <v>102</v>
      </c>
      <c r="BA7" s="129">
        <f>DatosGenerales!C150</f>
        <v>9</v>
      </c>
      <c r="BE7" s="127">
        <f>DatosGenerales!C151</f>
        <v>174</v>
      </c>
      <c r="BF7" s="126">
        <f>DatosGenerales!C152</f>
        <v>233</v>
      </c>
      <c r="BG7" s="129">
        <f>DatosGenerales!C154</f>
        <v>60</v>
      </c>
      <c r="BK7" s="127">
        <f>SUM(DatosGenerales!C297:C311)</f>
        <v>3384</v>
      </c>
      <c r="BL7" s="126">
        <f>SUM(DatosGenerales!C294:C296)</f>
        <v>85</v>
      </c>
      <c r="BM7" s="126">
        <f>SUM(DatosGenerales!C312:C344)</f>
        <v>63</v>
      </c>
      <c r="BN7" s="126">
        <f>SUM(DatosGenerales!C289)</f>
        <v>224</v>
      </c>
      <c r="BO7" s="126">
        <f>SUM(DatosGenerales!C356:C364)</f>
        <v>10</v>
      </c>
      <c r="BP7" s="126">
        <f>SUM(DatosGenerales!C286:C288)</f>
        <v>0</v>
      </c>
      <c r="BQ7" s="126">
        <f>SUM(DatosGenerales!C345:C355)</f>
        <v>7</v>
      </c>
      <c r="BR7" s="126">
        <f>SUM(DatosGenerales!C290:C292)</f>
        <v>155</v>
      </c>
      <c r="BS7" s="129">
        <f>SUM(DatosGenerales!C283:C285)</f>
        <v>999</v>
      </c>
      <c r="BT7" s="129">
        <f>SUM(DatosGenerales!C293)</f>
        <v>0</v>
      </c>
      <c r="BU7" s="129">
        <f>SUM(DatosGenerales!C365:C377)</f>
        <v>69</v>
      </c>
      <c r="BY7" s="127">
        <f>DatosGenerales!C246</f>
        <v>42</v>
      </c>
      <c r="BZ7" s="126">
        <f>DatosGenerales!C247</f>
        <v>286</v>
      </c>
      <c r="CA7" s="129">
        <f>DatosGenerales!C248</f>
        <v>199</v>
      </c>
      <c r="CF7" s="127">
        <f>DatosDiscapacidad!C5</f>
        <v>0</v>
      </c>
      <c r="CG7" s="129">
        <f>DatosDiscapacidad!C11</f>
        <v>149</v>
      </c>
      <c r="CM7" s="127">
        <f>DatosGenerales!C40</f>
        <v>10891</v>
      </c>
      <c r="CN7" s="129">
        <f>DatosGenerales!C41</f>
        <v>5261</v>
      </c>
    </row>
    <row r="8" spans="1:93" x14ac:dyDescent="0.25">
      <c r="B8" s="130"/>
    </row>
    <row r="11" spans="1:93" x14ac:dyDescent="0.25">
      <c r="R11" s="108" t="s">
        <v>1771</v>
      </c>
    </row>
    <row r="16" spans="1:93" ht="12.75" customHeight="1" x14ac:dyDescent="0.25">
      <c r="AV16" s="131"/>
      <c r="AW16" s="131"/>
      <c r="AX16" s="131"/>
      <c r="AY16" s="131"/>
      <c r="AZ16" s="131"/>
      <c r="BA16" s="131"/>
    </row>
    <row r="17" spans="19:93" x14ac:dyDescent="0.25">
      <c r="AV17" s="131"/>
      <c r="AW17" s="131"/>
      <c r="AX17" s="131"/>
      <c r="AY17" s="131"/>
      <c r="AZ17" s="131"/>
      <c r="BA17" s="131"/>
    </row>
    <row r="19" spans="19:93" x14ac:dyDescent="0.25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25">
      <c r="S23" s="133"/>
      <c r="Z23" s="134"/>
      <c r="AH23" s="134"/>
    </row>
    <row r="30" spans="19:93" x14ac:dyDescent="0.25">
      <c r="BJ30" s="135"/>
    </row>
    <row r="31" spans="19:93" s="112" customFormat="1" ht="12.75" customHeight="1" x14ac:dyDescent="0.25">
      <c r="BJ31" s="136"/>
    </row>
    <row r="32" spans="19:93" s="124" customFormat="1" ht="12" x14ac:dyDescent="0.25">
      <c r="BJ32" s="137"/>
    </row>
    <row r="33" spans="62:67" x14ac:dyDescent="0.25">
      <c r="BJ33" s="135"/>
    </row>
    <row r="38" spans="62:67" ht="15.75" x14ac:dyDescent="0.25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25">
      <c r="BK51" s="136" t="s">
        <v>1776</v>
      </c>
      <c r="BL51" s="136" t="s">
        <v>1776</v>
      </c>
      <c r="BM51" s="135"/>
    </row>
    <row r="52" spans="63:74" x14ac:dyDescent="0.25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25">
      <c r="BK53" s="137">
        <f>SUM(DatosGenerales!C310,DatosGenerales!C299,DatosGenerales!C308)</f>
        <v>1458</v>
      </c>
      <c r="BL53" s="137">
        <f>SUM(DatosGenerales!C311,DatosGenerales!C300,DatosGenerales!C309)</f>
        <v>1515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25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25">
      <c r="BK66" s="137">
        <f>SUM(DatosGenerales!C310:C311)</f>
        <v>19</v>
      </c>
      <c r="BL66" s="137">
        <f>SUM(DatosGenerales!C299:C300)</f>
        <v>1181</v>
      </c>
      <c r="BM66" s="137">
        <f>SUM(DatosGenerales!C308:C309)</f>
        <v>1773</v>
      </c>
      <c r="BN66" s="137"/>
      <c r="BO66" s="124"/>
      <c r="BP66" s="124"/>
      <c r="BQ66" s="124"/>
      <c r="BR66" s="124"/>
      <c r="BS66" s="124"/>
    </row>
  </sheetData>
  <sheetProtection algorithmName="SHA-512" hashValue="nsvIlurB8RHVAyMnZx4d/amIMY/14ORorAa2IT1s4xM2PLuAvm/GTyUUfTOeuwqvcG+e3dHS6ghlqYdgmNQkEA==" saltValue="3IH+8zSSCixrkrSzpezwg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B988-8CDE-4122-828B-CCA09130050A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1" customWidth="1"/>
    <col min="2" max="2" width="7.85546875" style="141" customWidth="1"/>
    <col min="3" max="3" width="11.42578125" style="141"/>
    <col min="4" max="4" width="12" style="141" customWidth="1"/>
    <col min="5" max="5" width="51.28515625" style="141" customWidth="1"/>
    <col min="6" max="6" width="2.7109375" style="141" customWidth="1"/>
    <col min="7" max="7" width="7.85546875" style="141" customWidth="1"/>
    <col min="8" max="9" width="11.42578125" style="141"/>
    <col min="10" max="10" width="51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1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1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1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1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1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1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1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1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1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1.28515625" style="141" customWidth="1"/>
    <col min="61" max="61" width="2.7109375" style="141" customWidth="1"/>
    <col min="62" max="16384" width="11.42578125" style="141"/>
  </cols>
  <sheetData>
    <row r="1" spans="1:61" ht="18.75" customHeight="1" x14ac:dyDescent="0.2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">
      <c r="BG2" s="142"/>
    </row>
    <row r="3" spans="1:61" s="132" customFormat="1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3" customFormat="1" ht="15.75" x14ac:dyDescent="0.25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tFw0PHsWrPJh9mm8fFYf2c/ifsjr7vpNNTJ7f3yVPsKRaAgEd98aHg2/rPC1GY+Hz2lumjy0qs8iq5zGW+d2Vw==" saltValue="W7NwABhMFZhKNtXnO3YnK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6D97-6158-46F8-9FD6-0F35AEC8BC62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855468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85546875" style="108" customWidth="1"/>
    <col min="13" max="13" width="20.7109375" style="108" customWidth="1"/>
    <col min="14" max="16" width="20.85546875" style="108" customWidth="1"/>
    <col min="17" max="17" width="2.7109375" style="108" customWidth="1"/>
    <col min="18" max="18" width="4.5703125" style="108" customWidth="1"/>
    <col min="19" max="27" width="14.85546875" style="108" customWidth="1"/>
    <col min="28" max="28" width="4.5703125" style="108" customWidth="1"/>
    <col min="29" max="29" width="2.7109375" style="108" customWidth="1"/>
    <col min="30" max="30" width="4.5703125" style="108" customWidth="1"/>
    <col min="31" max="38" width="13.85546875" style="108" customWidth="1"/>
    <col min="39" max="39" width="13.42578125" style="108" customWidth="1"/>
    <col min="40" max="40" width="2.7109375" style="108" customWidth="1"/>
    <col min="41" max="41" width="4.5703125" style="108" customWidth="1"/>
    <col min="42" max="47" width="13.85546875" style="108" customWidth="1"/>
    <col min="48" max="48" width="4.5703125" style="108" customWidth="1"/>
    <col min="49" max="50" width="11.42578125" style="108" hidden="1" customWidth="1"/>
    <col min="51" max="16384" width="11.42578125" style="108"/>
  </cols>
  <sheetData>
    <row r="1" spans="1:50" ht="19.7" customHeight="1" x14ac:dyDescent="0.25">
      <c r="A1" s="106"/>
      <c r="B1" s="107"/>
      <c r="C1" s="215" t="s">
        <v>1796</v>
      </c>
      <c r="D1" s="215"/>
      <c r="E1" s="215"/>
      <c r="F1" s="215"/>
      <c r="G1" s="215"/>
      <c r="H1" s="215"/>
      <c r="J1" s="106"/>
      <c r="Q1" s="106"/>
      <c r="AC1" s="106"/>
      <c r="AN1" s="106"/>
    </row>
    <row r="2" spans="1:50" s="110" customFormat="1" ht="12.4" customHeight="1" x14ac:dyDescent="0.25">
      <c r="I2" s="111"/>
      <c r="S2" s="111"/>
      <c r="T2" s="111"/>
    </row>
    <row r="3" spans="1:50" s="110" customFormat="1" ht="14.85" customHeight="1" x14ac:dyDescent="0.25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25">
      <c r="C4" s="206" t="s">
        <v>998</v>
      </c>
      <c r="D4" s="206"/>
      <c r="E4" s="206"/>
      <c r="F4" s="206"/>
      <c r="G4" s="206"/>
      <c r="H4" s="206"/>
      <c r="I4" s="108"/>
      <c r="L4" s="206" t="s">
        <v>1222</v>
      </c>
      <c r="M4" s="206"/>
      <c r="N4" s="206"/>
      <c r="O4" s="206"/>
      <c r="P4" s="206"/>
      <c r="T4" s="206" t="s">
        <v>973</v>
      </c>
      <c r="U4" s="206"/>
      <c r="V4" s="206"/>
      <c r="W4" s="206"/>
      <c r="X4" s="206"/>
      <c r="Y4" s="206"/>
      <c r="Z4" s="206"/>
      <c r="AA4" s="206"/>
      <c r="AE4" s="206" t="s">
        <v>1797</v>
      </c>
      <c r="AF4" s="206"/>
      <c r="AG4" s="206"/>
      <c r="AH4" s="206"/>
      <c r="AI4" s="206"/>
      <c r="AJ4" s="206"/>
      <c r="AK4" s="206"/>
      <c r="AL4" s="206"/>
      <c r="AP4" s="206" t="s">
        <v>1661</v>
      </c>
      <c r="AQ4" s="206"/>
      <c r="AR4" s="206"/>
      <c r="AS4" s="206"/>
      <c r="AT4" s="206"/>
      <c r="AU4" s="206"/>
    </row>
    <row r="5" spans="1:50" s="112" customFormat="1" ht="14.25" customHeight="1" x14ac:dyDescent="0.25">
      <c r="I5" s="108"/>
      <c r="AC5" s="110"/>
      <c r="AN5" s="110"/>
    </row>
    <row r="6" spans="1:50" s="112" customFormat="1" ht="14.25" customHeight="1" x14ac:dyDescent="0.25">
      <c r="I6" s="108"/>
      <c r="L6" s="216" t="s">
        <v>77</v>
      </c>
      <c r="M6" s="217" t="s">
        <v>1798</v>
      </c>
      <c r="N6" s="217" t="s">
        <v>1799</v>
      </c>
      <c r="O6" s="218" t="s">
        <v>995</v>
      </c>
      <c r="P6" s="218"/>
      <c r="AC6" s="110"/>
      <c r="AN6" s="110"/>
    </row>
    <row r="7" spans="1:50" s="112" customFormat="1" ht="20.85" customHeight="1" x14ac:dyDescent="0.25">
      <c r="C7" s="214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6"/>
      <c r="M7" s="217"/>
      <c r="N7" s="217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650</v>
      </c>
    </row>
    <row r="8" spans="1:50" s="124" customFormat="1" ht="14.85" customHeight="1" x14ac:dyDescent="0.25">
      <c r="C8" s="214"/>
      <c r="D8" s="126">
        <f>DatosMenores!C56</f>
        <v>2269</v>
      </c>
      <c r="E8" s="126">
        <f>DatosMenores!C57</f>
        <v>169</v>
      </c>
      <c r="F8" s="126">
        <f>DatosMenores!C58</f>
        <v>240</v>
      </c>
      <c r="G8" s="126">
        <f>DatosMenores!C59</f>
        <v>1142</v>
      </c>
      <c r="H8" s="125">
        <f>DatosMenores!C60</f>
        <v>56</v>
      </c>
      <c r="I8" s="108"/>
      <c r="L8" s="125">
        <f>DatosMenores!C48</f>
        <v>39</v>
      </c>
      <c r="M8" s="126">
        <f>DatosMenores!C49</f>
        <v>82</v>
      </c>
      <c r="N8" s="126">
        <f>DatosMenores!C50</f>
        <v>348</v>
      </c>
      <c r="O8" s="126">
        <f>DatosMenores!C51</f>
        <v>5</v>
      </c>
      <c r="P8" s="125">
        <f>DatosMenores!C52</f>
        <v>0</v>
      </c>
      <c r="S8" s="125">
        <f>DatosMenores!C28</f>
        <v>426</v>
      </c>
      <c r="T8" s="126">
        <f>SUM(DatosMenores!C29:C32)</f>
        <v>65</v>
      </c>
      <c r="U8" s="126">
        <f>DatosMenores!C33</f>
        <v>10</v>
      </c>
      <c r="V8" s="126">
        <f>DatosMenores!C34</f>
        <v>230</v>
      </c>
      <c r="W8" s="126">
        <f>DatosMenores!C35</f>
        <v>77</v>
      </c>
      <c r="X8" s="126">
        <f>DatosMenores!C36</f>
        <v>0</v>
      </c>
      <c r="Y8" s="126">
        <f>DatosMenores!C38</f>
        <v>39</v>
      </c>
      <c r="Z8" s="126">
        <f>DatosMenores!C37</f>
        <v>35</v>
      </c>
      <c r="AA8" s="125">
        <f>DatosMenores!C39</f>
        <v>211</v>
      </c>
      <c r="AC8" s="110"/>
      <c r="AE8" s="127">
        <f>DatosMenores!C5</f>
        <v>2</v>
      </c>
      <c r="AF8" s="126">
        <f>DatosMenores!C6</f>
        <v>554</v>
      </c>
      <c r="AG8" s="126">
        <f>DatosMenores!C7</f>
        <v>36</v>
      </c>
      <c r="AH8" s="126">
        <f>DatosMenores!C8</f>
        <v>91</v>
      </c>
      <c r="AI8" s="126">
        <f>DatosMenores!C9</f>
        <v>28</v>
      </c>
      <c r="AJ8" s="125">
        <f>DatosMenores!C10</f>
        <v>39</v>
      </c>
      <c r="AK8" s="126">
        <f>DatosMenores!C11</f>
        <v>288</v>
      </c>
      <c r="AL8" s="126">
        <f>DatosMenores!C12</f>
        <v>100</v>
      </c>
      <c r="AM8" s="125">
        <f>DatosMenores!C13</f>
        <v>36</v>
      </c>
      <c r="AN8" s="110"/>
      <c r="AP8" s="127">
        <f>DatosMenores!C69</f>
        <v>650</v>
      </c>
      <c r="AQ8" s="127">
        <f>DatosMenores!C70</f>
        <v>0</v>
      </c>
      <c r="AR8" s="126">
        <f>DatosMenores!C71</f>
        <v>523</v>
      </c>
      <c r="AS8" s="126">
        <f>DatosMenores!C74</f>
        <v>36</v>
      </c>
      <c r="AT8" s="126">
        <f>DatosMenores!C75</f>
        <v>49</v>
      </c>
      <c r="AU8" s="125">
        <f>DatosMenores!C76</f>
        <v>0</v>
      </c>
      <c r="AW8" s="148" t="s">
        <v>1663</v>
      </c>
      <c r="AX8" s="149">
        <f>DatosMenores!C70</f>
        <v>0</v>
      </c>
    </row>
    <row r="9" spans="1:50" ht="14.85" customHeight="1" x14ac:dyDescent="0.25">
      <c r="B9" s="130"/>
      <c r="C9" s="214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523</v>
      </c>
    </row>
    <row r="10" spans="1:50" ht="29.85" customHeight="1" x14ac:dyDescent="0.25">
      <c r="C10" s="214"/>
      <c r="D10" s="125">
        <f>DatosMenores!C61</f>
        <v>572</v>
      </c>
      <c r="E10" s="126">
        <f>DatosMenores!C62</f>
        <v>4</v>
      </c>
      <c r="F10" s="129">
        <f>DatosMenores!C63</f>
        <v>26</v>
      </c>
      <c r="G10" s="129">
        <f>DatosMenores!C64</f>
        <v>442</v>
      </c>
      <c r="H10" s="129">
        <f>DatosMenores!C65</f>
        <v>133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34</v>
      </c>
    </row>
    <row r="11" spans="1:50" ht="14.85" customHeight="1" x14ac:dyDescent="0.25">
      <c r="AE11" s="127">
        <f>DatosMenores!C14</f>
        <v>1</v>
      </c>
      <c r="AF11" s="126">
        <f>DatosMenores!C15</f>
        <v>2</v>
      </c>
      <c r="AG11" s="126">
        <f>DatosMenores!C16</f>
        <v>44</v>
      </c>
      <c r="AH11" s="126">
        <f>DatosMenores!C17</f>
        <v>180</v>
      </c>
      <c r="AI11" s="126">
        <f>DatosMenores!C18</f>
        <v>35</v>
      </c>
      <c r="AJ11" s="126">
        <f>DatosMenores!C20</f>
        <v>12</v>
      </c>
      <c r="AK11" s="126">
        <f>DatosMenores!C21</f>
        <v>6</v>
      </c>
      <c r="AL11" s="125">
        <f>DatosMenores!C19</f>
        <v>944</v>
      </c>
      <c r="AP11" s="127">
        <f>DatosMenores!C78</f>
        <v>1</v>
      </c>
      <c r="AQ11" s="126">
        <f>DatosMenores!C77</f>
        <v>55</v>
      </c>
      <c r="AR11" s="126">
        <f>DatosMenores!C79</f>
        <v>0</v>
      </c>
      <c r="AS11" s="127">
        <f>DatosMenores!C72</f>
        <v>34</v>
      </c>
      <c r="AT11" s="125">
        <f>DatosMenores!C73</f>
        <v>0</v>
      </c>
      <c r="AW11" s="148" t="s">
        <v>1804</v>
      </c>
      <c r="AX11" s="149">
        <f>DatosMenores!C73</f>
        <v>0</v>
      </c>
    </row>
    <row r="12" spans="1:50" ht="12.75" customHeight="1" x14ac:dyDescent="0.25">
      <c r="AW12" s="148" t="s">
        <v>1665</v>
      </c>
      <c r="AX12" s="149">
        <f>DatosMenores!C74</f>
        <v>36</v>
      </c>
    </row>
    <row r="13" spans="1:50" ht="12.75" customHeight="1" x14ac:dyDescent="0.25">
      <c r="AW13" s="148" t="s">
        <v>1016</v>
      </c>
      <c r="AX13" s="149">
        <f>DatosMenores!C75</f>
        <v>49</v>
      </c>
    </row>
    <row r="14" spans="1:50" ht="12.75" customHeight="1" x14ac:dyDescent="0.25">
      <c r="AW14" s="148" t="s">
        <v>1666</v>
      </c>
      <c r="AX14" s="149">
        <f>DatosMenores!C76</f>
        <v>0</v>
      </c>
    </row>
    <row r="15" spans="1:50" ht="12.75" customHeight="1" x14ac:dyDescent="0.25">
      <c r="AW15" s="148" t="s">
        <v>1667</v>
      </c>
      <c r="AX15" s="149">
        <f>DatosMenores!C77</f>
        <v>55</v>
      </c>
    </row>
    <row r="16" spans="1:50" ht="12.75" customHeight="1" x14ac:dyDescent="0.25">
      <c r="AW16" s="148" t="s">
        <v>260</v>
      </c>
      <c r="AX16" s="149">
        <f>DatosMenores!C78</f>
        <v>1</v>
      </c>
    </row>
    <row r="17" spans="49:50" ht="12.75" customHeight="1" x14ac:dyDescent="0.25">
      <c r="AW17" s="148" t="s">
        <v>1668</v>
      </c>
      <c r="AX17" s="149">
        <f>DatosMenores!C79</f>
        <v>0</v>
      </c>
    </row>
  </sheetData>
  <sheetProtection algorithmName="SHA-512" hashValue="puAMlfzJpjD+zJZQdbF37foe+zcGhmnG5u+zxjm6vN8GvNeEi2uRKVcKRgwDIaMtMPgzuihCePSKIVAlZu71EA==" saltValue="6xJnVwjF6jM5S0XQcnYT6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6CA52-9032-4A3F-9601-AE37D714141A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customWidth="1"/>
    <col min="20" max="20" width="7.85546875" style="157" customWidth="1"/>
    <col min="21" max="22" width="11.42578125" style="157"/>
    <col min="23" max="23" width="51.28515625" style="157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9" t="s">
        <v>1805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1811</v>
      </c>
      <c r="D4" s="163">
        <f>DatosViolenciaDoméstica!C5</f>
        <v>1311</v>
      </c>
      <c r="F4" s="162" t="s">
        <v>1812</v>
      </c>
      <c r="G4" s="164">
        <f>DatosViolenciaDoméstica!E67</f>
        <v>158</v>
      </c>
      <c r="H4" s="165"/>
    </row>
    <row r="5" spans="1:30" x14ac:dyDescent="0.2">
      <c r="C5" s="162" t="s">
        <v>8</v>
      </c>
      <c r="D5" s="163">
        <f>DatosViolenciaDoméstica!C6</f>
        <v>1490</v>
      </c>
      <c r="F5" s="162" t="s">
        <v>1813</v>
      </c>
      <c r="G5" s="166">
        <f>DatosViolenciaDoméstica!F67</f>
        <v>117</v>
      </c>
      <c r="H5" s="165"/>
    </row>
    <row r="6" spans="1:30" x14ac:dyDescent="0.2">
      <c r="C6" s="162" t="s">
        <v>1814</v>
      </c>
      <c r="D6" s="163">
        <f>DatosViolenciaDoméstica!C7</f>
        <v>152</v>
      </c>
    </row>
    <row r="7" spans="1:30" x14ac:dyDescent="0.2">
      <c r="C7" s="162" t="s">
        <v>55</v>
      </c>
      <c r="D7" s="163">
        <f>DatosViolenciaDoméstica!C8</f>
        <v>1</v>
      </c>
    </row>
    <row r="8" spans="1:30" x14ac:dyDescent="0.2">
      <c r="C8" s="162" t="s">
        <v>1815</v>
      </c>
      <c r="D8" s="163">
        <f>DatosViolenciaDoméstica!C9</f>
        <v>0</v>
      </c>
    </row>
    <row r="9" spans="1:30" x14ac:dyDescent="0.2">
      <c r="C9" s="162" t="s">
        <v>1816</v>
      </c>
      <c r="D9" s="167">
        <f>SUM(DatosViolenciaDoméstica!C10:C11)</f>
        <v>0</v>
      </c>
    </row>
    <row r="21" spans="6:32" x14ac:dyDescent="0.2">
      <c r="F21" s="168"/>
      <c r="G21" s="168"/>
    </row>
    <row r="22" spans="6:32" s="168" customFormat="1" ht="12.75" customHeight="1" x14ac:dyDescent="0.2">
      <c r="F22" s="169"/>
      <c r="G22" s="169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9" customFormat="1" x14ac:dyDescent="0.2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">
      <c r="AB24" s="155"/>
    </row>
    <row r="25" spans="6:32" ht="15.75" x14ac:dyDescent="0.25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1gA3DKSXUnmVVVOwFEZUJAPti/oO8Gh6u1DGvDJgfLEuVykNIbdYdcGAOPsY1ffkXZawJ5S1gTOn/ewLM/+WLg==" saltValue="Bnhq/6gdLARr1URWv1VHI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C526-34B8-41E9-8620-E59FF30367BB}">
  <dimension ref="A3:E377"/>
  <sheetViews>
    <sheetView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80" t="s">
        <v>13</v>
      </c>
      <c r="B7" s="13" t="s">
        <v>14</v>
      </c>
      <c r="C7" s="14">
        <v>21054</v>
      </c>
      <c r="D7" s="14">
        <v>20475</v>
      </c>
      <c r="E7" s="15">
        <v>2.82783882783883E-2</v>
      </c>
    </row>
    <row r="8" spans="1:5" x14ac:dyDescent="0.25">
      <c r="A8" s="181"/>
      <c r="B8" s="13" t="s">
        <v>15</v>
      </c>
      <c r="C8" s="14">
        <v>44605</v>
      </c>
      <c r="D8" s="14">
        <v>42033</v>
      </c>
      <c r="E8" s="15">
        <v>6.1190017367306601E-2</v>
      </c>
    </row>
    <row r="9" spans="1:5" x14ac:dyDescent="0.25">
      <c r="A9" s="181"/>
      <c r="B9" s="13" t="s">
        <v>16</v>
      </c>
      <c r="C9" s="14">
        <v>30413</v>
      </c>
      <c r="D9" s="14">
        <v>30346</v>
      </c>
      <c r="E9" s="15">
        <v>2.2078692414156699E-3</v>
      </c>
    </row>
    <row r="10" spans="1:5" x14ac:dyDescent="0.25">
      <c r="A10" s="181"/>
      <c r="B10" s="13" t="s">
        <v>17</v>
      </c>
      <c r="C10" s="14">
        <v>1099</v>
      </c>
      <c r="D10" s="14">
        <v>1299</v>
      </c>
      <c r="E10" s="15">
        <v>-0.15396458814472699</v>
      </c>
    </row>
    <row r="11" spans="1:5" x14ac:dyDescent="0.25">
      <c r="A11" s="182"/>
      <c r="B11" s="13" t="s">
        <v>18</v>
      </c>
      <c r="C11" s="14">
        <v>20064</v>
      </c>
      <c r="D11" s="14">
        <v>21054</v>
      </c>
      <c r="E11" s="15">
        <v>-4.70219435736677E-2</v>
      </c>
    </row>
    <row r="12" spans="1:5" x14ac:dyDescent="0.25">
      <c r="A12" s="180" t="s">
        <v>19</v>
      </c>
      <c r="B12" s="13" t="s">
        <v>20</v>
      </c>
      <c r="C12" s="14">
        <v>10155</v>
      </c>
      <c r="D12" s="14">
        <v>9715</v>
      </c>
      <c r="E12" s="15">
        <v>4.52907874420998E-2</v>
      </c>
    </row>
    <row r="13" spans="1:5" x14ac:dyDescent="0.25">
      <c r="A13" s="181"/>
      <c r="B13" s="13" t="s">
        <v>21</v>
      </c>
      <c r="C13" s="14">
        <v>2902</v>
      </c>
      <c r="D13" s="14">
        <v>5706</v>
      </c>
      <c r="E13" s="15">
        <v>-0.491412548194882</v>
      </c>
    </row>
    <row r="14" spans="1:5" x14ac:dyDescent="0.25">
      <c r="A14" s="182"/>
      <c r="B14" s="13" t="s">
        <v>22</v>
      </c>
      <c r="C14" s="14">
        <v>24634</v>
      </c>
      <c r="D14" s="14">
        <v>21730</v>
      </c>
      <c r="E14" s="15">
        <v>0.13364012885411899</v>
      </c>
    </row>
    <row r="15" spans="1:5" x14ac:dyDescent="0.25">
      <c r="A15" s="180" t="s">
        <v>23</v>
      </c>
      <c r="B15" s="13" t="s">
        <v>24</v>
      </c>
      <c r="C15" s="14">
        <v>1491</v>
      </c>
      <c r="D15" s="14">
        <v>1500</v>
      </c>
      <c r="E15" s="15">
        <v>-6.0000000000000001E-3</v>
      </c>
    </row>
    <row r="16" spans="1:5" x14ac:dyDescent="0.25">
      <c r="A16" s="181"/>
      <c r="B16" s="13" t="s">
        <v>25</v>
      </c>
      <c r="C16" s="14">
        <v>3020</v>
      </c>
      <c r="D16" s="14">
        <v>3243</v>
      </c>
      <c r="E16" s="15">
        <v>-6.8763490595127999E-2</v>
      </c>
    </row>
    <row r="17" spans="1:5" x14ac:dyDescent="0.25">
      <c r="A17" s="181"/>
      <c r="B17" s="13" t="s">
        <v>26</v>
      </c>
      <c r="C17" s="14">
        <v>44</v>
      </c>
      <c r="D17" s="14">
        <v>58</v>
      </c>
      <c r="E17" s="15">
        <v>-0.24137931034482701</v>
      </c>
    </row>
    <row r="18" spans="1:5" x14ac:dyDescent="0.25">
      <c r="A18" s="181"/>
      <c r="B18" s="13" t="s">
        <v>27</v>
      </c>
      <c r="C18" s="14">
        <v>9</v>
      </c>
      <c r="D18" s="14">
        <v>8</v>
      </c>
      <c r="E18" s="15">
        <v>0.125</v>
      </c>
    </row>
    <row r="19" spans="1:5" x14ac:dyDescent="0.25">
      <c r="A19" s="182"/>
      <c r="B19" s="13" t="s">
        <v>28</v>
      </c>
      <c r="C19" s="14">
        <v>804</v>
      </c>
      <c r="D19" s="14">
        <v>793</v>
      </c>
      <c r="E19" s="15">
        <v>1.38713745271122E-2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4">
        <v>915</v>
      </c>
      <c r="D23" s="14">
        <v>0</v>
      </c>
      <c r="E23" s="15">
        <v>0</v>
      </c>
    </row>
    <row r="24" spans="1:5" x14ac:dyDescent="0.25">
      <c r="A24" s="12" t="s">
        <v>31</v>
      </c>
      <c r="B24" s="17"/>
      <c r="C24" s="18"/>
      <c r="D24" s="14">
        <v>0</v>
      </c>
      <c r="E24" s="15">
        <v>0</v>
      </c>
    </row>
    <row r="25" spans="1:5" x14ac:dyDescent="0.25">
      <c r="A25" s="12" t="s">
        <v>32</v>
      </c>
      <c r="B25" s="17"/>
      <c r="C25" s="18"/>
      <c r="D25" s="14">
        <v>843</v>
      </c>
      <c r="E25" s="15">
        <v>0</v>
      </c>
    </row>
    <row r="26" spans="1:5" x14ac:dyDescent="0.25">
      <c r="A26" s="12" t="s">
        <v>33</v>
      </c>
      <c r="B26" s="17"/>
      <c r="C26" s="18"/>
      <c r="D26" s="14">
        <v>840</v>
      </c>
      <c r="E26" s="15">
        <v>0</v>
      </c>
    </row>
    <row r="27" spans="1:5" x14ac:dyDescent="0.25">
      <c r="A27" s="12" t="s">
        <v>34</v>
      </c>
      <c r="B27" s="17"/>
      <c r="C27" s="18"/>
      <c r="D27" s="14">
        <v>3</v>
      </c>
      <c r="E27" s="15">
        <v>0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7877</v>
      </c>
      <c r="D31" s="14">
        <v>7321</v>
      </c>
      <c r="E31" s="15">
        <v>7.5945909028821201E-2</v>
      </c>
    </row>
    <row r="32" spans="1:5" x14ac:dyDescent="0.25">
      <c r="A32" s="180" t="s">
        <v>37</v>
      </c>
      <c r="B32" s="13" t="s">
        <v>38</v>
      </c>
      <c r="C32" s="14">
        <v>1327</v>
      </c>
      <c r="D32" s="14">
        <v>1155</v>
      </c>
      <c r="E32" s="15">
        <v>0.148917748917749</v>
      </c>
    </row>
    <row r="33" spans="1:5" x14ac:dyDescent="0.25">
      <c r="A33" s="181"/>
      <c r="B33" s="13" t="s">
        <v>39</v>
      </c>
      <c r="C33" s="14">
        <v>882</v>
      </c>
      <c r="D33" s="14">
        <v>868</v>
      </c>
      <c r="E33" s="15">
        <v>1.6129032258064498E-2</v>
      </c>
    </row>
    <row r="34" spans="1:5" x14ac:dyDescent="0.25">
      <c r="A34" s="181"/>
      <c r="B34" s="13" t="s">
        <v>40</v>
      </c>
      <c r="C34" s="14">
        <v>392</v>
      </c>
      <c r="D34" s="14">
        <v>393</v>
      </c>
      <c r="E34" s="15">
        <v>-2.5445292620865098E-3</v>
      </c>
    </row>
    <row r="35" spans="1:5" x14ac:dyDescent="0.25">
      <c r="A35" s="181"/>
      <c r="B35" s="13" t="s">
        <v>41</v>
      </c>
      <c r="C35" s="14">
        <v>33</v>
      </c>
      <c r="D35" s="14">
        <v>30</v>
      </c>
      <c r="E35" s="15">
        <v>0.1</v>
      </c>
    </row>
    <row r="36" spans="1:5" x14ac:dyDescent="0.25">
      <c r="A36" s="182"/>
      <c r="B36" s="13" t="s">
        <v>42</v>
      </c>
      <c r="C36" s="14">
        <v>4268</v>
      </c>
      <c r="D36" s="14">
        <v>4000</v>
      </c>
      <c r="E36" s="15">
        <v>6.7000000000000004E-2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10891</v>
      </c>
      <c r="D40" s="14">
        <v>10114</v>
      </c>
      <c r="E40" s="15">
        <v>7.68242040735614E-2</v>
      </c>
    </row>
    <row r="41" spans="1:5" x14ac:dyDescent="0.25">
      <c r="A41" s="12" t="s">
        <v>45</v>
      </c>
      <c r="B41" s="17"/>
      <c r="C41" s="14">
        <v>5261</v>
      </c>
      <c r="D41" s="14">
        <v>4807</v>
      </c>
      <c r="E41" s="15">
        <v>9.4445600166424004E-2</v>
      </c>
    </row>
    <row r="42" spans="1:5" x14ac:dyDescent="0.25">
      <c r="A42" s="16"/>
    </row>
    <row r="43" spans="1:5" x14ac:dyDescent="0.25">
      <c r="A43" s="183" t="s">
        <v>46</v>
      </c>
      <c r="B43" s="183"/>
      <c r="C43" s="183"/>
      <c r="D43" s="183"/>
      <c r="E43" s="183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80" t="s">
        <v>47</v>
      </c>
      <c r="B45" s="13" t="s">
        <v>14</v>
      </c>
      <c r="C45" s="14">
        <v>1505</v>
      </c>
      <c r="D45" s="14">
        <v>296</v>
      </c>
      <c r="E45" s="15">
        <v>4.0844594594594597</v>
      </c>
    </row>
    <row r="46" spans="1:5" x14ac:dyDescent="0.25">
      <c r="A46" s="181"/>
      <c r="B46" s="13" t="s">
        <v>48</v>
      </c>
      <c r="C46" s="14">
        <v>2372</v>
      </c>
      <c r="D46" s="14">
        <v>2923</v>
      </c>
      <c r="E46" s="15">
        <v>-0.18850496065685901</v>
      </c>
    </row>
    <row r="47" spans="1:5" x14ac:dyDescent="0.25">
      <c r="A47" s="181"/>
      <c r="B47" s="13" t="s">
        <v>49</v>
      </c>
      <c r="C47" s="14">
        <v>3057</v>
      </c>
      <c r="D47" s="14">
        <v>3251</v>
      </c>
      <c r="E47" s="15">
        <v>-5.9673946478006799E-2</v>
      </c>
    </row>
    <row r="48" spans="1:5" x14ac:dyDescent="0.25">
      <c r="A48" s="182"/>
      <c r="B48" s="13" t="s">
        <v>18</v>
      </c>
      <c r="C48" s="14">
        <v>2529</v>
      </c>
      <c r="D48" s="14">
        <v>1583</v>
      </c>
      <c r="E48" s="15">
        <v>0.59759949463044804</v>
      </c>
    </row>
    <row r="49" spans="1:5" x14ac:dyDescent="0.25">
      <c r="A49" s="180" t="s">
        <v>50</v>
      </c>
      <c r="B49" s="13" t="s">
        <v>51</v>
      </c>
      <c r="C49" s="14">
        <v>2162</v>
      </c>
      <c r="D49" s="14">
        <v>2347</v>
      </c>
      <c r="E49" s="15">
        <v>-7.8824030677460605E-2</v>
      </c>
    </row>
    <row r="50" spans="1:5" x14ac:dyDescent="0.25">
      <c r="A50" s="181"/>
      <c r="B50" s="13" t="s">
        <v>52</v>
      </c>
      <c r="C50" s="14">
        <v>118</v>
      </c>
      <c r="D50" s="14">
        <v>114</v>
      </c>
      <c r="E50" s="15">
        <v>3.5087719298245598E-2</v>
      </c>
    </row>
    <row r="51" spans="1:5" x14ac:dyDescent="0.25">
      <c r="A51" s="181"/>
      <c r="B51" s="13" t="s">
        <v>53</v>
      </c>
      <c r="C51" s="14">
        <v>581</v>
      </c>
      <c r="D51" s="14">
        <v>612</v>
      </c>
      <c r="E51" s="15">
        <v>-5.0653594771241803E-2</v>
      </c>
    </row>
    <row r="52" spans="1:5" x14ac:dyDescent="0.25">
      <c r="A52" s="182"/>
      <c r="B52" s="13" t="s">
        <v>54</v>
      </c>
      <c r="C52" s="14">
        <v>266</v>
      </c>
      <c r="D52" s="14">
        <v>267</v>
      </c>
      <c r="E52" s="15">
        <v>-3.7453183520599299E-3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80" t="s">
        <v>56</v>
      </c>
      <c r="B56" s="13" t="s">
        <v>49</v>
      </c>
      <c r="C56" s="14">
        <v>71</v>
      </c>
      <c r="D56" s="14">
        <v>86</v>
      </c>
      <c r="E56" s="15">
        <v>-0.17441860465116299</v>
      </c>
    </row>
    <row r="57" spans="1:5" x14ac:dyDescent="0.25">
      <c r="A57" s="181"/>
      <c r="B57" s="13" t="s">
        <v>48</v>
      </c>
      <c r="C57" s="14">
        <v>63</v>
      </c>
      <c r="D57" s="14">
        <v>68</v>
      </c>
      <c r="E57" s="15">
        <v>-7.3529411764705899E-2</v>
      </c>
    </row>
    <row r="58" spans="1:5" x14ac:dyDescent="0.25">
      <c r="A58" s="181"/>
      <c r="B58" s="13" t="s">
        <v>14</v>
      </c>
      <c r="C58" s="14">
        <v>92</v>
      </c>
      <c r="D58" s="14">
        <v>56</v>
      </c>
      <c r="E58" s="15">
        <v>0.64285714285714302</v>
      </c>
    </row>
    <row r="59" spans="1:5" x14ac:dyDescent="0.25">
      <c r="A59" s="181"/>
      <c r="B59" s="13" t="s">
        <v>18</v>
      </c>
      <c r="C59" s="14">
        <v>39</v>
      </c>
      <c r="D59" s="14">
        <v>92</v>
      </c>
      <c r="E59" s="15">
        <v>-0.57608695652173902</v>
      </c>
    </row>
    <row r="60" spans="1:5" x14ac:dyDescent="0.25">
      <c r="A60" s="181"/>
      <c r="B60" s="13" t="s">
        <v>57</v>
      </c>
      <c r="C60" s="14">
        <v>64</v>
      </c>
      <c r="D60" s="14">
        <v>97</v>
      </c>
      <c r="E60" s="15">
        <v>-0.34020618556700999</v>
      </c>
    </row>
    <row r="61" spans="1:5" x14ac:dyDescent="0.25">
      <c r="A61" s="182"/>
      <c r="B61" s="13" t="s">
        <v>58</v>
      </c>
      <c r="C61" s="14">
        <v>0</v>
      </c>
      <c r="D61" s="14">
        <v>13</v>
      </c>
      <c r="E61" s="15">
        <v>-1</v>
      </c>
    </row>
    <row r="62" spans="1:5" x14ac:dyDescent="0.25">
      <c r="A62" s="180" t="s">
        <v>59</v>
      </c>
      <c r="B62" s="13" t="s">
        <v>60</v>
      </c>
      <c r="C62" s="14">
        <v>49</v>
      </c>
      <c r="D62" s="14">
        <v>59</v>
      </c>
      <c r="E62" s="15">
        <v>-0.169491525423729</v>
      </c>
    </row>
    <row r="63" spans="1:5" x14ac:dyDescent="0.25">
      <c r="A63" s="181"/>
      <c r="B63" s="13" t="s">
        <v>53</v>
      </c>
      <c r="C63" s="14">
        <v>11</v>
      </c>
      <c r="D63" s="14">
        <v>8</v>
      </c>
      <c r="E63" s="15">
        <v>0.375</v>
      </c>
    </row>
    <row r="64" spans="1:5" x14ac:dyDescent="0.25">
      <c r="A64" s="182"/>
      <c r="B64" s="13" t="s">
        <v>61</v>
      </c>
      <c r="C64" s="14">
        <v>4</v>
      </c>
      <c r="D64" s="14">
        <v>4</v>
      </c>
      <c r="E64" s="15">
        <v>0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32</v>
      </c>
      <c r="B70" s="17"/>
      <c r="C70" s="14">
        <v>0</v>
      </c>
      <c r="D70" s="14">
        <v>0</v>
      </c>
      <c r="E70" s="15">
        <v>0</v>
      </c>
    </row>
    <row r="71" spans="1:5" x14ac:dyDescent="0.25">
      <c r="A71" s="12" t="s">
        <v>33</v>
      </c>
      <c r="B71" s="17"/>
      <c r="C71" s="14">
        <v>0</v>
      </c>
      <c r="D71" s="14">
        <v>0</v>
      </c>
      <c r="E71" s="15">
        <v>0</v>
      </c>
    </row>
    <row r="72" spans="1:5" x14ac:dyDescent="0.25">
      <c r="A72" s="12" t="s">
        <v>34</v>
      </c>
      <c r="B72" s="17"/>
      <c r="C72" s="18"/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4"/>
      <c r="B76" s="13" t="s">
        <v>44</v>
      </c>
      <c r="C76" s="14">
        <v>13</v>
      </c>
      <c r="D76" s="14">
        <v>13</v>
      </c>
      <c r="E76" s="15">
        <v>0</v>
      </c>
    </row>
    <row r="77" spans="1:5" x14ac:dyDescent="0.25">
      <c r="A77" s="185"/>
      <c r="B77" s="13" t="s">
        <v>53</v>
      </c>
      <c r="C77" s="14">
        <v>0</v>
      </c>
      <c r="D77" s="14">
        <v>0</v>
      </c>
      <c r="E77" s="15">
        <v>0</v>
      </c>
    </row>
    <row r="78" spans="1:5" x14ac:dyDescent="0.25">
      <c r="A78" s="185"/>
      <c r="B78" s="13" t="s">
        <v>60</v>
      </c>
      <c r="C78" s="14">
        <v>10</v>
      </c>
      <c r="D78" s="14">
        <v>16</v>
      </c>
      <c r="E78" s="15">
        <v>-0.375</v>
      </c>
    </row>
    <row r="79" spans="1:5" x14ac:dyDescent="0.25">
      <c r="A79" s="185"/>
      <c r="B79" s="13" t="s">
        <v>64</v>
      </c>
      <c r="C79" s="14">
        <v>13</v>
      </c>
      <c r="D79" s="14">
        <v>13</v>
      </c>
      <c r="E79" s="15">
        <v>0</v>
      </c>
    </row>
    <row r="80" spans="1:5" x14ac:dyDescent="0.25">
      <c r="A80" s="186"/>
      <c r="B80" s="13" t="s">
        <v>65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80" t="s">
        <v>67</v>
      </c>
      <c r="B84" s="13" t="s">
        <v>68</v>
      </c>
      <c r="C84" s="14">
        <v>3286</v>
      </c>
      <c r="D84" s="14">
        <v>4807</v>
      </c>
      <c r="E84" s="15">
        <v>-0.31641356355315198</v>
      </c>
    </row>
    <row r="85" spans="1:5" x14ac:dyDescent="0.25">
      <c r="A85" s="182"/>
      <c r="B85" s="13" t="s">
        <v>69</v>
      </c>
      <c r="C85" s="14">
        <v>647</v>
      </c>
      <c r="D85" s="14">
        <v>811</v>
      </c>
      <c r="E85" s="15">
        <v>-0.20221948212083801</v>
      </c>
    </row>
    <row r="86" spans="1:5" x14ac:dyDescent="0.25">
      <c r="A86" s="180" t="s">
        <v>70</v>
      </c>
      <c r="B86" s="13" t="s">
        <v>68</v>
      </c>
      <c r="C86" s="14">
        <v>2299</v>
      </c>
      <c r="D86" s="14">
        <v>3024</v>
      </c>
      <c r="E86" s="15">
        <v>-0.23974867724867699</v>
      </c>
    </row>
    <row r="87" spans="1:5" x14ac:dyDescent="0.25">
      <c r="A87" s="182"/>
      <c r="B87" s="13" t="s">
        <v>69</v>
      </c>
      <c r="C87" s="14">
        <v>810</v>
      </c>
      <c r="D87" s="14">
        <v>1071</v>
      </c>
      <c r="E87" s="15">
        <v>-0.24369747899159699</v>
      </c>
    </row>
    <row r="88" spans="1:5" x14ac:dyDescent="0.25">
      <c r="A88" s="180" t="s">
        <v>71</v>
      </c>
      <c r="B88" s="13" t="s">
        <v>68</v>
      </c>
      <c r="C88" s="14">
        <v>191</v>
      </c>
      <c r="D88" s="14">
        <v>273</v>
      </c>
      <c r="E88" s="15">
        <v>-0.30036630036630002</v>
      </c>
    </row>
    <row r="89" spans="1:5" x14ac:dyDescent="0.25">
      <c r="A89" s="182"/>
      <c r="B89" s="13" t="s">
        <v>69</v>
      </c>
      <c r="C89" s="14">
        <v>36</v>
      </c>
      <c r="D89" s="14">
        <v>30</v>
      </c>
      <c r="E89" s="15">
        <v>0.2</v>
      </c>
    </row>
    <row r="90" spans="1:5" x14ac:dyDescent="0.25">
      <c r="A90" s="180" t="s">
        <v>72</v>
      </c>
      <c r="B90" s="13" t="s">
        <v>68</v>
      </c>
      <c r="C90" s="18"/>
      <c r="D90" s="14">
        <v>0</v>
      </c>
      <c r="E90" s="15">
        <v>0</v>
      </c>
    </row>
    <row r="91" spans="1:5" x14ac:dyDescent="0.25">
      <c r="A91" s="182"/>
      <c r="B91" s="13" t="s">
        <v>69</v>
      </c>
      <c r="C91" s="18"/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183" t="s">
        <v>73</v>
      </c>
      <c r="B93" s="183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3367</v>
      </c>
      <c r="D95" s="14">
        <v>2859</v>
      </c>
      <c r="E95" s="15">
        <v>0.177684505071703</v>
      </c>
    </row>
    <row r="96" spans="1:5" x14ac:dyDescent="0.25">
      <c r="A96" s="12" t="s">
        <v>74</v>
      </c>
      <c r="B96" s="17"/>
      <c r="C96" s="18"/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1047</v>
      </c>
      <c r="D100" s="14">
        <v>1440</v>
      </c>
      <c r="E100" s="15">
        <v>-0.27291666666666697</v>
      </c>
    </row>
    <row r="101" spans="1:5" x14ac:dyDescent="0.25">
      <c r="A101" s="12" t="s">
        <v>77</v>
      </c>
      <c r="B101" s="17"/>
      <c r="C101" s="14">
        <v>1202</v>
      </c>
      <c r="D101" s="14">
        <v>1438</v>
      </c>
      <c r="E101" s="15">
        <v>-0.16411682892906801</v>
      </c>
    </row>
    <row r="102" spans="1:5" x14ac:dyDescent="0.25">
      <c r="A102" s="12" t="s">
        <v>74</v>
      </c>
      <c r="B102" s="17"/>
      <c r="C102" s="14">
        <v>12</v>
      </c>
      <c r="D102" s="14">
        <v>0</v>
      </c>
      <c r="E102" s="15">
        <v>0</v>
      </c>
    </row>
    <row r="103" spans="1:5" x14ac:dyDescent="0.25">
      <c r="A103" s="16"/>
    </row>
    <row r="104" spans="1:5" x14ac:dyDescent="0.25">
      <c r="A104" s="183" t="s">
        <v>78</v>
      </c>
      <c r="B104" s="183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80" t="s">
        <v>76</v>
      </c>
      <c r="B106" s="13" t="s">
        <v>79</v>
      </c>
      <c r="C106" s="14">
        <v>1061</v>
      </c>
      <c r="D106" s="14">
        <v>1188</v>
      </c>
      <c r="E106" s="15">
        <v>-0.106902356902357</v>
      </c>
    </row>
    <row r="107" spans="1:5" x14ac:dyDescent="0.25">
      <c r="A107" s="181"/>
      <c r="B107" s="13" t="s">
        <v>80</v>
      </c>
      <c r="C107" s="14">
        <v>623</v>
      </c>
      <c r="D107" s="14">
        <v>913</v>
      </c>
      <c r="E107" s="15">
        <v>-0.31763417305586</v>
      </c>
    </row>
    <row r="108" spans="1:5" x14ac:dyDescent="0.25">
      <c r="A108" s="182"/>
      <c r="B108" s="13" t="s">
        <v>81</v>
      </c>
      <c r="C108" s="14">
        <v>88</v>
      </c>
      <c r="D108" s="14">
        <v>173</v>
      </c>
      <c r="E108" s="15">
        <v>-0.49132947976878599</v>
      </c>
    </row>
    <row r="109" spans="1:5" x14ac:dyDescent="0.25">
      <c r="A109" s="180" t="s">
        <v>77</v>
      </c>
      <c r="B109" s="13" t="s">
        <v>82</v>
      </c>
      <c r="C109" s="14">
        <v>301</v>
      </c>
      <c r="D109" s="14">
        <v>360</v>
      </c>
      <c r="E109" s="15">
        <v>-0.163888888888889</v>
      </c>
    </row>
    <row r="110" spans="1:5" x14ac:dyDescent="0.25">
      <c r="A110" s="182"/>
      <c r="B110" s="13" t="s">
        <v>81</v>
      </c>
      <c r="C110" s="14">
        <v>226</v>
      </c>
      <c r="D110" s="14">
        <v>71</v>
      </c>
      <c r="E110" s="15">
        <v>2.1830985915493</v>
      </c>
    </row>
    <row r="111" spans="1:5" x14ac:dyDescent="0.25">
      <c r="A111" s="12" t="s">
        <v>74</v>
      </c>
      <c r="B111" s="17"/>
      <c r="C111" s="14">
        <v>28</v>
      </c>
      <c r="D111" s="14">
        <v>138</v>
      </c>
      <c r="E111" s="15">
        <v>-0.79710144927536197</v>
      </c>
    </row>
    <row r="112" spans="1:5" x14ac:dyDescent="0.25">
      <c r="A112" s="16"/>
    </row>
    <row r="113" spans="1:5" x14ac:dyDescent="0.25">
      <c r="A113" s="183" t="s">
        <v>83</v>
      </c>
      <c r="B113" s="183"/>
      <c r="C113" s="183"/>
      <c r="D113" s="183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80" t="s">
        <v>76</v>
      </c>
      <c r="B115" s="13" t="s">
        <v>79</v>
      </c>
      <c r="C115" s="14">
        <v>76</v>
      </c>
      <c r="D115" s="14">
        <v>108</v>
      </c>
      <c r="E115" s="15">
        <v>-0.296296296296296</v>
      </c>
    </row>
    <row r="116" spans="1:5" x14ac:dyDescent="0.25">
      <c r="A116" s="181"/>
      <c r="B116" s="13" t="s">
        <v>80</v>
      </c>
      <c r="C116" s="14">
        <v>55</v>
      </c>
      <c r="D116" s="14">
        <v>43</v>
      </c>
      <c r="E116" s="15">
        <v>0.27906976744186002</v>
      </c>
    </row>
    <row r="117" spans="1:5" x14ac:dyDescent="0.25">
      <c r="A117" s="182"/>
      <c r="B117" s="13" t="s">
        <v>81</v>
      </c>
      <c r="C117" s="14">
        <v>8</v>
      </c>
      <c r="D117" s="14">
        <v>14</v>
      </c>
      <c r="E117" s="15">
        <v>-0.42857142857142799</v>
      </c>
    </row>
    <row r="118" spans="1:5" x14ac:dyDescent="0.25">
      <c r="A118" s="180" t="s">
        <v>77</v>
      </c>
      <c r="B118" s="13" t="s">
        <v>82</v>
      </c>
      <c r="C118" s="14">
        <v>21</v>
      </c>
      <c r="D118" s="14">
        <v>24</v>
      </c>
      <c r="E118" s="15">
        <v>-0.125</v>
      </c>
    </row>
    <row r="119" spans="1:5" x14ac:dyDescent="0.25">
      <c r="A119" s="182"/>
      <c r="B119" s="13" t="s">
        <v>81</v>
      </c>
      <c r="C119" s="14">
        <v>18</v>
      </c>
      <c r="D119" s="14">
        <v>10</v>
      </c>
      <c r="E119" s="15">
        <v>0.8</v>
      </c>
    </row>
    <row r="120" spans="1:5" x14ac:dyDescent="0.25">
      <c r="A120" s="12" t="s">
        <v>74</v>
      </c>
      <c r="B120" s="17"/>
      <c r="C120" s="14">
        <v>3</v>
      </c>
      <c r="D120" s="14">
        <v>33</v>
      </c>
      <c r="E120" s="15">
        <v>-0.90909090909090895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80" t="s">
        <v>85</v>
      </c>
      <c r="B124" s="13" t="s">
        <v>86</v>
      </c>
      <c r="C124" s="18"/>
      <c r="D124" s="14">
        <v>0</v>
      </c>
      <c r="E124" s="15">
        <v>0</v>
      </c>
    </row>
    <row r="125" spans="1:5" x14ac:dyDescent="0.25">
      <c r="A125" s="182"/>
      <c r="B125" s="13" t="s">
        <v>87</v>
      </c>
      <c r="C125" s="18"/>
      <c r="D125" s="14">
        <v>0</v>
      </c>
      <c r="E125" s="15">
        <v>0</v>
      </c>
    </row>
    <row r="126" spans="1:5" x14ac:dyDescent="0.25">
      <c r="A126" s="180" t="s">
        <v>88</v>
      </c>
      <c r="B126" s="13" t="s">
        <v>86</v>
      </c>
      <c r="C126" s="14">
        <v>259</v>
      </c>
      <c r="D126" s="14">
        <v>254</v>
      </c>
      <c r="E126" s="15">
        <v>1.9685039370078702E-2</v>
      </c>
    </row>
    <row r="127" spans="1:5" x14ac:dyDescent="0.25">
      <c r="A127" s="182"/>
      <c r="B127" s="13" t="s">
        <v>87</v>
      </c>
      <c r="C127" s="14">
        <v>474</v>
      </c>
      <c r="D127" s="14">
        <v>575</v>
      </c>
      <c r="E127" s="15">
        <v>-0.175652173913043</v>
      </c>
    </row>
    <row r="128" spans="1:5" x14ac:dyDescent="0.25">
      <c r="A128" s="180" t="s">
        <v>89</v>
      </c>
      <c r="B128" s="13" t="s">
        <v>86</v>
      </c>
      <c r="C128" s="14">
        <v>4785</v>
      </c>
      <c r="D128" s="14">
        <v>4719</v>
      </c>
      <c r="E128" s="15">
        <v>1.3986013986014E-2</v>
      </c>
    </row>
    <row r="129" spans="1:5" x14ac:dyDescent="0.25">
      <c r="A129" s="182"/>
      <c r="B129" s="13" t="s">
        <v>87</v>
      </c>
      <c r="C129" s="14">
        <v>7581</v>
      </c>
      <c r="D129" s="14">
        <v>7820</v>
      </c>
      <c r="E129" s="15">
        <v>-3.05626598465473E-2</v>
      </c>
    </row>
    <row r="130" spans="1:5" x14ac:dyDescent="0.25">
      <c r="A130" s="180" t="s">
        <v>90</v>
      </c>
      <c r="B130" s="13" t="s">
        <v>86</v>
      </c>
      <c r="C130" s="14">
        <v>445</v>
      </c>
      <c r="D130" s="14">
        <v>0</v>
      </c>
      <c r="E130" s="15">
        <v>0</v>
      </c>
    </row>
    <row r="131" spans="1:5" x14ac:dyDescent="0.25">
      <c r="A131" s="182"/>
      <c r="B131" s="13" t="s">
        <v>87</v>
      </c>
      <c r="C131" s="14">
        <v>998</v>
      </c>
      <c r="D131" s="14">
        <v>0</v>
      </c>
      <c r="E131" s="15">
        <v>0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80" t="s">
        <v>92</v>
      </c>
      <c r="B135" s="13" t="s">
        <v>93</v>
      </c>
      <c r="C135" s="14">
        <v>94</v>
      </c>
      <c r="D135" s="14">
        <v>89</v>
      </c>
      <c r="E135" s="15">
        <v>5.6179775280898903E-2</v>
      </c>
    </row>
    <row r="136" spans="1:5" x14ac:dyDescent="0.25">
      <c r="A136" s="182"/>
      <c r="B136" s="13" t="s">
        <v>94</v>
      </c>
      <c r="C136" s="14">
        <v>1</v>
      </c>
      <c r="D136" s="14">
        <v>1</v>
      </c>
      <c r="E136" s="15">
        <v>0</v>
      </c>
    </row>
    <row r="137" spans="1:5" x14ac:dyDescent="0.25">
      <c r="A137" s="180" t="s">
        <v>95</v>
      </c>
      <c r="B137" s="13" t="s">
        <v>93</v>
      </c>
      <c r="C137" s="14">
        <v>0</v>
      </c>
      <c r="D137" s="14">
        <v>0</v>
      </c>
      <c r="E137" s="15">
        <v>0</v>
      </c>
    </row>
    <row r="138" spans="1:5" x14ac:dyDescent="0.25">
      <c r="A138" s="182"/>
      <c r="B138" s="13" t="s">
        <v>94</v>
      </c>
      <c r="C138" s="14">
        <v>0</v>
      </c>
      <c r="D138" s="14">
        <v>0</v>
      </c>
      <c r="E138" s="15">
        <v>0</v>
      </c>
    </row>
    <row r="139" spans="1:5" x14ac:dyDescent="0.25">
      <c r="A139" s="180" t="s">
        <v>96</v>
      </c>
      <c r="B139" s="13" t="s">
        <v>93</v>
      </c>
      <c r="C139" s="14">
        <v>5</v>
      </c>
      <c r="D139" s="14">
        <v>5</v>
      </c>
      <c r="E139" s="15">
        <v>0</v>
      </c>
    </row>
    <row r="140" spans="1:5" x14ac:dyDescent="0.25">
      <c r="A140" s="182"/>
      <c r="B140" s="13" t="s">
        <v>97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382</v>
      </c>
      <c r="D144" s="14">
        <v>390</v>
      </c>
      <c r="E144" s="15">
        <v>-2.0512820512820499E-2</v>
      </c>
    </row>
    <row r="145" spans="1:5" x14ac:dyDescent="0.25">
      <c r="A145" s="180" t="s">
        <v>100</v>
      </c>
      <c r="B145" s="13" t="s">
        <v>101</v>
      </c>
      <c r="C145" s="14">
        <v>18</v>
      </c>
      <c r="D145" s="14">
        <v>22</v>
      </c>
      <c r="E145" s="15">
        <v>-0.18181818181818199</v>
      </c>
    </row>
    <row r="146" spans="1:5" x14ac:dyDescent="0.25">
      <c r="A146" s="181"/>
      <c r="B146" s="13" t="s">
        <v>102</v>
      </c>
      <c r="C146" s="14">
        <v>232</v>
      </c>
      <c r="D146" s="14">
        <v>222</v>
      </c>
      <c r="E146" s="15">
        <v>4.5045045045045001E-2</v>
      </c>
    </row>
    <row r="147" spans="1:5" x14ac:dyDescent="0.25">
      <c r="A147" s="181"/>
      <c r="B147" s="13" t="s">
        <v>103</v>
      </c>
      <c r="C147" s="14">
        <v>20</v>
      </c>
      <c r="D147" s="14">
        <v>17</v>
      </c>
      <c r="E147" s="15">
        <v>0.17647058823529399</v>
      </c>
    </row>
    <row r="148" spans="1:5" x14ac:dyDescent="0.25">
      <c r="A148" s="181"/>
      <c r="B148" s="13" t="s">
        <v>104</v>
      </c>
      <c r="C148" s="14">
        <v>1</v>
      </c>
      <c r="D148" s="14">
        <v>0</v>
      </c>
      <c r="E148" s="15">
        <v>0</v>
      </c>
    </row>
    <row r="149" spans="1:5" x14ac:dyDescent="0.25">
      <c r="A149" s="181"/>
      <c r="B149" s="13" t="s">
        <v>105</v>
      </c>
      <c r="C149" s="14">
        <v>102</v>
      </c>
      <c r="D149" s="14">
        <v>128</v>
      </c>
      <c r="E149" s="15">
        <v>-0.203125</v>
      </c>
    </row>
    <row r="150" spans="1:5" x14ac:dyDescent="0.25">
      <c r="A150" s="182"/>
      <c r="B150" s="13" t="s">
        <v>106</v>
      </c>
      <c r="C150" s="14">
        <v>9</v>
      </c>
      <c r="D150" s="14">
        <v>1</v>
      </c>
      <c r="E150" s="15">
        <v>8</v>
      </c>
    </row>
    <row r="151" spans="1:5" x14ac:dyDescent="0.25">
      <c r="A151" s="180" t="s">
        <v>107</v>
      </c>
      <c r="B151" s="13" t="s">
        <v>108</v>
      </c>
      <c r="C151" s="14">
        <v>174</v>
      </c>
      <c r="D151" s="14">
        <v>203</v>
      </c>
      <c r="E151" s="15">
        <v>-0.14285714285714299</v>
      </c>
    </row>
    <row r="152" spans="1:5" x14ac:dyDescent="0.25">
      <c r="A152" s="182"/>
      <c r="B152" s="13" t="s">
        <v>109</v>
      </c>
      <c r="C152" s="14">
        <v>233</v>
      </c>
      <c r="D152" s="14">
        <v>177</v>
      </c>
      <c r="E152" s="15">
        <v>0.31638418079095998</v>
      </c>
    </row>
    <row r="153" spans="1:5" x14ac:dyDescent="0.25">
      <c r="A153" s="180" t="s">
        <v>110</v>
      </c>
      <c r="B153" s="13" t="s">
        <v>14</v>
      </c>
      <c r="C153" s="14">
        <v>85</v>
      </c>
      <c r="D153" s="14">
        <v>75</v>
      </c>
      <c r="E153" s="15">
        <v>0.133333333333333</v>
      </c>
    </row>
    <row r="154" spans="1:5" x14ac:dyDescent="0.25">
      <c r="A154" s="182"/>
      <c r="B154" s="13" t="s">
        <v>18</v>
      </c>
      <c r="C154" s="14">
        <v>60</v>
      </c>
      <c r="D154" s="14">
        <v>85</v>
      </c>
      <c r="E154" s="15">
        <v>-0.29411764705882298</v>
      </c>
    </row>
    <row r="155" spans="1:5" x14ac:dyDescent="0.25">
      <c r="A155" s="12" t="s">
        <v>111</v>
      </c>
      <c r="B155" s="17"/>
      <c r="C155" s="14">
        <v>0</v>
      </c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80" t="s">
        <v>113</v>
      </c>
      <c r="B159" s="13" t="s">
        <v>114</v>
      </c>
      <c r="C159" s="14">
        <v>762</v>
      </c>
      <c r="D159" s="14">
        <v>798</v>
      </c>
      <c r="E159" s="15">
        <v>-4.5112781954887202E-2</v>
      </c>
    </row>
    <row r="160" spans="1:5" x14ac:dyDescent="0.25">
      <c r="A160" s="181"/>
      <c r="B160" s="13" t="s">
        <v>115</v>
      </c>
      <c r="C160" s="14">
        <v>136</v>
      </c>
      <c r="D160" s="14">
        <v>182</v>
      </c>
      <c r="E160" s="15">
        <v>-0.25274725274725302</v>
      </c>
    </row>
    <row r="161" spans="1:5" x14ac:dyDescent="0.25">
      <c r="A161" s="181"/>
      <c r="B161" s="13" t="s">
        <v>116</v>
      </c>
      <c r="C161" s="14">
        <v>100</v>
      </c>
      <c r="D161" s="14">
        <v>94</v>
      </c>
      <c r="E161" s="15">
        <v>6.3829787234042604E-2</v>
      </c>
    </row>
    <row r="162" spans="1:5" x14ac:dyDescent="0.25">
      <c r="A162" s="181"/>
      <c r="B162" s="13" t="s">
        <v>117</v>
      </c>
      <c r="C162" s="18"/>
      <c r="D162" s="18"/>
      <c r="E162" s="15">
        <v>0</v>
      </c>
    </row>
    <row r="163" spans="1:5" x14ac:dyDescent="0.25">
      <c r="A163" s="181"/>
      <c r="B163" s="13" t="s">
        <v>118</v>
      </c>
      <c r="C163" s="18"/>
      <c r="D163" s="14">
        <v>2</v>
      </c>
      <c r="E163" s="15">
        <v>0</v>
      </c>
    </row>
    <row r="164" spans="1:5" x14ac:dyDescent="0.25">
      <c r="A164" s="181"/>
      <c r="B164" s="13" t="s">
        <v>119</v>
      </c>
      <c r="C164" s="14">
        <v>46</v>
      </c>
      <c r="D164" s="14">
        <v>49</v>
      </c>
      <c r="E164" s="15">
        <v>-6.1224489795918401E-2</v>
      </c>
    </row>
    <row r="165" spans="1:5" x14ac:dyDescent="0.25">
      <c r="A165" s="181"/>
      <c r="B165" s="13" t="s">
        <v>120</v>
      </c>
      <c r="C165" s="14">
        <v>1472</v>
      </c>
      <c r="D165" s="14">
        <v>1564</v>
      </c>
      <c r="E165" s="15">
        <v>-5.8823529411764698E-2</v>
      </c>
    </row>
    <row r="166" spans="1:5" x14ac:dyDescent="0.25">
      <c r="A166" s="181"/>
      <c r="B166" s="13" t="s">
        <v>121</v>
      </c>
      <c r="C166" s="14">
        <v>0</v>
      </c>
      <c r="D166" s="18"/>
      <c r="E166" s="15">
        <v>0</v>
      </c>
    </row>
    <row r="167" spans="1:5" x14ac:dyDescent="0.25">
      <c r="A167" s="181"/>
      <c r="B167" s="13" t="s">
        <v>122</v>
      </c>
      <c r="C167" s="14">
        <v>147</v>
      </c>
      <c r="D167" s="14">
        <v>181</v>
      </c>
      <c r="E167" s="15">
        <v>-0.187845303867403</v>
      </c>
    </row>
    <row r="168" spans="1:5" x14ac:dyDescent="0.25">
      <c r="A168" s="181"/>
      <c r="B168" s="13" t="s">
        <v>123</v>
      </c>
      <c r="C168" s="18"/>
      <c r="D168" s="18"/>
      <c r="E168" s="15">
        <v>0</v>
      </c>
    </row>
    <row r="169" spans="1:5" x14ac:dyDescent="0.25">
      <c r="A169" s="181"/>
      <c r="B169" s="13" t="s">
        <v>124</v>
      </c>
      <c r="C169" s="14">
        <v>31</v>
      </c>
      <c r="D169" s="14">
        <v>34</v>
      </c>
      <c r="E169" s="15">
        <v>-8.8235294117647106E-2</v>
      </c>
    </row>
    <row r="170" spans="1:5" x14ac:dyDescent="0.25">
      <c r="A170" s="181"/>
      <c r="B170" s="13" t="s">
        <v>125</v>
      </c>
      <c r="C170" s="14">
        <v>155</v>
      </c>
      <c r="D170" s="14">
        <v>115</v>
      </c>
      <c r="E170" s="15">
        <v>0.34782608695652201</v>
      </c>
    </row>
    <row r="171" spans="1:5" x14ac:dyDescent="0.25">
      <c r="A171" s="181"/>
      <c r="B171" s="13" t="s">
        <v>126</v>
      </c>
      <c r="C171" s="14">
        <v>2</v>
      </c>
      <c r="D171" s="14">
        <v>2</v>
      </c>
      <c r="E171" s="15">
        <v>0</v>
      </c>
    </row>
    <row r="172" spans="1:5" x14ac:dyDescent="0.25">
      <c r="A172" s="181"/>
      <c r="B172" s="13" t="s">
        <v>127</v>
      </c>
      <c r="C172" s="18"/>
      <c r="D172" s="18"/>
      <c r="E172" s="15">
        <v>0</v>
      </c>
    </row>
    <row r="173" spans="1:5" x14ac:dyDescent="0.25">
      <c r="A173" s="181"/>
      <c r="B173" s="13" t="s">
        <v>128</v>
      </c>
      <c r="C173" s="14">
        <v>3</v>
      </c>
      <c r="D173" s="14">
        <v>7</v>
      </c>
      <c r="E173" s="15">
        <v>-0.57142857142857095</v>
      </c>
    </row>
    <row r="174" spans="1:5" x14ac:dyDescent="0.25">
      <c r="A174" s="181"/>
      <c r="B174" s="13" t="s">
        <v>129</v>
      </c>
      <c r="C174" s="18"/>
      <c r="D174" s="18"/>
      <c r="E174" s="15">
        <v>0</v>
      </c>
    </row>
    <row r="175" spans="1:5" x14ac:dyDescent="0.25">
      <c r="A175" s="181"/>
      <c r="B175" s="13" t="s">
        <v>130</v>
      </c>
      <c r="C175" s="14">
        <v>233</v>
      </c>
      <c r="D175" s="14">
        <v>177</v>
      </c>
      <c r="E175" s="15">
        <v>0.31638418079095998</v>
      </c>
    </row>
    <row r="176" spans="1:5" x14ac:dyDescent="0.25">
      <c r="A176" s="181"/>
      <c r="B176" s="13" t="s">
        <v>131</v>
      </c>
      <c r="C176" s="18"/>
      <c r="D176" s="18"/>
      <c r="E176" s="15">
        <v>0</v>
      </c>
    </row>
    <row r="177" spans="1:5" x14ac:dyDescent="0.25">
      <c r="A177" s="181"/>
      <c r="B177" s="13" t="s">
        <v>132</v>
      </c>
      <c r="C177" s="18"/>
      <c r="D177" s="18"/>
      <c r="E177" s="15">
        <v>0</v>
      </c>
    </row>
    <row r="178" spans="1:5" x14ac:dyDescent="0.25">
      <c r="A178" s="181"/>
      <c r="B178" s="13" t="s">
        <v>133</v>
      </c>
      <c r="C178" s="18"/>
      <c r="D178" s="18"/>
      <c r="E178" s="15">
        <v>0</v>
      </c>
    </row>
    <row r="179" spans="1:5" x14ac:dyDescent="0.25">
      <c r="A179" s="181"/>
      <c r="B179" s="13" t="s">
        <v>134</v>
      </c>
      <c r="C179" s="14">
        <v>380</v>
      </c>
      <c r="D179" s="14">
        <v>382</v>
      </c>
      <c r="E179" s="15">
        <v>-5.2356020942408397E-3</v>
      </c>
    </row>
    <row r="180" spans="1:5" x14ac:dyDescent="0.25">
      <c r="A180" s="181"/>
      <c r="B180" s="13" t="s">
        <v>135</v>
      </c>
      <c r="C180" s="14">
        <v>100</v>
      </c>
      <c r="D180" s="14">
        <v>84</v>
      </c>
      <c r="E180" s="15">
        <v>0.19047619047618999</v>
      </c>
    </row>
    <row r="181" spans="1:5" x14ac:dyDescent="0.25">
      <c r="A181" s="181"/>
      <c r="B181" s="13" t="s">
        <v>136</v>
      </c>
      <c r="C181" s="18"/>
      <c r="D181" s="18"/>
      <c r="E181" s="15">
        <v>0</v>
      </c>
    </row>
    <row r="182" spans="1:5" x14ac:dyDescent="0.25">
      <c r="A182" s="181"/>
      <c r="B182" s="13" t="s">
        <v>137</v>
      </c>
      <c r="C182" s="18"/>
      <c r="D182" s="18"/>
      <c r="E182" s="15">
        <v>0</v>
      </c>
    </row>
    <row r="183" spans="1:5" x14ac:dyDescent="0.25">
      <c r="A183" s="181"/>
      <c r="B183" s="13" t="s">
        <v>138</v>
      </c>
      <c r="C183" s="18"/>
      <c r="D183" s="18"/>
      <c r="E183" s="15">
        <v>0</v>
      </c>
    </row>
    <row r="184" spans="1:5" x14ac:dyDescent="0.25">
      <c r="A184" s="181"/>
      <c r="B184" s="13" t="s">
        <v>139</v>
      </c>
      <c r="C184" s="18"/>
      <c r="D184" s="18"/>
      <c r="E184" s="15">
        <v>0</v>
      </c>
    </row>
    <row r="185" spans="1:5" x14ac:dyDescent="0.25">
      <c r="A185" s="181"/>
      <c r="B185" s="13" t="s">
        <v>140</v>
      </c>
      <c r="C185" s="14">
        <v>7</v>
      </c>
      <c r="D185" s="14">
        <v>14</v>
      </c>
      <c r="E185" s="15">
        <v>-0.5</v>
      </c>
    </row>
    <row r="186" spans="1:5" x14ac:dyDescent="0.25">
      <c r="A186" s="181"/>
      <c r="B186" s="13" t="s">
        <v>141</v>
      </c>
      <c r="C186" s="18"/>
      <c r="D186" s="14">
        <v>40</v>
      </c>
      <c r="E186" s="15">
        <v>0</v>
      </c>
    </row>
    <row r="187" spans="1:5" x14ac:dyDescent="0.25">
      <c r="A187" s="181"/>
      <c r="B187" s="13" t="s">
        <v>142</v>
      </c>
      <c r="C187" s="14">
        <v>232</v>
      </c>
      <c r="D187" s="14">
        <v>289</v>
      </c>
      <c r="E187" s="15">
        <v>-0.19723183391003499</v>
      </c>
    </row>
    <row r="188" spans="1:5" x14ac:dyDescent="0.25">
      <c r="A188" s="181"/>
      <c r="B188" s="13" t="s">
        <v>143</v>
      </c>
      <c r="C188" s="14">
        <v>1</v>
      </c>
      <c r="D188" s="14">
        <v>10</v>
      </c>
      <c r="E188" s="15">
        <v>-0.9</v>
      </c>
    </row>
    <row r="189" spans="1:5" x14ac:dyDescent="0.25">
      <c r="A189" s="181"/>
      <c r="B189" s="13" t="s">
        <v>144</v>
      </c>
      <c r="C189" s="18"/>
      <c r="D189" s="18"/>
      <c r="E189" s="15">
        <v>0</v>
      </c>
    </row>
    <row r="190" spans="1:5" x14ac:dyDescent="0.25">
      <c r="A190" s="181"/>
      <c r="B190" s="13" t="s">
        <v>145</v>
      </c>
      <c r="C190" s="14">
        <v>3</v>
      </c>
      <c r="D190" s="14">
        <v>2</v>
      </c>
      <c r="E190" s="15">
        <v>0.5</v>
      </c>
    </row>
    <row r="191" spans="1:5" x14ac:dyDescent="0.25">
      <c r="A191" s="181"/>
      <c r="B191" s="13" t="s">
        <v>146</v>
      </c>
      <c r="C191" s="14">
        <v>109</v>
      </c>
      <c r="D191" s="14">
        <v>88</v>
      </c>
      <c r="E191" s="15">
        <v>0.23863636363636401</v>
      </c>
    </row>
    <row r="192" spans="1:5" x14ac:dyDescent="0.25">
      <c r="A192" s="181"/>
      <c r="B192" s="13" t="s">
        <v>147</v>
      </c>
      <c r="C192" s="14">
        <v>27</v>
      </c>
      <c r="D192" s="14">
        <v>48</v>
      </c>
      <c r="E192" s="15">
        <v>-0.4375</v>
      </c>
    </row>
    <row r="193" spans="1:5" x14ac:dyDescent="0.25">
      <c r="A193" s="181"/>
      <c r="B193" s="13" t="s">
        <v>148</v>
      </c>
      <c r="C193" s="18"/>
      <c r="D193" s="18"/>
      <c r="E193" s="15">
        <v>0</v>
      </c>
    </row>
    <row r="194" spans="1:5" x14ac:dyDescent="0.25">
      <c r="A194" s="181"/>
      <c r="B194" s="13" t="s">
        <v>149</v>
      </c>
      <c r="C194" s="18"/>
      <c r="D194" s="18"/>
      <c r="E194" s="15">
        <v>0</v>
      </c>
    </row>
    <row r="195" spans="1:5" x14ac:dyDescent="0.25">
      <c r="A195" s="181"/>
      <c r="B195" s="13" t="s">
        <v>150</v>
      </c>
      <c r="C195" s="18"/>
      <c r="D195" s="18"/>
      <c r="E195" s="15">
        <v>0</v>
      </c>
    </row>
    <row r="196" spans="1:5" x14ac:dyDescent="0.25">
      <c r="A196" s="181"/>
      <c r="B196" s="13" t="s">
        <v>151</v>
      </c>
      <c r="C196" s="14">
        <v>46</v>
      </c>
      <c r="D196" s="14">
        <v>14</v>
      </c>
      <c r="E196" s="15">
        <v>2.28571428571429</v>
      </c>
    </row>
    <row r="197" spans="1:5" x14ac:dyDescent="0.25">
      <c r="A197" s="181"/>
      <c r="B197" s="13" t="s">
        <v>152</v>
      </c>
      <c r="C197" s="18"/>
      <c r="D197" s="18"/>
      <c r="E197" s="15">
        <v>0</v>
      </c>
    </row>
    <row r="198" spans="1:5" x14ac:dyDescent="0.25">
      <c r="A198" s="181"/>
      <c r="B198" s="13" t="s">
        <v>153</v>
      </c>
      <c r="C198" s="14">
        <v>210</v>
      </c>
      <c r="D198" s="14">
        <v>240</v>
      </c>
      <c r="E198" s="15">
        <v>-0.125</v>
      </c>
    </row>
    <row r="199" spans="1:5" x14ac:dyDescent="0.25">
      <c r="A199" s="181"/>
      <c r="B199" s="13" t="s">
        <v>154</v>
      </c>
      <c r="C199" s="18"/>
      <c r="D199" s="18"/>
      <c r="E199" s="15">
        <v>0</v>
      </c>
    </row>
    <row r="200" spans="1:5" x14ac:dyDescent="0.25">
      <c r="A200" s="182"/>
      <c r="B200" s="13" t="s">
        <v>155</v>
      </c>
      <c r="C200" s="18"/>
      <c r="D200" s="18"/>
      <c r="E200" s="15">
        <v>0</v>
      </c>
    </row>
    <row r="201" spans="1:5" x14ac:dyDescent="0.25">
      <c r="A201" s="180" t="s">
        <v>156</v>
      </c>
      <c r="B201" s="13" t="s">
        <v>157</v>
      </c>
      <c r="C201" s="14">
        <v>749</v>
      </c>
      <c r="D201" s="14">
        <v>1019</v>
      </c>
      <c r="E201" s="15">
        <v>-0.26496565260058902</v>
      </c>
    </row>
    <row r="202" spans="1:5" x14ac:dyDescent="0.25">
      <c r="A202" s="181"/>
      <c r="B202" s="13" t="s">
        <v>115</v>
      </c>
      <c r="C202" s="14">
        <v>136</v>
      </c>
      <c r="D202" s="14">
        <v>240</v>
      </c>
      <c r="E202" s="15">
        <v>-0.43333333333333302</v>
      </c>
    </row>
    <row r="203" spans="1:5" x14ac:dyDescent="0.25">
      <c r="A203" s="181"/>
      <c r="B203" s="13" t="s">
        <v>158</v>
      </c>
      <c r="C203" s="18"/>
      <c r="D203" s="14">
        <v>136</v>
      </c>
      <c r="E203" s="15">
        <v>0</v>
      </c>
    </row>
    <row r="204" spans="1:5" x14ac:dyDescent="0.25">
      <c r="A204" s="181"/>
      <c r="B204" s="13" t="s">
        <v>117</v>
      </c>
      <c r="C204" s="18"/>
      <c r="D204" s="18"/>
      <c r="E204" s="15">
        <v>0</v>
      </c>
    </row>
    <row r="205" spans="1:5" x14ac:dyDescent="0.25">
      <c r="A205" s="181"/>
      <c r="B205" s="13" t="s">
        <v>118</v>
      </c>
      <c r="C205" s="18"/>
      <c r="D205" s="14">
        <v>2</v>
      </c>
      <c r="E205" s="15">
        <v>0</v>
      </c>
    </row>
    <row r="206" spans="1:5" x14ac:dyDescent="0.25">
      <c r="A206" s="181"/>
      <c r="B206" s="13" t="s">
        <v>119</v>
      </c>
      <c r="C206" s="18"/>
      <c r="D206" s="14">
        <v>49</v>
      </c>
      <c r="E206" s="15">
        <v>0</v>
      </c>
    </row>
    <row r="207" spans="1:5" x14ac:dyDescent="0.25">
      <c r="A207" s="181"/>
      <c r="B207" s="13" t="s">
        <v>120</v>
      </c>
      <c r="C207" s="14">
        <v>1468</v>
      </c>
      <c r="D207" s="14">
        <v>98</v>
      </c>
      <c r="E207" s="15">
        <v>13.9795918367347</v>
      </c>
    </row>
    <row r="208" spans="1:5" x14ac:dyDescent="0.25">
      <c r="A208" s="181"/>
      <c r="B208" s="13" t="s">
        <v>159</v>
      </c>
      <c r="C208" s="18"/>
      <c r="D208" s="18"/>
      <c r="E208" s="15">
        <v>0</v>
      </c>
    </row>
    <row r="209" spans="1:5" x14ac:dyDescent="0.25">
      <c r="A209" s="181"/>
      <c r="B209" s="13" t="s">
        <v>122</v>
      </c>
      <c r="C209" s="14">
        <v>144</v>
      </c>
      <c r="D209" s="14">
        <v>181</v>
      </c>
      <c r="E209" s="15">
        <v>-0.20441988950276199</v>
      </c>
    </row>
    <row r="210" spans="1:5" x14ac:dyDescent="0.25">
      <c r="A210" s="181"/>
      <c r="B210" s="13" t="s">
        <v>160</v>
      </c>
      <c r="C210" s="14">
        <v>189</v>
      </c>
      <c r="D210" s="14">
        <v>185</v>
      </c>
      <c r="E210" s="15">
        <v>2.1621621621621599E-2</v>
      </c>
    </row>
    <row r="211" spans="1:5" x14ac:dyDescent="0.25">
      <c r="A211" s="181"/>
      <c r="B211" s="13" t="s">
        <v>124</v>
      </c>
      <c r="C211" s="14">
        <v>34</v>
      </c>
      <c r="D211" s="14">
        <v>34</v>
      </c>
      <c r="E211" s="15">
        <v>0</v>
      </c>
    </row>
    <row r="212" spans="1:5" x14ac:dyDescent="0.25">
      <c r="A212" s="181"/>
      <c r="B212" s="13" t="s">
        <v>125</v>
      </c>
      <c r="C212" s="14">
        <v>157</v>
      </c>
      <c r="D212" s="14">
        <v>115</v>
      </c>
      <c r="E212" s="15">
        <v>0.36521739130434799</v>
      </c>
    </row>
    <row r="213" spans="1:5" x14ac:dyDescent="0.25">
      <c r="A213" s="181"/>
      <c r="B213" s="13" t="s">
        <v>126</v>
      </c>
      <c r="C213" s="14">
        <v>2</v>
      </c>
      <c r="D213" s="14">
        <v>2</v>
      </c>
      <c r="E213" s="15">
        <v>0</v>
      </c>
    </row>
    <row r="214" spans="1:5" x14ac:dyDescent="0.25">
      <c r="A214" s="181"/>
      <c r="B214" s="13" t="s">
        <v>127</v>
      </c>
      <c r="C214" s="18"/>
      <c r="D214" s="18"/>
      <c r="E214" s="15">
        <v>0</v>
      </c>
    </row>
    <row r="215" spans="1:5" x14ac:dyDescent="0.25">
      <c r="A215" s="181"/>
      <c r="B215" s="13" t="s">
        <v>128</v>
      </c>
      <c r="C215" s="18"/>
      <c r="D215" s="14">
        <v>7</v>
      </c>
      <c r="E215" s="15">
        <v>0</v>
      </c>
    </row>
    <row r="216" spans="1:5" x14ac:dyDescent="0.25">
      <c r="A216" s="181"/>
      <c r="B216" s="13" t="s">
        <v>129</v>
      </c>
      <c r="C216" s="18"/>
      <c r="D216" s="18"/>
      <c r="E216" s="15">
        <v>0</v>
      </c>
    </row>
    <row r="217" spans="1:5" x14ac:dyDescent="0.25">
      <c r="A217" s="181"/>
      <c r="B217" s="13" t="s">
        <v>130</v>
      </c>
      <c r="C217" s="14">
        <v>10</v>
      </c>
      <c r="D217" s="14">
        <v>11</v>
      </c>
      <c r="E217" s="15">
        <v>-9.0909090909090898E-2</v>
      </c>
    </row>
    <row r="218" spans="1:5" x14ac:dyDescent="0.25">
      <c r="A218" s="181"/>
      <c r="B218" s="13" t="s">
        <v>131</v>
      </c>
      <c r="C218" s="18"/>
      <c r="D218" s="18"/>
      <c r="E218" s="15">
        <v>0</v>
      </c>
    </row>
    <row r="219" spans="1:5" x14ac:dyDescent="0.25">
      <c r="A219" s="181"/>
      <c r="B219" s="13" t="s">
        <v>132</v>
      </c>
      <c r="C219" s="18"/>
      <c r="D219" s="14">
        <v>31</v>
      </c>
      <c r="E219" s="15">
        <v>0</v>
      </c>
    </row>
    <row r="220" spans="1:5" x14ac:dyDescent="0.25">
      <c r="A220" s="181"/>
      <c r="B220" s="13" t="s">
        <v>133</v>
      </c>
      <c r="C220" s="18"/>
      <c r="D220" s="18"/>
      <c r="E220" s="15">
        <v>0</v>
      </c>
    </row>
    <row r="221" spans="1:5" x14ac:dyDescent="0.25">
      <c r="A221" s="181"/>
      <c r="B221" s="13" t="s">
        <v>134</v>
      </c>
      <c r="C221" s="14">
        <v>382</v>
      </c>
      <c r="D221" s="14">
        <v>713</v>
      </c>
      <c r="E221" s="15">
        <v>-0.46423562412342201</v>
      </c>
    </row>
    <row r="222" spans="1:5" x14ac:dyDescent="0.25">
      <c r="A222" s="181"/>
      <c r="B222" s="13" t="s">
        <v>161</v>
      </c>
      <c r="C222" s="14">
        <v>101</v>
      </c>
      <c r="D222" s="14">
        <v>84</v>
      </c>
      <c r="E222" s="15">
        <v>0.202380952380952</v>
      </c>
    </row>
    <row r="223" spans="1:5" x14ac:dyDescent="0.25">
      <c r="A223" s="181"/>
      <c r="B223" s="13" t="s">
        <v>136</v>
      </c>
      <c r="C223" s="18"/>
      <c r="D223" s="18"/>
      <c r="E223" s="15">
        <v>0</v>
      </c>
    </row>
    <row r="224" spans="1:5" x14ac:dyDescent="0.25">
      <c r="A224" s="181"/>
      <c r="B224" s="13" t="s">
        <v>137</v>
      </c>
      <c r="C224" s="18"/>
      <c r="D224" s="18"/>
      <c r="E224" s="15">
        <v>0</v>
      </c>
    </row>
    <row r="225" spans="1:5" x14ac:dyDescent="0.25">
      <c r="A225" s="181"/>
      <c r="B225" s="13" t="s">
        <v>138</v>
      </c>
      <c r="C225" s="18"/>
      <c r="D225" s="18"/>
      <c r="E225" s="15">
        <v>0</v>
      </c>
    </row>
    <row r="226" spans="1:5" x14ac:dyDescent="0.25">
      <c r="A226" s="181"/>
      <c r="B226" s="13" t="s">
        <v>139</v>
      </c>
      <c r="C226" s="18"/>
      <c r="D226" s="18"/>
      <c r="E226" s="15">
        <v>0</v>
      </c>
    </row>
    <row r="227" spans="1:5" x14ac:dyDescent="0.25">
      <c r="A227" s="181"/>
      <c r="B227" s="13" t="s">
        <v>162</v>
      </c>
      <c r="C227" s="14">
        <v>6</v>
      </c>
      <c r="D227" s="14">
        <v>27</v>
      </c>
      <c r="E227" s="15">
        <v>-0.77777777777777801</v>
      </c>
    </row>
    <row r="228" spans="1:5" x14ac:dyDescent="0.25">
      <c r="A228" s="181"/>
      <c r="B228" s="13" t="s">
        <v>141</v>
      </c>
      <c r="C228" s="14">
        <v>22</v>
      </c>
      <c r="D228" s="14">
        <v>65</v>
      </c>
      <c r="E228" s="15">
        <v>-0.66153846153846196</v>
      </c>
    </row>
    <row r="229" spans="1:5" x14ac:dyDescent="0.25">
      <c r="A229" s="181"/>
      <c r="B229" s="13" t="s">
        <v>142</v>
      </c>
      <c r="C229" s="14">
        <v>228</v>
      </c>
      <c r="D229" s="14">
        <v>414</v>
      </c>
      <c r="E229" s="15">
        <v>-0.44927536231884002</v>
      </c>
    </row>
    <row r="230" spans="1:5" x14ac:dyDescent="0.25">
      <c r="A230" s="181"/>
      <c r="B230" s="13" t="s">
        <v>143</v>
      </c>
      <c r="C230" s="18"/>
      <c r="D230" s="14">
        <v>10</v>
      </c>
      <c r="E230" s="15">
        <v>0</v>
      </c>
    </row>
    <row r="231" spans="1:5" x14ac:dyDescent="0.25">
      <c r="A231" s="181"/>
      <c r="B231" s="13" t="s">
        <v>144</v>
      </c>
      <c r="C231" s="18"/>
      <c r="D231" s="18"/>
      <c r="E231" s="15">
        <v>0</v>
      </c>
    </row>
    <row r="232" spans="1:5" x14ac:dyDescent="0.25">
      <c r="A232" s="181"/>
      <c r="B232" s="13" t="s">
        <v>145</v>
      </c>
      <c r="C232" s="14">
        <v>3</v>
      </c>
      <c r="D232" s="14">
        <v>2</v>
      </c>
      <c r="E232" s="15">
        <v>0.5</v>
      </c>
    </row>
    <row r="233" spans="1:5" x14ac:dyDescent="0.25">
      <c r="A233" s="181"/>
      <c r="B233" s="13" t="s">
        <v>146</v>
      </c>
      <c r="C233" s="14">
        <v>109</v>
      </c>
      <c r="D233" s="14">
        <v>88</v>
      </c>
      <c r="E233" s="15">
        <v>0.23863636363636401</v>
      </c>
    </row>
    <row r="234" spans="1:5" x14ac:dyDescent="0.25">
      <c r="A234" s="181"/>
      <c r="B234" s="13" t="s">
        <v>147</v>
      </c>
      <c r="C234" s="14">
        <v>50</v>
      </c>
      <c r="D234" s="14">
        <v>48</v>
      </c>
      <c r="E234" s="15">
        <v>4.1666666666666699E-2</v>
      </c>
    </row>
    <row r="235" spans="1:5" x14ac:dyDescent="0.25">
      <c r="A235" s="181"/>
      <c r="B235" s="13" t="s">
        <v>148</v>
      </c>
      <c r="C235" s="18"/>
      <c r="D235" s="18"/>
      <c r="E235" s="15">
        <v>0</v>
      </c>
    </row>
    <row r="236" spans="1:5" x14ac:dyDescent="0.25">
      <c r="A236" s="181"/>
      <c r="B236" s="13" t="s">
        <v>149</v>
      </c>
      <c r="C236" s="18"/>
      <c r="D236" s="18"/>
      <c r="E236" s="15">
        <v>0</v>
      </c>
    </row>
    <row r="237" spans="1:5" x14ac:dyDescent="0.25">
      <c r="A237" s="181"/>
      <c r="B237" s="13" t="s">
        <v>150</v>
      </c>
      <c r="C237" s="18"/>
      <c r="D237" s="18"/>
      <c r="E237" s="15">
        <v>0</v>
      </c>
    </row>
    <row r="238" spans="1:5" x14ac:dyDescent="0.25">
      <c r="A238" s="181"/>
      <c r="B238" s="13" t="s">
        <v>151</v>
      </c>
      <c r="C238" s="14">
        <v>51</v>
      </c>
      <c r="D238" s="14">
        <v>14</v>
      </c>
      <c r="E238" s="15">
        <v>2.6428571428571401</v>
      </c>
    </row>
    <row r="239" spans="1:5" x14ac:dyDescent="0.25">
      <c r="A239" s="181"/>
      <c r="B239" s="13" t="s">
        <v>152</v>
      </c>
      <c r="C239" s="18"/>
      <c r="D239" s="18"/>
      <c r="E239" s="15">
        <v>0</v>
      </c>
    </row>
    <row r="240" spans="1:5" x14ac:dyDescent="0.25">
      <c r="A240" s="181"/>
      <c r="B240" s="13" t="s">
        <v>153</v>
      </c>
      <c r="C240" s="18"/>
      <c r="D240" s="14">
        <v>240</v>
      </c>
      <c r="E240" s="15">
        <v>0</v>
      </c>
    </row>
    <row r="241" spans="1:5" x14ac:dyDescent="0.25">
      <c r="A241" s="181"/>
      <c r="B241" s="13" t="s">
        <v>154</v>
      </c>
      <c r="C241" s="18"/>
      <c r="D241" s="18"/>
      <c r="E241" s="15">
        <v>0</v>
      </c>
    </row>
    <row r="242" spans="1:5" x14ac:dyDescent="0.25">
      <c r="A242" s="182"/>
      <c r="B242" s="13" t="s">
        <v>155</v>
      </c>
      <c r="C242" s="18"/>
      <c r="D242" s="18"/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42</v>
      </c>
      <c r="D246" s="14">
        <v>2345</v>
      </c>
      <c r="E246" s="15">
        <v>-0.98208955223880601</v>
      </c>
    </row>
    <row r="247" spans="1:5" x14ac:dyDescent="0.25">
      <c r="A247" s="12" t="s">
        <v>165</v>
      </c>
      <c r="B247" s="17"/>
      <c r="C247" s="14">
        <v>286</v>
      </c>
      <c r="D247" s="14">
        <v>875</v>
      </c>
      <c r="E247" s="15">
        <v>-0.67314285714285704</v>
      </c>
    </row>
    <row r="248" spans="1:5" x14ac:dyDescent="0.25">
      <c r="A248" s="12" t="s">
        <v>166</v>
      </c>
      <c r="B248" s="17"/>
      <c r="C248" s="14">
        <v>199</v>
      </c>
      <c r="D248" s="14">
        <v>885</v>
      </c>
      <c r="E248" s="15">
        <v>-0.77514124293785303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240</v>
      </c>
      <c r="D252" s="14">
        <v>211</v>
      </c>
      <c r="E252" s="15">
        <v>0.137440758293839</v>
      </c>
    </row>
    <row r="253" spans="1:5" x14ac:dyDescent="0.25">
      <c r="A253" s="180" t="s">
        <v>169</v>
      </c>
      <c r="B253" s="13" t="s">
        <v>170</v>
      </c>
      <c r="C253" s="14">
        <v>54</v>
      </c>
      <c r="D253" s="14">
        <v>51</v>
      </c>
      <c r="E253" s="15">
        <v>5.8823529411764698E-2</v>
      </c>
    </row>
    <row r="254" spans="1:5" x14ac:dyDescent="0.25">
      <c r="A254" s="181"/>
      <c r="B254" s="13" t="s">
        <v>171</v>
      </c>
      <c r="C254" s="14">
        <v>4</v>
      </c>
      <c r="D254" s="14">
        <v>2</v>
      </c>
      <c r="E254" s="15">
        <v>1</v>
      </c>
    </row>
    <row r="255" spans="1:5" x14ac:dyDescent="0.25">
      <c r="A255" s="182"/>
      <c r="B255" s="13" t="s">
        <v>172</v>
      </c>
      <c r="C255" s="14">
        <v>1</v>
      </c>
      <c r="D255" s="14">
        <v>10</v>
      </c>
      <c r="E255" s="15">
        <v>-0.9</v>
      </c>
    </row>
    <row r="256" spans="1:5" x14ac:dyDescent="0.25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x14ac:dyDescent="0.25">
      <c r="A257" s="12" t="s">
        <v>174</v>
      </c>
      <c r="B257" s="17"/>
      <c r="C257" s="14">
        <v>2</v>
      </c>
      <c r="D257" s="14">
        <v>0</v>
      </c>
      <c r="E257" s="15">
        <v>0</v>
      </c>
    </row>
    <row r="258" spans="1:5" x14ac:dyDescent="0.25">
      <c r="A258" s="12" t="s">
        <v>106</v>
      </c>
      <c r="B258" s="17"/>
      <c r="C258" s="14">
        <v>8</v>
      </c>
      <c r="D258" s="14">
        <v>4</v>
      </c>
      <c r="E258" s="15">
        <v>1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17</v>
      </c>
      <c r="D262" s="14">
        <v>35</v>
      </c>
      <c r="E262" s="15">
        <v>-0.51428571428571401</v>
      </c>
    </row>
    <row r="263" spans="1:5" x14ac:dyDescent="0.25">
      <c r="A263" s="180" t="s">
        <v>64</v>
      </c>
      <c r="B263" s="13" t="s">
        <v>177</v>
      </c>
      <c r="C263" s="14">
        <v>67</v>
      </c>
      <c r="D263" s="14">
        <v>69</v>
      </c>
      <c r="E263" s="15">
        <v>-2.8985507246376802E-2</v>
      </c>
    </row>
    <row r="264" spans="1:5" x14ac:dyDescent="0.25">
      <c r="A264" s="182"/>
      <c r="B264" s="13" t="s">
        <v>106</v>
      </c>
      <c r="C264" s="14">
        <v>921</v>
      </c>
      <c r="D264" s="14">
        <v>987</v>
      </c>
      <c r="E264" s="15">
        <v>-6.6869300911854099E-2</v>
      </c>
    </row>
    <row r="265" spans="1:5" x14ac:dyDescent="0.25">
      <c r="A265" s="12" t="s">
        <v>178</v>
      </c>
      <c r="B265" s="17"/>
      <c r="C265" s="14">
        <v>216</v>
      </c>
      <c r="D265" s="14">
        <v>164</v>
      </c>
      <c r="E265" s="15">
        <v>0.31707317073170699</v>
      </c>
    </row>
    <row r="266" spans="1:5" x14ac:dyDescent="0.25">
      <c r="A266" s="12" t="s">
        <v>179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80" t="s">
        <v>182</v>
      </c>
      <c r="B271" s="13" t="s">
        <v>183</v>
      </c>
      <c r="C271" s="18"/>
      <c r="D271" s="18"/>
      <c r="E271" s="15">
        <v>0</v>
      </c>
    </row>
    <row r="272" spans="1:5" x14ac:dyDescent="0.25">
      <c r="A272" s="182"/>
      <c r="B272" s="13" t="s">
        <v>184</v>
      </c>
      <c r="C272" s="18"/>
      <c r="D272" s="18"/>
      <c r="E272" s="15">
        <v>0</v>
      </c>
    </row>
    <row r="273" spans="1:5" x14ac:dyDescent="0.25">
      <c r="A273" s="12" t="s">
        <v>185</v>
      </c>
      <c r="B273" s="17"/>
      <c r="C273" s="14">
        <v>15</v>
      </c>
      <c r="D273" s="14">
        <v>7</v>
      </c>
      <c r="E273" s="15">
        <v>1.1428571428571399</v>
      </c>
    </row>
    <row r="274" spans="1:5" x14ac:dyDescent="0.25">
      <c r="A274" s="12" t="s">
        <v>186</v>
      </c>
      <c r="B274" s="17"/>
      <c r="C274" s="18"/>
      <c r="D274" s="18"/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4">
        <v>0</v>
      </c>
      <c r="D278" s="18"/>
      <c r="E278" s="15">
        <v>0</v>
      </c>
    </row>
    <row r="279" spans="1:5" x14ac:dyDescent="0.25">
      <c r="A279" s="12" t="s">
        <v>189</v>
      </c>
      <c r="B279" s="17"/>
      <c r="C279" s="14">
        <v>0</v>
      </c>
      <c r="D279" s="18"/>
      <c r="E279" s="15">
        <v>0</v>
      </c>
    </row>
    <row r="280" spans="1:5" x14ac:dyDescent="0.25">
      <c r="A280" s="12" t="s">
        <v>190</v>
      </c>
      <c r="B280" s="17"/>
      <c r="C280" s="14">
        <v>0</v>
      </c>
      <c r="D280" s="18"/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7" t="s">
        <v>193</v>
      </c>
      <c r="B283" s="13" t="s">
        <v>194</v>
      </c>
      <c r="C283" s="18"/>
      <c r="D283" s="18"/>
      <c r="E283" s="23"/>
    </row>
    <row r="284" spans="1:5" x14ac:dyDescent="0.25">
      <c r="A284" s="188"/>
      <c r="B284" s="13" t="s">
        <v>195</v>
      </c>
      <c r="C284" s="14">
        <v>999</v>
      </c>
      <c r="D284" s="14">
        <v>1125</v>
      </c>
      <c r="E284" s="24">
        <v>7184</v>
      </c>
    </row>
    <row r="285" spans="1:5" x14ac:dyDescent="0.25">
      <c r="A285" s="189"/>
      <c r="B285" s="13" t="s">
        <v>196</v>
      </c>
      <c r="C285" s="14">
        <v>0</v>
      </c>
      <c r="D285" s="14">
        <v>0</v>
      </c>
      <c r="E285" s="24">
        <v>4</v>
      </c>
    </row>
    <row r="286" spans="1:5" x14ac:dyDescent="0.25">
      <c r="A286" s="187" t="s">
        <v>197</v>
      </c>
      <c r="B286" s="13" t="s">
        <v>198</v>
      </c>
      <c r="C286" s="18"/>
      <c r="D286" s="18"/>
      <c r="E286" s="23"/>
    </row>
    <row r="287" spans="1:5" x14ac:dyDescent="0.25">
      <c r="A287" s="188"/>
      <c r="B287" s="13" t="s">
        <v>199</v>
      </c>
      <c r="C287" s="18"/>
      <c r="D287" s="18"/>
      <c r="E287" s="23"/>
    </row>
    <row r="288" spans="1:5" x14ac:dyDescent="0.25">
      <c r="A288" s="189"/>
      <c r="B288" s="13" t="s">
        <v>200</v>
      </c>
      <c r="C288" s="18"/>
      <c r="D288" s="18"/>
      <c r="E288" s="23"/>
    </row>
    <row r="289" spans="1:5" x14ac:dyDescent="0.25">
      <c r="A289" s="22" t="s">
        <v>201</v>
      </c>
      <c r="B289" s="13" t="s">
        <v>202</v>
      </c>
      <c r="C289" s="14">
        <v>224</v>
      </c>
      <c r="D289" s="14">
        <v>209</v>
      </c>
      <c r="E289" s="24">
        <v>113</v>
      </c>
    </row>
    <row r="290" spans="1:5" x14ac:dyDescent="0.25">
      <c r="A290" s="187" t="s">
        <v>203</v>
      </c>
      <c r="B290" s="13" t="s">
        <v>204</v>
      </c>
      <c r="C290" s="14">
        <v>87</v>
      </c>
      <c r="D290" s="14">
        <v>120</v>
      </c>
      <c r="E290" s="24">
        <v>1600</v>
      </c>
    </row>
    <row r="291" spans="1:5" x14ac:dyDescent="0.25">
      <c r="A291" s="188"/>
      <c r="B291" s="13" t="s">
        <v>205</v>
      </c>
      <c r="C291" s="14">
        <v>68</v>
      </c>
      <c r="D291" s="14">
        <v>78</v>
      </c>
      <c r="E291" s="24">
        <v>2</v>
      </c>
    </row>
    <row r="292" spans="1:5" x14ac:dyDescent="0.25">
      <c r="A292" s="189"/>
      <c r="B292" s="13" t="s">
        <v>206</v>
      </c>
      <c r="C292" s="18"/>
      <c r="D292" s="18"/>
      <c r="E292" s="23"/>
    </row>
    <row r="293" spans="1:5" x14ac:dyDescent="0.25">
      <c r="A293" s="22" t="s">
        <v>207</v>
      </c>
      <c r="B293" s="13" t="s">
        <v>208</v>
      </c>
      <c r="C293" s="18"/>
      <c r="D293" s="18"/>
      <c r="E293" s="23"/>
    </row>
    <row r="294" spans="1:5" x14ac:dyDescent="0.25">
      <c r="A294" s="187" t="s">
        <v>209</v>
      </c>
      <c r="B294" s="13" t="s">
        <v>200</v>
      </c>
      <c r="C294" s="18"/>
      <c r="D294" s="18"/>
      <c r="E294" s="23"/>
    </row>
    <row r="295" spans="1:5" x14ac:dyDescent="0.25">
      <c r="A295" s="188"/>
      <c r="B295" s="13" t="s">
        <v>210</v>
      </c>
      <c r="C295" s="14">
        <v>85</v>
      </c>
      <c r="D295" s="14">
        <v>119</v>
      </c>
      <c r="E295" s="24">
        <v>88</v>
      </c>
    </row>
    <row r="296" spans="1:5" x14ac:dyDescent="0.25">
      <c r="A296" s="189"/>
      <c r="B296" s="13" t="s">
        <v>211</v>
      </c>
      <c r="C296" s="18"/>
      <c r="D296" s="18"/>
      <c r="E296" s="23"/>
    </row>
    <row r="297" spans="1:5" x14ac:dyDescent="0.25">
      <c r="A297" s="187" t="s">
        <v>212</v>
      </c>
      <c r="B297" s="13" t="s">
        <v>213</v>
      </c>
      <c r="C297" s="18"/>
      <c r="D297" s="18"/>
      <c r="E297" s="23"/>
    </row>
    <row r="298" spans="1:5" x14ac:dyDescent="0.25">
      <c r="A298" s="188"/>
      <c r="B298" s="13" t="s">
        <v>214</v>
      </c>
      <c r="C298" s="18"/>
      <c r="D298" s="18"/>
      <c r="E298" s="23"/>
    </row>
    <row r="299" spans="1:5" x14ac:dyDescent="0.25">
      <c r="A299" s="188"/>
      <c r="B299" s="13" t="s">
        <v>215</v>
      </c>
      <c r="C299" s="14">
        <v>532</v>
      </c>
      <c r="D299" s="14">
        <v>778</v>
      </c>
      <c r="E299" s="24">
        <v>1611</v>
      </c>
    </row>
    <row r="300" spans="1:5" x14ac:dyDescent="0.25">
      <c r="A300" s="188"/>
      <c r="B300" s="13" t="s">
        <v>216</v>
      </c>
      <c r="C300" s="14">
        <v>649</v>
      </c>
      <c r="D300" s="14">
        <v>718</v>
      </c>
      <c r="E300" s="24">
        <v>366</v>
      </c>
    </row>
    <row r="301" spans="1:5" x14ac:dyDescent="0.25">
      <c r="A301" s="188"/>
      <c r="B301" s="13" t="s">
        <v>217</v>
      </c>
      <c r="C301" s="14">
        <v>30</v>
      </c>
      <c r="D301" s="14">
        <v>39</v>
      </c>
      <c r="E301" s="24">
        <v>133</v>
      </c>
    </row>
    <row r="302" spans="1:5" x14ac:dyDescent="0.25">
      <c r="A302" s="188"/>
      <c r="B302" s="13" t="s">
        <v>218</v>
      </c>
      <c r="C302" s="14">
        <v>286</v>
      </c>
      <c r="D302" s="14">
        <v>415</v>
      </c>
      <c r="E302" s="24">
        <v>546</v>
      </c>
    </row>
    <row r="303" spans="1:5" x14ac:dyDescent="0.25">
      <c r="A303" s="188"/>
      <c r="B303" s="13" t="s">
        <v>219</v>
      </c>
      <c r="C303" s="14">
        <v>57</v>
      </c>
      <c r="D303" s="14">
        <v>65</v>
      </c>
      <c r="E303" s="24">
        <v>45</v>
      </c>
    </row>
    <row r="304" spans="1:5" x14ac:dyDescent="0.25">
      <c r="A304" s="188"/>
      <c r="B304" s="13" t="s">
        <v>220</v>
      </c>
      <c r="C304" s="14">
        <v>2</v>
      </c>
      <c r="D304" s="14">
        <v>2</v>
      </c>
      <c r="E304" s="24">
        <v>84</v>
      </c>
    </row>
    <row r="305" spans="1:5" x14ac:dyDescent="0.25">
      <c r="A305" s="188"/>
      <c r="B305" s="13" t="s">
        <v>221</v>
      </c>
      <c r="C305" s="14">
        <v>33</v>
      </c>
      <c r="D305" s="14">
        <v>43</v>
      </c>
      <c r="E305" s="24">
        <v>101</v>
      </c>
    </row>
    <row r="306" spans="1:5" x14ac:dyDescent="0.25">
      <c r="A306" s="188"/>
      <c r="B306" s="13" t="s">
        <v>222</v>
      </c>
      <c r="C306" s="14">
        <v>3</v>
      </c>
      <c r="D306" s="14">
        <v>3</v>
      </c>
      <c r="E306" s="24">
        <v>4</v>
      </c>
    </row>
    <row r="307" spans="1:5" x14ac:dyDescent="0.25">
      <c r="A307" s="188"/>
      <c r="B307" s="13" t="s">
        <v>223</v>
      </c>
      <c r="C307" s="18"/>
      <c r="D307" s="18"/>
      <c r="E307" s="23"/>
    </row>
    <row r="308" spans="1:5" x14ac:dyDescent="0.25">
      <c r="A308" s="188"/>
      <c r="B308" s="13" t="s">
        <v>224</v>
      </c>
      <c r="C308" s="14">
        <v>925</v>
      </c>
      <c r="D308" s="14">
        <v>1280</v>
      </c>
      <c r="E308" s="24">
        <v>1683</v>
      </c>
    </row>
    <row r="309" spans="1:5" x14ac:dyDescent="0.25">
      <c r="A309" s="188"/>
      <c r="B309" s="13" t="s">
        <v>225</v>
      </c>
      <c r="C309" s="14">
        <v>848</v>
      </c>
      <c r="D309" s="14">
        <v>962</v>
      </c>
      <c r="E309" s="24">
        <v>230</v>
      </c>
    </row>
    <row r="310" spans="1:5" x14ac:dyDescent="0.25">
      <c r="A310" s="188"/>
      <c r="B310" s="13" t="s">
        <v>226</v>
      </c>
      <c r="C310" s="14">
        <v>1</v>
      </c>
      <c r="D310" s="14">
        <v>1</v>
      </c>
      <c r="E310" s="24">
        <v>23</v>
      </c>
    </row>
    <row r="311" spans="1:5" x14ac:dyDescent="0.25">
      <c r="A311" s="189"/>
      <c r="B311" s="13" t="s">
        <v>227</v>
      </c>
      <c r="C311" s="14">
        <v>18</v>
      </c>
      <c r="D311" s="14">
        <v>21</v>
      </c>
      <c r="E311" s="24">
        <v>9</v>
      </c>
    </row>
    <row r="312" spans="1:5" x14ac:dyDescent="0.25">
      <c r="A312" s="187" t="s">
        <v>228</v>
      </c>
      <c r="B312" s="13" t="s">
        <v>229</v>
      </c>
      <c r="C312" s="18"/>
      <c r="D312" s="18"/>
      <c r="E312" s="23"/>
    </row>
    <row r="313" spans="1:5" x14ac:dyDescent="0.25">
      <c r="A313" s="188"/>
      <c r="B313" s="13" t="s">
        <v>230</v>
      </c>
      <c r="C313" s="14">
        <v>3</v>
      </c>
      <c r="D313" s="14">
        <v>3</v>
      </c>
      <c r="E313" s="24">
        <v>12</v>
      </c>
    </row>
    <row r="314" spans="1:5" x14ac:dyDescent="0.25">
      <c r="A314" s="188"/>
      <c r="B314" s="13" t="s">
        <v>231</v>
      </c>
      <c r="C314" s="18"/>
      <c r="D314" s="18"/>
      <c r="E314" s="23"/>
    </row>
    <row r="315" spans="1:5" x14ac:dyDescent="0.25">
      <c r="A315" s="188"/>
      <c r="B315" s="13" t="s">
        <v>232</v>
      </c>
      <c r="C315" s="18"/>
      <c r="D315" s="18"/>
      <c r="E315" s="23"/>
    </row>
    <row r="316" spans="1:5" x14ac:dyDescent="0.25">
      <c r="A316" s="188"/>
      <c r="B316" s="13" t="s">
        <v>233</v>
      </c>
      <c r="C316" s="14">
        <v>29</v>
      </c>
      <c r="D316" s="14">
        <v>36</v>
      </c>
      <c r="E316" s="24">
        <v>20</v>
      </c>
    </row>
    <row r="317" spans="1:5" x14ac:dyDescent="0.25">
      <c r="A317" s="188"/>
      <c r="B317" s="13" t="s">
        <v>234</v>
      </c>
      <c r="C317" s="14">
        <v>0</v>
      </c>
      <c r="D317" s="14">
        <v>0</v>
      </c>
      <c r="E317" s="24">
        <v>0</v>
      </c>
    </row>
    <row r="318" spans="1:5" x14ac:dyDescent="0.25">
      <c r="A318" s="188"/>
      <c r="B318" s="13" t="s">
        <v>235</v>
      </c>
      <c r="C318" s="18"/>
      <c r="D318" s="18"/>
      <c r="E318" s="23"/>
    </row>
    <row r="319" spans="1:5" x14ac:dyDescent="0.25">
      <c r="A319" s="188"/>
      <c r="B319" s="13" t="s">
        <v>236</v>
      </c>
      <c r="C319" s="14">
        <v>5</v>
      </c>
      <c r="D319" s="14">
        <v>7</v>
      </c>
      <c r="E319" s="24">
        <v>1</v>
      </c>
    </row>
    <row r="320" spans="1:5" x14ac:dyDescent="0.25">
      <c r="A320" s="188"/>
      <c r="B320" s="13" t="s">
        <v>237</v>
      </c>
      <c r="C320" s="18"/>
      <c r="D320" s="18"/>
      <c r="E320" s="23"/>
    </row>
    <row r="321" spans="1:5" x14ac:dyDescent="0.25">
      <c r="A321" s="188"/>
      <c r="B321" s="13" t="s">
        <v>238</v>
      </c>
      <c r="C321" s="18"/>
      <c r="D321" s="18"/>
      <c r="E321" s="23"/>
    </row>
    <row r="322" spans="1:5" x14ac:dyDescent="0.25">
      <c r="A322" s="188"/>
      <c r="B322" s="13" t="s">
        <v>239</v>
      </c>
      <c r="C322" s="18"/>
      <c r="D322" s="18"/>
      <c r="E322" s="23"/>
    </row>
    <row r="323" spans="1:5" x14ac:dyDescent="0.25">
      <c r="A323" s="188"/>
      <c r="B323" s="13" t="s">
        <v>240</v>
      </c>
      <c r="C323" s="18"/>
      <c r="D323" s="18"/>
      <c r="E323" s="23"/>
    </row>
    <row r="324" spans="1:5" x14ac:dyDescent="0.25">
      <c r="A324" s="188"/>
      <c r="B324" s="13" t="s">
        <v>241</v>
      </c>
      <c r="C324" s="18"/>
      <c r="D324" s="18"/>
      <c r="E324" s="23"/>
    </row>
    <row r="325" spans="1:5" x14ac:dyDescent="0.25">
      <c r="A325" s="188"/>
      <c r="B325" s="13" t="s">
        <v>242</v>
      </c>
      <c r="C325" s="14">
        <v>1</v>
      </c>
      <c r="D325" s="14">
        <v>1</v>
      </c>
      <c r="E325" s="24">
        <v>0</v>
      </c>
    </row>
    <row r="326" spans="1:5" x14ac:dyDescent="0.25">
      <c r="A326" s="188"/>
      <c r="B326" s="13" t="s">
        <v>243</v>
      </c>
      <c r="C326" s="18"/>
      <c r="D326" s="18"/>
      <c r="E326" s="23"/>
    </row>
    <row r="327" spans="1:5" x14ac:dyDescent="0.25">
      <c r="A327" s="188"/>
      <c r="B327" s="13" t="s">
        <v>244</v>
      </c>
      <c r="C327" s="18"/>
      <c r="D327" s="18"/>
      <c r="E327" s="23"/>
    </row>
    <row r="328" spans="1:5" x14ac:dyDescent="0.25">
      <c r="A328" s="188"/>
      <c r="B328" s="13" t="s">
        <v>245</v>
      </c>
      <c r="C328" s="18"/>
      <c r="D328" s="18"/>
      <c r="E328" s="23"/>
    </row>
    <row r="329" spans="1:5" x14ac:dyDescent="0.25">
      <c r="A329" s="188"/>
      <c r="B329" s="13" t="s">
        <v>246</v>
      </c>
      <c r="C329" s="18"/>
      <c r="D329" s="18"/>
      <c r="E329" s="23"/>
    </row>
    <row r="330" spans="1:5" x14ac:dyDescent="0.25">
      <c r="A330" s="188"/>
      <c r="B330" s="13" t="s">
        <v>247</v>
      </c>
      <c r="C330" s="18"/>
      <c r="D330" s="18"/>
      <c r="E330" s="23"/>
    </row>
    <row r="331" spans="1:5" x14ac:dyDescent="0.25">
      <c r="A331" s="188"/>
      <c r="B331" s="13" t="s">
        <v>248</v>
      </c>
      <c r="C331" s="18"/>
      <c r="D331" s="18"/>
      <c r="E331" s="23"/>
    </row>
    <row r="332" spans="1:5" x14ac:dyDescent="0.25">
      <c r="A332" s="188"/>
      <c r="B332" s="13" t="s">
        <v>249</v>
      </c>
      <c r="C332" s="14">
        <v>0</v>
      </c>
      <c r="D332" s="14">
        <v>0</v>
      </c>
      <c r="E332" s="24">
        <v>0</v>
      </c>
    </row>
    <row r="333" spans="1:5" x14ac:dyDescent="0.25">
      <c r="A333" s="188"/>
      <c r="B333" s="13" t="s">
        <v>250</v>
      </c>
      <c r="C333" s="14">
        <v>22</v>
      </c>
      <c r="D333" s="14">
        <v>34</v>
      </c>
      <c r="E333" s="24">
        <v>27</v>
      </c>
    </row>
    <row r="334" spans="1:5" x14ac:dyDescent="0.25">
      <c r="A334" s="188"/>
      <c r="B334" s="13" t="s">
        <v>251</v>
      </c>
      <c r="C334" s="14">
        <v>1</v>
      </c>
      <c r="D334" s="14">
        <v>1</v>
      </c>
      <c r="E334" s="24">
        <v>0</v>
      </c>
    </row>
    <row r="335" spans="1:5" x14ac:dyDescent="0.25">
      <c r="A335" s="188"/>
      <c r="B335" s="13" t="s">
        <v>252</v>
      </c>
      <c r="C335" s="14">
        <v>0</v>
      </c>
      <c r="D335" s="14">
        <v>0</v>
      </c>
      <c r="E335" s="24">
        <v>1</v>
      </c>
    </row>
    <row r="336" spans="1:5" x14ac:dyDescent="0.25">
      <c r="A336" s="188"/>
      <c r="B336" s="13" t="s">
        <v>253</v>
      </c>
      <c r="C336" s="18"/>
      <c r="D336" s="18"/>
      <c r="E336" s="23"/>
    </row>
    <row r="337" spans="1:5" x14ac:dyDescent="0.25">
      <c r="A337" s="188"/>
      <c r="B337" s="13" t="s">
        <v>254</v>
      </c>
      <c r="C337" s="18"/>
      <c r="D337" s="18"/>
      <c r="E337" s="23"/>
    </row>
    <row r="338" spans="1:5" x14ac:dyDescent="0.25">
      <c r="A338" s="188"/>
      <c r="B338" s="13" t="s">
        <v>255</v>
      </c>
      <c r="C338" s="18"/>
      <c r="D338" s="18"/>
      <c r="E338" s="23"/>
    </row>
    <row r="339" spans="1:5" x14ac:dyDescent="0.25">
      <c r="A339" s="188"/>
      <c r="B339" s="13" t="s">
        <v>256</v>
      </c>
      <c r="C339" s="18"/>
      <c r="D339" s="18"/>
      <c r="E339" s="23"/>
    </row>
    <row r="340" spans="1:5" x14ac:dyDescent="0.25">
      <c r="A340" s="188"/>
      <c r="B340" s="13" t="s">
        <v>257</v>
      </c>
      <c r="C340" s="18"/>
      <c r="D340" s="18"/>
      <c r="E340" s="23"/>
    </row>
    <row r="341" spans="1:5" x14ac:dyDescent="0.25">
      <c r="A341" s="188"/>
      <c r="B341" s="13" t="s">
        <v>258</v>
      </c>
      <c r="C341" s="18"/>
      <c r="D341" s="18"/>
      <c r="E341" s="23"/>
    </row>
    <row r="342" spans="1:5" x14ac:dyDescent="0.25">
      <c r="A342" s="188"/>
      <c r="B342" s="13" t="s">
        <v>259</v>
      </c>
      <c r="C342" s="18"/>
      <c r="D342" s="18"/>
      <c r="E342" s="23"/>
    </row>
    <row r="343" spans="1:5" x14ac:dyDescent="0.25">
      <c r="A343" s="188"/>
      <c r="B343" s="13" t="s">
        <v>260</v>
      </c>
      <c r="C343" s="14">
        <v>2</v>
      </c>
      <c r="D343" s="14">
        <v>5</v>
      </c>
      <c r="E343" s="24">
        <v>4</v>
      </c>
    </row>
    <row r="344" spans="1:5" x14ac:dyDescent="0.25">
      <c r="A344" s="189"/>
      <c r="B344" s="13" t="s">
        <v>261</v>
      </c>
      <c r="C344" s="18"/>
      <c r="D344" s="18"/>
      <c r="E344" s="23"/>
    </row>
    <row r="345" spans="1:5" x14ac:dyDescent="0.25">
      <c r="A345" s="187" t="s">
        <v>262</v>
      </c>
      <c r="B345" s="13" t="s">
        <v>263</v>
      </c>
      <c r="C345" s="14">
        <v>0</v>
      </c>
      <c r="D345" s="14">
        <v>0</v>
      </c>
      <c r="E345" s="24">
        <v>0</v>
      </c>
    </row>
    <row r="346" spans="1:5" x14ac:dyDescent="0.25">
      <c r="A346" s="188"/>
      <c r="B346" s="13" t="s">
        <v>264</v>
      </c>
      <c r="C346" s="14">
        <v>0</v>
      </c>
      <c r="D346" s="14">
        <v>0</v>
      </c>
      <c r="E346" s="24">
        <v>3</v>
      </c>
    </row>
    <row r="347" spans="1:5" x14ac:dyDescent="0.25">
      <c r="A347" s="188"/>
      <c r="B347" s="13" t="s">
        <v>265</v>
      </c>
      <c r="C347" s="18"/>
      <c r="D347" s="18"/>
      <c r="E347" s="23"/>
    </row>
    <row r="348" spans="1:5" x14ac:dyDescent="0.25">
      <c r="A348" s="188"/>
      <c r="B348" s="13" t="s">
        <v>266</v>
      </c>
      <c r="C348" s="18"/>
      <c r="D348" s="18"/>
      <c r="E348" s="23"/>
    </row>
    <row r="349" spans="1:5" x14ac:dyDescent="0.25">
      <c r="A349" s="188"/>
      <c r="B349" s="13" t="s">
        <v>267</v>
      </c>
      <c r="C349" s="14">
        <v>0</v>
      </c>
      <c r="D349" s="14">
        <v>0</v>
      </c>
      <c r="E349" s="24">
        <v>0</v>
      </c>
    </row>
    <row r="350" spans="1:5" x14ac:dyDescent="0.25">
      <c r="A350" s="188"/>
      <c r="B350" s="13" t="s">
        <v>268</v>
      </c>
      <c r="C350" s="14">
        <v>2</v>
      </c>
      <c r="D350" s="14">
        <v>2</v>
      </c>
      <c r="E350" s="24">
        <v>0</v>
      </c>
    </row>
    <row r="351" spans="1:5" x14ac:dyDescent="0.25">
      <c r="A351" s="188"/>
      <c r="B351" s="13" t="s">
        <v>269</v>
      </c>
      <c r="C351" s="18"/>
      <c r="D351" s="18"/>
      <c r="E351" s="23"/>
    </row>
    <row r="352" spans="1:5" x14ac:dyDescent="0.25">
      <c r="A352" s="188"/>
      <c r="B352" s="13" t="s">
        <v>270</v>
      </c>
      <c r="C352" s="14">
        <v>0</v>
      </c>
      <c r="D352" s="14">
        <v>0</v>
      </c>
      <c r="E352" s="24">
        <v>0</v>
      </c>
    </row>
    <row r="353" spans="1:5" x14ac:dyDescent="0.25">
      <c r="A353" s="188"/>
      <c r="B353" s="13" t="s">
        <v>271</v>
      </c>
      <c r="C353" s="14">
        <v>5</v>
      </c>
      <c r="D353" s="14">
        <v>6</v>
      </c>
      <c r="E353" s="24">
        <v>7</v>
      </c>
    </row>
    <row r="354" spans="1:5" x14ac:dyDescent="0.25">
      <c r="A354" s="188"/>
      <c r="B354" s="13" t="s">
        <v>272</v>
      </c>
      <c r="C354" s="14">
        <v>0</v>
      </c>
      <c r="D354" s="14">
        <v>0</v>
      </c>
      <c r="E354" s="24">
        <v>0</v>
      </c>
    </row>
    <row r="355" spans="1:5" x14ac:dyDescent="0.25">
      <c r="A355" s="189"/>
      <c r="B355" s="13" t="s">
        <v>273</v>
      </c>
      <c r="C355" s="14">
        <v>0</v>
      </c>
      <c r="D355" s="14">
        <v>0</v>
      </c>
      <c r="E355" s="24">
        <v>1</v>
      </c>
    </row>
    <row r="356" spans="1:5" x14ac:dyDescent="0.25">
      <c r="A356" s="187" t="s">
        <v>274</v>
      </c>
      <c r="B356" s="13" t="s">
        <v>275</v>
      </c>
      <c r="C356" s="18"/>
      <c r="D356" s="18"/>
      <c r="E356" s="23"/>
    </row>
    <row r="357" spans="1:5" x14ac:dyDescent="0.25">
      <c r="A357" s="188"/>
      <c r="B357" s="13" t="s">
        <v>276</v>
      </c>
      <c r="C357" s="18"/>
      <c r="D357" s="18"/>
      <c r="E357" s="23"/>
    </row>
    <row r="358" spans="1:5" x14ac:dyDescent="0.25">
      <c r="A358" s="188"/>
      <c r="B358" s="13" t="s">
        <v>277</v>
      </c>
      <c r="C358" s="14">
        <v>0</v>
      </c>
      <c r="D358" s="14">
        <v>0</v>
      </c>
      <c r="E358" s="24">
        <v>0</v>
      </c>
    </row>
    <row r="359" spans="1:5" x14ac:dyDescent="0.25">
      <c r="A359" s="188"/>
      <c r="B359" s="13" t="s">
        <v>278</v>
      </c>
      <c r="C359" s="14">
        <v>10</v>
      </c>
      <c r="D359" s="14">
        <v>10</v>
      </c>
      <c r="E359" s="24">
        <v>456</v>
      </c>
    </row>
    <row r="360" spans="1:5" x14ac:dyDescent="0.25">
      <c r="A360" s="188"/>
      <c r="B360" s="13" t="s">
        <v>279</v>
      </c>
      <c r="C360" s="14">
        <v>0</v>
      </c>
      <c r="D360" s="14">
        <v>0</v>
      </c>
      <c r="E360" s="24">
        <v>0</v>
      </c>
    </row>
    <row r="361" spans="1:5" x14ac:dyDescent="0.25">
      <c r="A361" s="188"/>
      <c r="B361" s="13" t="s">
        <v>280</v>
      </c>
      <c r="C361" s="18"/>
      <c r="D361" s="18"/>
      <c r="E361" s="23"/>
    </row>
    <row r="362" spans="1:5" x14ac:dyDescent="0.25">
      <c r="A362" s="188"/>
      <c r="B362" s="13" t="s">
        <v>281</v>
      </c>
      <c r="C362" s="18"/>
      <c r="D362" s="18"/>
      <c r="E362" s="23"/>
    </row>
    <row r="363" spans="1:5" x14ac:dyDescent="0.25">
      <c r="A363" s="188"/>
      <c r="B363" s="13" t="s">
        <v>282</v>
      </c>
      <c r="C363" s="18"/>
      <c r="D363" s="18"/>
      <c r="E363" s="23"/>
    </row>
    <row r="364" spans="1:5" x14ac:dyDescent="0.25">
      <c r="A364" s="189"/>
      <c r="B364" s="13" t="s">
        <v>283</v>
      </c>
      <c r="C364" s="14">
        <v>0</v>
      </c>
      <c r="D364" s="14">
        <v>0</v>
      </c>
      <c r="E364" s="24">
        <v>0</v>
      </c>
    </row>
    <row r="365" spans="1:5" x14ac:dyDescent="0.25">
      <c r="A365" s="187" t="s">
        <v>284</v>
      </c>
      <c r="B365" s="13" t="s">
        <v>285</v>
      </c>
      <c r="C365" s="18"/>
      <c r="D365" s="18"/>
      <c r="E365" s="23"/>
    </row>
    <row r="366" spans="1:5" x14ac:dyDescent="0.25">
      <c r="A366" s="188"/>
      <c r="B366" s="13" t="s">
        <v>286</v>
      </c>
      <c r="C366" s="14">
        <v>2</v>
      </c>
      <c r="D366" s="14">
        <v>67</v>
      </c>
      <c r="E366" s="24">
        <v>8</v>
      </c>
    </row>
    <row r="367" spans="1:5" x14ac:dyDescent="0.25">
      <c r="A367" s="188"/>
      <c r="B367" s="13" t="s">
        <v>287</v>
      </c>
      <c r="C367" s="18"/>
      <c r="D367" s="18"/>
      <c r="E367" s="23"/>
    </row>
    <row r="368" spans="1:5" x14ac:dyDescent="0.25">
      <c r="A368" s="188"/>
      <c r="B368" s="13" t="s">
        <v>288</v>
      </c>
      <c r="C368" s="14">
        <v>2</v>
      </c>
      <c r="D368" s="14">
        <v>46</v>
      </c>
      <c r="E368" s="24">
        <v>4</v>
      </c>
    </row>
    <row r="369" spans="1:5" x14ac:dyDescent="0.25">
      <c r="A369" s="188"/>
      <c r="B369" s="13" t="s">
        <v>204</v>
      </c>
      <c r="C369" s="14">
        <v>0</v>
      </c>
      <c r="D369" s="14">
        <v>0</v>
      </c>
      <c r="E369" s="24">
        <v>0</v>
      </c>
    </row>
    <row r="370" spans="1:5" x14ac:dyDescent="0.25">
      <c r="A370" s="188"/>
      <c r="B370" s="13" t="s">
        <v>289</v>
      </c>
      <c r="C370" s="14">
        <v>1</v>
      </c>
      <c r="D370" s="14">
        <v>1</v>
      </c>
      <c r="E370" s="24">
        <v>0</v>
      </c>
    </row>
    <row r="371" spans="1:5" x14ac:dyDescent="0.25">
      <c r="A371" s="188"/>
      <c r="B371" s="13" t="s">
        <v>290</v>
      </c>
      <c r="C371" s="18"/>
      <c r="D371" s="18"/>
      <c r="E371" s="23"/>
    </row>
    <row r="372" spans="1:5" x14ac:dyDescent="0.25">
      <c r="A372" s="188"/>
      <c r="B372" s="13" t="s">
        <v>291</v>
      </c>
      <c r="C372" s="18"/>
      <c r="D372" s="18"/>
      <c r="E372" s="23"/>
    </row>
    <row r="373" spans="1:5" x14ac:dyDescent="0.25">
      <c r="A373" s="188"/>
      <c r="B373" s="13" t="s">
        <v>292</v>
      </c>
      <c r="C373" s="18"/>
      <c r="D373" s="18"/>
      <c r="E373" s="23"/>
    </row>
    <row r="374" spans="1:5" x14ac:dyDescent="0.25">
      <c r="A374" s="188"/>
      <c r="B374" s="13" t="s">
        <v>293</v>
      </c>
      <c r="C374" s="18"/>
      <c r="D374" s="18"/>
      <c r="E374" s="23"/>
    </row>
    <row r="375" spans="1:5" x14ac:dyDescent="0.25">
      <c r="A375" s="188"/>
      <c r="B375" s="13" t="s">
        <v>294</v>
      </c>
      <c r="C375" s="18"/>
      <c r="D375" s="18"/>
      <c r="E375" s="23"/>
    </row>
    <row r="376" spans="1:5" x14ac:dyDescent="0.25">
      <c r="A376" s="188"/>
      <c r="B376" s="13" t="s">
        <v>295</v>
      </c>
      <c r="C376" s="18"/>
      <c r="D376" s="18"/>
      <c r="E376" s="23"/>
    </row>
    <row r="377" spans="1:5" x14ac:dyDescent="0.25">
      <c r="A377" s="189"/>
      <c r="B377" s="13" t="s">
        <v>296</v>
      </c>
      <c r="C377" s="14">
        <v>64</v>
      </c>
      <c r="D377" s="14">
        <v>66</v>
      </c>
      <c r="E377" s="24">
        <v>0</v>
      </c>
    </row>
  </sheetData>
  <sheetProtection algorithmName="SHA-512" hashValue="oxW0rlnKQyBrVEW64tI+FsMJN5SoOeopqqx9J3PIyTb5REmdem1UamWBmizc8sDShb0DihIx+pYZwh3Mfea4TQ==" saltValue="jafn0GM7P+1N65wsjOSJvw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B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B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E2F1-E2C5-4F32-BCA0-5DFE4908EF14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hidden="1" customWidth="1"/>
    <col min="20" max="20" width="7.85546875" style="157" hidden="1" customWidth="1"/>
    <col min="21" max="22" width="0" style="157" hidden="1" customWidth="1"/>
    <col min="23" max="23" width="51.28515625" style="157" hidden="1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9" t="s">
        <v>1817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8</v>
      </c>
      <c r="D4" s="163">
        <f>DatosViolenciaGénero!C7</f>
        <v>2129</v>
      </c>
      <c r="F4" s="162" t="s">
        <v>1812</v>
      </c>
      <c r="G4" s="164">
        <f>DatosViolenciaGénero!E82</f>
        <v>556</v>
      </c>
      <c r="H4" s="165"/>
    </row>
    <row r="5" spans="1:30" x14ac:dyDescent="0.2">
      <c r="C5" s="162" t="s">
        <v>35</v>
      </c>
      <c r="D5" s="163">
        <f>DatosViolenciaGénero!C5</f>
        <v>1981</v>
      </c>
      <c r="F5" s="162" t="s">
        <v>1813</v>
      </c>
      <c r="G5" s="164">
        <f>DatosViolenciaGénero!F82</f>
        <v>1490</v>
      </c>
      <c r="H5" s="165"/>
    </row>
    <row r="6" spans="1:30" x14ac:dyDescent="0.2">
      <c r="C6" s="162" t="s">
        <v>1814</v>
      </c>
      <c r="D6" s="173">
        <f>DatosViolenciaGénero!C8</f>
        <v>366</v>
      </c>
    </row>
    <row r="7" spans="1:30" x14ac:dyDescent="0.2">
      <c r="C7" s="162" t="s">
        <v>55</v>
      </c>
      <c r="D7" s="173">
        <f>DatosViolenciaGénero!C9</f>
        <v>1</v>
      </c>
    </row>
    <row r="8" spans="1:30" x14ac:dyDescent="0.2">
      <c r="C8" s="162" t="s">
        <v>1818</v>
      </c>
      <c r="D8" s="163">
        <f>DatosViolenciaGénero!C11</f>
        <v>1</v>
      </c>
    </row>
    <row r="9" spans="1:30" x14ac:dyDescent="0.2">
      <c r="C9" s="162" t="s">
        <v>1819</v>
      </c>
      <c r="D9" s="163">
        <f>DatosViolenciaGénero!C12</f>
        <v>0</v>
      </c>
    </row>
    <row r="10" spans="1:30" x14ac:dyDescent="0.2">
      <c r="C10" s="162" t="s">
        <v>1811</v>
      </c>
      <c r="D10" s="173">
        <f>DatosViolenciaGénero!C6</f>
        <v>1195</v>
      </c>
    </row>
    <row r="11" spans="1:30" x14ac:dyDescent="0.2">
      <c r="C11" s="162" t="s">
        <v>1815</v>
      </c>
      <c r="D11" s="173">
        <f>DatosViolenciaGénero!C10</f>
        <v>0</v>
      </c>
    </row>
    <row r="20" spans="3:32" x14ac:dyDescent="0.2">
      <c r="C20" s="168"/>
      <c r="D20" s="168"/>
    </row>
    <row r="21" spans="3:32" x14ac:dyDescent="0.2">
      <c r="C21" s="169"/>
      <c r="D21" s="169"/>
    </row>
    <row r="22" spans="3:32" s="168" customFormat="1" ht="12.75" customHeight="1" x14ac:dyDescent="0.2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9" customFormat="1" x14ac:dyDescent="0.2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">
      <c r="AB24" s="155"/>
    </row>
    <row r="25" spans="3:32" ht="15.75" x14ac:dyDescent="0.25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ciM7Uy38DrMzPG6aBKtwyFHD86fFZwV7/+MaK3LoWkbBiNMLRp0M0gY9JKxyYoBboqSGhcQofVAVJgHIf4FXaQ==" saltValue="bqF/Uwg8nF/3AB0C7e9RQ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AD7C-D410-4FD8-A76A-55A16F387E11}">
  <dimension ref="A1:Z25"/>
  <sheetViews>
    <sheetView showGridLines="0" showRowColHeaders="0" workbookViewId="0">
      <selection activeCell="E28" sqref="E28"/>
    </sheetView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425781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425781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42578125" style="141" customWidth="1"/>
    <col min="26" max="26" width="2.7109375" style="141" customWidth="1"/>
    <col min="27" max="16384" width="11.42578125" style="108"/>
  </cols>
  <sheetData>
    <row r="1" spans="1:26" x14ac:dyDescent="0.2">
      <c r="A1" s="140"/>
      <c r="C1" s="215" t="s">
        <v>1820</v>
      </c>
      <c r="D1" s="215"/>
      <c r="E1" s="215"/>
      <c r="F1" s="140"/>
      <c r="H1" s="174"/>
      <c r="I1" s="174"/>
      <c r="J1" s="174"/>
      <c r="K1" s="140"/>
      <c r="P1" s="140"/>
      <c r="U1" s="140"/>
      <c r="Z1" s="140"/>
    </row>
    <row r="2" spans="1:26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5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QbOHW2/59DY+DzzM9BeYJXYgTr5gWaOkplGgvWQlB04YwQ/HSjJu41xbC7hk2QWPjfdFWP6KvsamJANtqkUTbQ==" saltValue="815jDL5TrppAD0j+j7WoJ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41C69-840D-4BF7-A6EF-83321EA2D9A8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4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4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4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4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4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4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4.28515625" style="141" customWidth="1"/>
    <col min="61" max="61" width="2.7109375" style="141" customWidth="1"/>
    <col min="62" max="16384" width="11.42578125" style="108"/>
  </cols>
  <sheetData>
    <row r="1" spans="1:61" x14ac:dyDescent="0.2">
      <c r="A1" s="140"/>
      <c r="C1" s="215" t="s">
        <v>1825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40"/>
      <c r="R1" s="174"/>
      <c r="S1" s="174"/>
      <c r="T1" s="174"/>
      <c r="U1" s="140"/>
      <c r="W1" s="174"/>
      <c r="X1" s="174"/>
      <c r="Y1" s="174"/>
      <c r="Z1" s="140"/>
      <c r="AB1" s="174"/>
      <c r="AC1" s="174"/>
      <c r="AD1" s="174"/>
      <c r="AE1" s="140"/>
      <c r="AG1" s="174"/>
      <c r="AH1" s="174"/>
      <c r="AI1" s="174"/>
      <c r="AJ1" s="140"/>
      <c r="AL1" s="174"/>
      <c r="AM1" s="174"/>
      <c r="AN1" s="174"/>
      <c r="AO1" s="140"/>
      <c r="AQ1" s="174"/>
      <c r="AR1" s="174"/>
      <c r="AS1" s="174"/>
      <c r="AT1" s="140"/>
      <c r="AV1" s="174"/>
      <c r="AW1" s="174"/>
      <c r="AX1" s="174"/>
      <c r="AY1" s="140"/>
      <c r="BA1" s="174"/>
      <c r="BB1" s="174"/>
      <c r="BC1" s="174"/>
      <c r="BD1" s="140"/>
      <c r="BF1" s="174"/>
      <c r="BG1" s="174"/>
      <c r="BH1" s="174"/>
      <c r="BI1" s="140"/>
    </row>
    <row r="2" spans="1:61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5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Pjli3Z5h89jK6EuioVcNP9eZENlh25/yEtYwl6uBZuI883mY3XsETMrbv4qQFxNfsY4NEFCCzSqdvDhwWhASRQ==" saltValue="Z7Q63HCbIPJZJVrivVmHv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70F6-8166-42A7-B5CA-4044999C1D62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7" width="11.42578125" style="141"/>
    <col min="18" max="18" width="11.42578125" style="92"/>
    <col min="19" max="19" width="2.7109375" style="141" customWidth="1"/>
    <col min="20" max="20" width="7.85546875" style="141" customWidth="1"/>
    <col min="21" max="25" width="11.42578125" style="141"/>
    <col min="26" max="16384" width="11.42578125" style="92"/>
  </cols>
  <sheetData>
    <row r="1" spans="1:26" x14ac:dyDescent="0.2">
      <c r="A1" s="140"/>
      <c r="C1" s="215" t="s">
        <v>1829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74"/>
      <c r="Q1" s="174"/>
      <c r="S1" s="140"/>
      <c r="U1" s="174"/>
      <c r="V1" s="174"/>
      <c r="W1" s="174"/>
      <c r="X1" s="174"/>
      <c r="Y1" s="174"/>
    </row>
    <row r="3" spans="1:26" x14ac:dyDescent="0.2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">
      <c r="M5" s="175" t="s">
        <v>1179</v>
      </c>
      <c r="N5" s="175" t="s">
        <v>1180</v>
      </c>
      <c r="O5" s="175" t="s">
        <v>1181</v>
      </c>
      <c r="P5" s="175" t="s">
        <v>1182</v>
      </c>
      <c r="Q5" s="175" t="s">
        <v>610</v>
      </c>
      <c r="R5" s="175" t="s">
        <v>1183</v>
      </c>
      <c r="S5" s="176"/>
      <c r="U5" s="177" t="s">
        <v>1179</v>
      </c>
      <c r="V5" s="177" t="s">
        <v>1180</v>
      </c>
      <c r="W5" s="177" t="s">
        <v>1181</v>
      </c>
      <c r="X5" s="177" t="s">
        <v>1182</v>
      </c>
      <c r="Y5" s="177" t="s">
        <v>610</v>
      </c>
      <c r="Z5" s="177" t="s">
        <v>1183</v>
      </c>
    </row>
    <row r="6" spans="1:26" x14ac:dyDescent="0.2">
      <c r="M6" s="178">
        <f>DatosMedioAmbiente!C53</f>
        <v>0</v>
      </c>
      <c r="N6" s="178">
        <f>DatosMedioAmbiente!C55</f>
        <v>5</v>
      </c>
      <c r="O6" s="178">
        <f>DatosMedioAmbiente!C57</f>
        <v>0</v>
      </c>
      <c r="P6" s="178">
        <f>DatosMedioAmbiente!C59</f>
        <v>0</v>
      </c>
      <c r="Q6" s="178">
        <f>DatosMedioAmbiente!C61</f>
        <v>0</v>
      </c>
      <c r="R6" s="178">
        <f>DatosMedioAmbiente!C63</f>
        <v>12</v>
      </c>
      <c r="S6" s="176"/>
      <c r="U6" s="179">
        <f>DatosMedioAmbiente!C54</f>
        <v>0</v>
      </c>
      <c r="V6" s="179">
        <f>DatosMedioAmbiente!C56</f>
        <v>0</v>
      </c>
      <c r="W6" s="179">
        <f>DatosMedioAmbiente!C58</f>
        <v>0</v>
      </c>
      <c r="X6" s="179">
        <f>DatosMedioAmbiente!C60</f>
        <v>0</v>
      </c>
      <c r="Y6" s="179">
        <f>DatosMedioAmbiente!C62</f>
        <v>0</v>
      </c>
      <c r="Z6" s="179">
        <f>DatosMedioAmbiente!C64</f>
        <v>2</v>
      </c>
    </row>
    <row r="25" spans="1:20" s="92" customFormat="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gQilFse984kMOUVaROGeExwK900tIq2ULzoVLr+D2FJ3vVd53ttzrehWlaOhQzUNi2HzHtp9WogygBtwIP/e+Q==" saltValue="5NftqOtvs+RHS5tFI2cPq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D9656-97AF-4606-81B2-FC98BA33BF77}">
  <dimension ref="A1:BI18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2" customWidth="1"/>
    <col min="19" max="20" width="25.140625" style="92" customWidth="1"/>
    <col min="21" max="21" width="14.42578125" style="92" customWidth="1"/>
    <col min="22" max="22" width="20.42578125" style="92" customWidth="1"/>
    <col min="23" max="23" width="16.7109375" style="92" customWidth="1"/>
    <col min="24" max="24" width="5.28515625" style="92" customWidth="1"/>
    <col min="25" max="25" width="4" style="92" customWidth="1"/>
    <col min="26" max="26" width="13.7109375" style="92" customWidth="1"/>
    <col min="27" max="27" width="22.140625" style="92" customWidth="1"/>
    <col min="28" max="16384" width="11.5703125" style="92"/>
  </cols>
  <sheetData>
    <row r="1" spans="1:61" s="105" customFormat="1" ht="89.25" x14ac:dyDescent="0.25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1624</v>
      </c>
      <c r="F2" s="92" t="s">
        <v>1624</v>
      </c>
      <c r="G2" s="92" t="s">
        <v>1653</v>
      </c>
      <c r="H2" s="92" t="s">
        <v>1653</v>
      </c>
      <c r="I2" s="92" t="s">
        <v>1624</v>
      </c>
      <c r="J2" s="92" t="s">
        <v>1624</v>
      </c>
      <c r="K2" s="92" t="s">
        <v>1624</v>
      </c>
      <c r="L2" s="92" t="s">
        <v>1624</v>
      </c>
      <c r="M2" s="92" t="s">
        <v>1624</v>
      </c>
      <c r="N2" s="92" t="s">
        <v>1624</v>
      </c>
      <c r="O2" s="92" t="s">
        <v>1624</v>
      </c>
      <c r="P2" s="92" t="s">
        <v>1671</v>
      </c>
      <c r="Q2" s="92" t="s">
        <v>1671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1126</v>
      </c>
      <c r="AB2" s="92" t="s">
        <v>1126</v>
      </c>
      <c r="AC2" s="92" t="s">
        <v>1133</v>
      </c>
      <c r="AD2" s="92" t="s">
        <v>644</v>
      </c>
      <c r="AE2" s="92" t="s">
        <v>1179</v>
      </c>
      <c r="AF2" s="92" t="s">
        <v>1082</v>
      </c>
      <c r="AI2" s="92" t="s">
        <v>224</v>
      </c>
      <c r="AL2" s="92" t="s">
        <v>642</v>
      </c>
      <c r="AM2" s="92" t="s">
        <v>642</v>
      </c>
      <c r="AN2" s="92" t="s">
        <v>644</v>
      </c>
      <c r="AO2" s="92" t="s">
        <v>644</v>
      </c>
      <c r="AT2" s="92" t="s">
        <v>652</v>
      </c>
      <c r="AV2" s="92" t="s">
        <v>642</v>
      </c>
      <c r="AW2" s="92" t="s">
        <v>1180</v>
      </c>
      <c r="AX2" s="92" t="s">
        <v>1183</v>
      </c>
      <c r="AY2" s="92" t="s">
        <v>15</v>
      </c>
      <c r="AZ2" s="92" t="s">
        <v>1004</v>
      </c>
      <c r="BA2" s="92" t="s">
        <v>77</v>
      </c>
      <c r="BB2" s="92" t="s">
        <v>996</v>
      </c>
      <c r="BC2" s="92" t="s">
        <v>974</v>
      </c>
      <c r="BD2" s="92" t="s">
        <v>955</v>
      </c>
      <c r="BE2" s="92" t="s">
        <v>1662</v>
      </c>
      <c r="BH2" s="92" t="s">
        <v>1138</v>
      </c>
      <c r="BI2" s="92" t="s">
        <v>1142</v>
      </c>
    </row>
    <row r="3" spans="1:61" x14ac:dyDescent="0.2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1625</v>
      </c>
      <c r="F3" s="92" t="s">
        <v>970</v>
      </c>
      <c r="G3" s="92" t="s">
        <v>1625</v>
      </c>
      <c r="H3" s="92" t="s">
        <v>1625</v>
      </c>
      <c r="I3" s="92" t="s">
        <v>1625</v>
      </c>
      <c r="J3" s="92" t="s">
        <v>1626</v>
      </c>
      <c r="K3" s="92" t="s">
        <v>1626</v>
      </c>
      <c r="L3" s="92" t="s">
        <v>1625</v>
      </c>
      <c r="M3" s="92" t="s">
        <v>1628</v>
      </c>
      <c r="N3" s="92" t="s">
        <v>1629</v>
      </c>
      <c r="O3" s="92" t="s">
        <v>1625</v>
      </c>
      <c r="P3" s="92" t="s">
        <v>1626</v>
      </c>
      <c r="Q3" s="92" t="s">
        <v>1626</v>
      </c>
      <c r="S3" s="92" t="s">
        <v>1626</v>
      </c>
      <c r="T3" s="92" t="s">
        <v>1626</v>
      </c>
      <c r="V3" s="92" t="s">
        <v>25</v>
      </c>
      <c r="W3" s="92" t="s">
        <v>109</v>
      </c>
      <c r="AA3" s="92" t="s">
        <v>1127</v>
      </c>
      <c r="AB3" s="92" t="s">
        <v>1127</v>
      </c>
      <c r="AC3" s="92" t="s">
        <v>1134</v>
      </c>
      <c r="AD3" s="92" t="s">
        <v>646</v>
      </c>
      <c r="AE3" s="92" t="s">
        <v>1180</v>
      </c>
      <c r="AF3" s="92" t="s">
        <v>1024</v>
      </c>
      <c r="AI3" s="92" t="s">
        <v>225</v>
      </c>
      <c r="AL3" s="92" t="s">
        <v>644</v>
      </c>
      <c r="AM3" s="92" t="s">
        <v>644</v>
      </c>
      <c r="AN3" s="92" t="s">
        <v>646</v>
      </c>
      <c r="AO3" s="92" t="s">
        <v>646</v>
      </c>
      <c r="AV3" s="92" t="s">
        <v>644</v>
      </c>
      <c r="AW3" s="92" t="s">
        <v>1183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329</v>
      </c>
      <c r="BE3" s="92" t="s">
        <v>1664</v>
      </c>
      <c r="BH3" s="92" t="s">
        <v>1139</v>
      </c>
      <c r="BI3" s="92" t="s">
        <v>1143</v>
      </c>
    </row>
    <row r="4" spans="1:61" x14ac:dyDescent="0.2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1628</v>
      </c>
      <c r="F4" s="92" t="s">
        <v>1634</v>
      </c>
      <c r="G4" s="92" t="s">
        <v>1626</v>
      </c>
      <c r="H4" s="92" t="s">
        <v>1626</v>
      </c>
      <c r="I4" s="92" t="s">
        <v>1626</v>
      </c>
      <c r="J4" s="92" t="s">
        <v>1628</v>
      </c>
      <c r="K4" s="92" t="s">
        <v>1628</v>
      </c>
      <c r="L4" s="92" t="s">
        <v>1628</v>
      </c>
      <c r="M4" s="92" t="s">
        <v>1630</v>
      </c>
      <c r="N4" s="92" t="s">
        <v>1630</v>
      </c>
      <c r="O4" s="92" t="s">
        <v>1626</v>
      </c>
      <c r="P4" s="92" t="s">
        <v>1672</v>
      </c>
      <c r="Q4" s="92" t="s">
        <v>1672</v>
      </c>
      <c r="S4" s="92" t="s">
        <v>1672</v>
      </c>
      <c r="T4" s="92" t="s">
        <v>1672</v>
      </c>
      <c r="V4" s="92" t="s">
        <v>26</v>
      </c>
      <c r="W4" s="92" t="s">
        <v>1767</v>
      </c>
      <c r="AA4" s="92" t="s">
        <v>1130</v>
      </c>
      <c r="AB4" s="92" t="s">
        <v>1130</v>
      </c>
      <c r="AC4" s="92" t="s">
        <v>1135</v>
      </c>
      <c r="AD4" s="92" t="s">
        <v>648</v>
      </c>
      <c r="AE4" s="92" t="s">
        <v>1182</v>
      </c>
      <c r="AF4" s="92" t="s">
        <v>1189</v>
      </c>
      <c r="AI4" s="92" t="s">
        <v>227</v>
      </c>
      <c r="AL4" s="92" t="s">
        <v>646</v>
      </c>
      <c r="AM4" s="92" t="s">
        <v>646</v>
      </c>
      <c r="AN4" s="92" t="s">
        <v>650</v>
      </c>
      <c r="AO4" s="92" t="s">
        <v>648</v>
      </c>
      <c r="AV4" s="92" t="s">
        <v>646</v>
      </c>
      <c r="AY4" s="92" t="s">
        <v>1000</v>
      </c>
      <c r="AZ4" s="92" t="s">
        <v>1006</v>
      </c>
      <c r="BA4" s="92" t="s">
        <v>1799</v>
      </c>
      <c r="BC4" s="92" t="s">
        <v>1800</v>
      </c>
      <c r="BD4" s="92" t="s">
        <v>956</v>
      </c>
      <c r="BE4" s="92" t="s">
        <v>1803</v>
      </c>
      <c r="BH4" s="92" t="s">
        <v>1140</v>
      </c>
      <c r="BI4" s="92" t="s">
        <v>1144</v>
      </c>
    </row>
    <row r="5" spans="1:61" x14ac:dyDescent="0.2">
      <c r="A5" s="92" t="s">
        <v>1026</v>
      </c>
      <c r="B5" s="92" t="s">
        <v>104</v>
      </c>
      <c r="C5" s="92" t="s">
        <v>169</v>
      </c>
      <c r="D5" s="92" t="s">
        <v>1628</v>
      </c>
      <c r="E5" s="92" t="s">
        <v>970</v>
      </c>
      <c r="F5" s="92" t="s">
        <v>1659</v>
      </c>
      <c r="G5" s="92" t="s">
        <v>970</v>
      </c>
      <c r="H5" s="92" t="s">
        <v>1628</v>
      </c>
      <c r="I5" s="92" t="s">
        <v>1628</v>
      </c>
      <c r="J5" s="92" t="s">
        <v>1632</v>
      </c>
      <c r="K5" s="92" t="s">
        <v>1630</v>
      </c>
      <c r="L5" s="92" t="s">
        <v>1640</v>
      </c>
      <c r="M5" s="92" t="s">
        <v>970</v>
      </c>
      <c r="O5" s="92" t="s">
        <v>970</v>
      </c>
      <c r="P5" s="92" t="s">
        <v>1676</v>
      </c>
      <c r="Q5" s="92" t="s">
        <v>1676</v>
      </c>
      <c r="S5" s="92" t="s">
        <v>1674</v>
      </c>
      <c r="T5" s="92" t="s">
        <v>1674</v>
      </c>
      <c r="V5" s="92" t="s">
        <v>27</v>
      </c>
      <c r="AC5" s="92" t="s">
        <v>1136</v>
      </c>
      <c r="AD5" s="92" t="s">
        <v>650</v>
      </c>
      <c r="AE5" s="92" t="s">
        <v>610</v>
      </c>
      <c r="AF5" s="92" t="s">
        <v>1122</v>
      </c>
      <c r="AI5" s="92" t="s">
        <v>233</v>
      </c>
      <c r="AL5" s="92" t="s">
        <v>648</v>
      </c>
      <c r="AM5" s="92" t="s">
        <v>648</v>
      </c>
      <c r="AN5" s="92" t="s">
        <v>652</v>
      </c>
      <c r="AO5" s="92" t="s">
        <v>650</v>
      </c>
      <c r="AV5" s="92" t="s">
        <v>648</v>
      </c>
      <c r="AY5" s="92" t="s">
        <v>1001</v>
      </c>
      <c r="AZ5" s="92" t="s">
        <v>1007</v>
      </c>
      <c r="BC5" s="92" t="s">
        <v>981</v>
      </c>
      <c r="BD5" s="92" t="s">
        <v>957</v>
      </c>
      <c r="BE5" s="92" t="s">
        <v>1665</v>
      </c>
    </row>
    <row r="6" spans="1:61" x14ac:dyDescent="0.2">
      <c r="A6" s="92" t="s">
        <v>1761</v>
      </c>
      <c r="B6" s="92" t="s">
        <v>105</v>
      </c>
      <c r="C6" s="92" t="s">
        <v>1744</v>
      </c>
      <c r="D6" s="92" t="s">
        <v>1630</v>
      </c>
      <c r="E6" s="92" t="s">
        <v>1635</v>
      </c>
      <c r="F6" s="92" t="s">
        <v>1179</v>
      </c>
      <c r="G6" s="92" t="s">
        <v>1639</v>
      </c>
      <c r="H6" s="92" t="s">
        <v>1631</v>
      </c>
      <c r="I6" s="92" t="s">
        <v>1632</v>
      </c>
      <c r="J6" s="92" t="s">
        <v>970</v>
      </c>
      <c r="K6" s="92" t="s">
        <v>1640</v>
      </c>
      <c r="L6" s="92" t="s">
        <v>1642</v>
      </c>
      <c r="M6" s="92" t="s">
        <v>1640</v>
      </c>
      <c r="O6" s="92" t="s">
        <v>1639</v>
      </c>
      <c r="S6" s="92" t="s">
        <v>1676</v>
      </c>
      <c r="T6" s="92" t="s">
        <v>1676</v>
      </c>
      <c r="V6" s="92" t="s">
        <v>28</v>
      </c>
      <c r="AD6" s="92" t="s">
        <v>652</v>
      </c>
      <c r="AE6" s="92" t="s">
        <v>1183</v>
      </c>
      <c r="AF6" s="92" t="s">
        <v>1190</v>
      </c>
      <c r="AI6" s="92" t="s">
        <v>106</v>
      </c>
      <c r="AL6" s="92" t="s">
        <v>650</v>
      </c>
      <c r="AM6" s="92" t="s">
        <v>650</v>
      </c>
      <c r="AN6" s="92" t="s">
        <v>654</v>
      </c>
      <c r="AO6" s="92" t="s">
        <v>652</v>
      </c>
      <c r="AV6" s="92" t="s">
        <v>650</v>
      </c>
      <c r="AY6" s="92" t="s">
        <v>1002</v>
      </c>
      <c r="AZ6" s="92" t="s">
        <v>1002</v>
      </c>
      <c r="BC6" s="92" t="s">
        <v>982</v>
      </c>
      <c r="BD6" s="92" t="s">
        <v>958</v>
      </c>
      <c r="BE6" s="92" t="s">
        <v>1016</v>
      </c>
    </row>
    <row r="7" spans="1:61" x14ac:dyDescent="0.2">
      <c r="B7" s="92" t="s">
        <v>106</v>
      </c>
      <c r="C7" s="92" t="s">
        <v>1746</v>
      </c>
      <c r="D7" s="92" t="s">
        <v>1631</v>
      </c>
      <c r="E7" s="92" t="s">
        <v>1637</v>
      </c>
      <c r="F7" s="92" t="s">
        <v>1639</v>
      </c>
      <c r="G7" s="92" t="s">
        <v>1641</v>
      </c>
      <c r="H7" s="92" t="s">
        <v>970</v>
      </c>
      <c r="I7" s="92" t="s">
        <v>970</v>
      </c>
      <c r="J7" s="92" t="s">
        <v>1638</v>
      </c>
      <c r="M7" s="92" t="s">
        <v>1641</v>
      </c>
      <c r="O7" s="92" t="s">
        <v>1642</v>
      </c>
      <c r="AD7" s="92" t="s">
        <v>654</v>
      </c>
      <c r="AL7" s="92" t="s">
        <v>652</v>
      </c>
      <c r="AM7" s="92" t="s">
        <v>652</v>
      </c>
      <c r="AV7" s="92" t="s">
        <v>652</v>
      </c>
      <c r="BC7" s="92" t="s">
        <v>1801</v>
      </c>
      <c r="BD7" s="92" t="s">
        <v>959</v>
      </c>
      <c r="BE7" s="92" t="s">
        <v>1667</v>
      </c>
    </row>
    <row r="8" spans="1:61" x14ac:dyDescent="0.2">
      <c r="C8" s="92" t="s">
        <v>204</v>
      </c>
      <c r="D8" s="92" t="s">
        <v>1632</v>
      </c>
      <c r="E8" s="92" t="s">
        <v>1638</v>
      </c>
      <c r="F8" s="92" t="s">
        <v>1640</v>
      </c>
      <c r="G8" s="92" t="s">
        <v>1642</v>
      </c>
      <c r="H8" s="92" t="s">
        <v>1638</v>
      </c>
      <c r="I8" s="92" t="s">
        <v>1638</v>
      </c>
      <c r="J8" s="92" t="s">
        <v>1639</v>
      </c>
      <c r="O8" s="92" t="s">
        <v>1644</v>
      </c>
      <c r="AL8" s="92" t="s">
        <v>654</v>
      </c>
      <c r="BC8" s="92" t="s">
        <v>984</v>
      </c>
      <c r="BD8" s="92" t="s">
        <v>960</v>
      </c>
      <c r="BE8" s="92" t="s">
        <v>260</v>
      </c>
    </row>
    <row r="9" spans="1:61" x14ac:dyDescent="0.2">
      <c r="C9" s="92" t="s">
        <v>1747</v>
      </c>
      <c r="D9" s="92" t="s">
        <v>970</v>
      </c>
      <c r="E9" s="92" t="s">
        <v>1642</v>
      </c>
      <c r="F9" s="92" t="s">
        <v>1641</v>
      </c>
      <c r="G9" s="92" t="s">
        <v>1644</v>
      </c>
      <c r="H9" s="92" t="s">
        <v>1639</v>
      </c>
      <c r="I9" s="92" t="s">
        <v>1639</v>
      </c>
      <c r="J9" s="92" t="s">
        <v>1640</v>
      </c>
      <c r="O9" s="92" t="s">
        <v>106</v>
      </c>
      <c r="BC9" s="92" t="s">
        <v>972</v>
      </c>
      <c r="BD9" s="92" t="s">
        <v>513</v>
      </c>
    </row>
    <row r="10" spans="1:61" x14ac:dyDescent="0.2">
      <c r="C10" s="92" t="s">
        <v>284</v>
      </c>
      <c r="D10" s="92" t="s">
        <v>1636</v>
      </c>
      <c r="F10" s="92" t="s">
        <v>106</v>
      </c>
      <c r="G10" s="92" t="s">
        <v>1648</v>
      </c>
      <c r="H10" s="92" t="s">
        <v>1640</v>
      </c>
      <c r="I10" s="92" t="s">
        <v>1640</v>
      </c>
      <c r="J10" s="92" t="s">
        <v>1642</v>
      </c>
      <c r="BD10" s="92" t="s">
        <v>961</v>
      </c>
    </row>
    <row r="11" spans="1:61" x14ac:dyDescent="0.2">
      <c r="D11" s="92" t="s">
        <v>1638</v>
      </c>
      <c r="G11" s="92" t="s">
        <v>106</v>
      </c>
      <c r="H11" s="92" t="s">
        <v>1641</v>
      </c>
      <c r="I11" s="92" t="s">
        <v>1642</v>
      </c>
      <c r="J11" s="92" t="s">
        <v>1644</v>
      </c>
      <c r="BD11" s="92" t="s">
        <v>962</v>
      </c>
    </row>
    <row r="12" spans="1:61" x14ac:dyDescent="0.2">
      <c r="D12" s="92" t="s">
        <v>1639</v>
      </c>
      <c r="H12" s="92" t="s">
        <v>1642</v>
      </c>
      <c r="I12" s="92" t="s">
        <v>1644</v>
      </c>
      <c r="J12" s="92" t="s">
        <v>106</v>
      </c>
      <c r="BD12" s="92" t="s">
        <v>646</v>
      </c>
    </row>
    <row r="13" spans="1:61" x14ac:dyDescent="0.2">
      <c r="D13" s="92" t="s">
        <v>1640</v>
      </c>
      <c r="H13" s="92" t="s">
        <v>1644</v>
      </c>
      <c r="I13" s="92" t="s">
        <v>1648</v>
      </c>
      <c r="BD13" s="92" t="s">
        <v>963</v>
      </c>
    </row>
    <row r="14" spans="1:61" x14ac:dyDescent="0.2">
      <c r="D14" s="92" t="s">
        <v>1642</v>
      </c>
      <c r="H14" s="92" t="s">
        <v>106</v>
      </c>
      <c r="I14" s="92" t="s">
        <v>106</v>
      </c>
      <c r="BD14" s="92" t="s">
        <v>964</v>
      </c>
    </row>
    <row r="15" spans="1:61" x14ac:dyDescent="0.2">
      <c r="D15" s="92" t="s">
        <v>1644</v>
      </c>
      <c r="BD15" s="92" t="s">
        <v>965</v>
      </c>
    </row>
    <row r="16" spans="1:61" x14ac:dyDescent="0.2">
      <c r="D16" s="92" t="s">
        <v>1648</v>
      </c>
      <c r="BD16" s="92" t="s">
        <v>106</v>
      </c>
    </row>
    <row r="17" spans="4:56" x14ac:dyDescent="0.2">
      <c r="D17" s="92" t="s">
        <v>106</v>
      </c>
      <c r="BD17" s="92" t="s">
        <v>967</v>
      </c>
    </row>
    <row r="18" spans="4:56" x14ac:dyDescent="0.2">
      <c r="BD18" s="92" t="s">
        <v>968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01A7-BFDD-435F-941F-B11EAB39ADAD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SUM(DatosViolenciaGénero!C63:C69)</f>
        <v>3183</v>
      </c>
      <c r="D4" s="100">
        <f>SUM(DatosViolenciaGénero!D63:D69)</f>
        <v>1067</v>
      </c>
    </row>
    <row r="5" spans="2:4" x14ac:dyDescent="0.2">
      <c r="B5" s="99" t="s">
        <v>1626</v>
      </c>
      <c r="C5" s="100">
        <f>SUM(DatosViolenciaGénero!C70:C73)</f>
        <v>873</v>
      </c>
      <c r="D5" s="100">
        <f>SUM(DatosViolenciaGénero!D70:D73)</f>
        <v>457</v>
      </c>
    </row>
    <row r="6" spans="2:4" ht="12.75" customHeight="1" x14ac:dyDescent="0.2">
      <c r="B6" s="99" t="s">
        <v>1672</v>
      </c>
      <c r="C6" s="100">
        <f>DatosViolenciaGénero!C74</f>
        <v>9</v>
      </c>
      <c r="D6" s="100">
        <f>DatosViolenciaGénero!D74</f>
        <v>6</v>
      </c>
    </row>
    <row r="7" spans="2:4" ht="12.75" customHeight="1" x14ac:dyDescent="0.2">
      <c r="B7" s="99" t="s">
        <v>1673</v>
      </c>
      <c r="C7" s="100">
        <f>SUM(DatosViolenciaGénero!C75:C77)</f>
        <v>0</v>
      </c>
      <c r="D7" s="100">
        <f>SUM(DatosViolenciaGénero!D75:D77)</f>
        <v>0</v>
      </c>
    </row>
    <row r="8" spans="2:4" ht="12.75" customHeight="1" x14ac:dyDescent="0.2">
      <c r="B8" s="99" t="s">
        <v>1674</v>
      </c>
      <c r="C8" s="100">
        <f>DatosViolenciaGénero!C81</f>
        <v>8</v>
      </c>
      <c r="D8" s="100">
        <f>DatosViolenciaGénero!D81</f>
        <v>4</v>
      </c>
    </row>
    <row r="9" spans="2:4" ht="12.75" customHeight="1" x14ac:dyDescent="0.2">
      <c r="B9" s="99" t="s">
        <v>1675</v>
      </c>
      <c r="C9" s="100">
        <f>DatosViolenciaGénero!C78</f>
        <v>0</v>
      </c>
      <c r="D9" s="100">
        <f>DatosViolenciaGénero!D78</f>
        <v>0</v>
      </c>
    </row>
    <row r="10" spans="2:4" ht="12.75" customHeight="1" x14ac:dyDescent="0.2">
      <c r="B10" s="99" t="s">
        <v>1676</v>
      </c>
      <c r="C10" s="100">
        <f>SUM(DatosViolenciaGénero!C79:C80)</f>
        <v>933</v>
      </c>
      <c r="D10" s="100">
        <f>SUM(DatosViolenciaGénero!D79:D80)</f>
        <v>560</v>
      </c>
    </row>
    <row r="14" spans="2:4" ht="12.95" customHeight="1" thickTop="1" thickBot="1" x14ac:dyDescent="0.25">
      <c r="B14" s="221" t="s">
        <v>1680</v>
      </c>
      <c r="C14" s="221"/>
    </row>
    <row r="15" spans="2:4" ht="13.5" thickTop="1" x14ac:dyDescent="0.2">
      <c r="B15" s="101" t="s">
        <v>1678</v>
      </c>
      <c r="C15" s="102">
        <f>DatosViolenciaGénero!C38</f>
        <v>284</v>
      </c>
    </row>
    <row r="16" spans="2:4" ht="13.5" thickBot="1" x14ac:dyDescent="0.25">
      <c r="B16" s="103" t="s">
        <v>1679</v>
      </c>
      <c r="C16" s="104">
        <f>DatosViolenciaGénero!C39</f>
        <v>156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4420-01F1-45A9-B360-A89C70A6C65B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SUM(DatosViolenciaDoméstica!C48:C54)</f>
        <v>807</v>
      </c>
      <c r="D4" s="100">
        <f>SUM(DatosViolenciaDoméstica!D48:D54)</f>
        <v>96</v>
      </c>
    </row>
    <row r="5" spans="2:4" x14ac:dyDescent="0.2">
      <c r="B5" s="99" t="s">
        <v>1626</v>
      </c>
      <c r="C5" s="100">
        <f>SUM(DatosViolenciaDoméstica!C55:C58)</f>
        <v>226</v>
      </c>
      <c r="D5" s="100">
        <f>SUM(DatosViolenciaDoméstica!D55:D58)</f>
        <v>62</v>
      </c>
    </row>
    <row r="6" spans="2:4" ht="12.75" customHeight="1" x14ac:dyDescent="0.2">
      <c r="B6" s="99" t="s">
        <v>1672</v>
      </c>
      <c r="C6" s="100">
        <f>DatosViolenciaDoméstica!C59</f>
        <v>2</v>
      </c>
      <c r="D6" s="100">
        <f>DatosViolenciaDoméstica!D59</f>
        <v>1</v>
      </c>
    </row>
    <row r="7" spans="2:4" ht="12.75" customHeight="1" x14ac:dyDescent="0.2">
      <c r="B7" s="99" t="s">
        <v>1673</v>
      </c>
      <c r="C7" s="100">
        <f>SUM(DatosViolenciaDoméstica!C60:C62)</f>
        <v>0</v>
      </c>
      <c r="D7" s="100">
        <f>SUM(DatosViolenciaDoméstica!D60:D62)</f>
        <v>0</v>
      </c>
    </row>
    <row r="8" spans="2:4" ht="12.75" customHeight="1" x14ac:dyDescent="0.2">
      <c r="B8" s="99" t="s">
        <v>1674</v>
      </c>
      <c r="C8" s="100">
        <f>DatosViolenciaDoméstica!C66</f>
        <v>0</v>
      </c>
      <c r="D8" s="100">
        <f>DatosViolenciaDoméstica!D66</f>
        <v>0</v>
      </c>
    </row>
    <row r="9" spans="2:4" ht="12.75" customHeight="1" x14ac:dyDescent="0.2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">
      <c r="B10" s="99" t="s">
        <v>1676</v>
      </c>
      <c r="C10" s="100">
        <f>SUM(DatosViolenciaDoméstica!C64:C65)</f>
        <v>162</v>
      </c>
      <c r="D10" s="100">
        <f>SUM(DatosViolenciaDoméstica!D64:D65)</f>
        <v>52</v>
      </c>
    </row>
    <row r="14" spans="2:4" ht="12.95" customHeight="1" thickTop="1" thickBot="1" x14ac:dyDescent="0.25">
      <c r="B14" s="221" t="s">
        <v>1677</v>
      </c>
      <c r="C14" s="221"/>
    </row>
    <row r="15" spans="2:4" ht="13.5" thickTop="1" x14ac:dyDescent="0.2">
      <c r="B15" s="101" t="s">
        <v>1678</v>
      </c>
      <c r="C15" s="102">
        <f>DatosViolenciaDoméstica!C33</f>
        <v>56</v>
      </c>
    </row>
    <row r="16" spans="2:4" ht="13.5" thickBot="1" x14ac:dyDescent="0.25">
      <c r="B16" s="103" t="s">
        <v>1679</v>
      </c>
      <c r="C16" s="104">
        <f>DatosViolenciaDoméstica!C34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BBD0-4909-4F58-A988-0AAD9938162D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2" customWidth="1"/>
    <col min="2" max="2" width="20.85546875" style="92" customWidth="1"/>
    <col min="3" max="3" width="44" style="92" customWidth="1"/>
    <col min="4" max="4" width="6.28515625" style="92" customWidth="1"/>
    <col min="5" max="16384" width="11.42578125" style="92"/>
  </cols>
  <sheetData>
    <row r="3" spans="2:3" ht="12.95" customHeight="1" x14ac:dyDescent="0.2">
      <c r="B3" s="222" t="s">
        <v>1661</v>
      </c>
      <c r="C3" s="222"/>
    </row>
    <row r="4" spans="2:3" x14ac:dyDescent="0.2">
      <c r="B4" s="93" t="s">
        <v>1662</v>
      </c>
      <c r="C4" s="94">
        <f>DatosMenores!C69</f>
        <v>650</v>
      </c>
    </row>
    <row r="5" spans="2:3" x14ac:dyDescent="0.2">
      <c r="B5" s="93" t="s">
        <v>1663</v>
      </c>
      <c r="C5" s="95">
        <f>DatosMenores!C70</f>
        <v>0</v>
      </c>
    </row>
    <row r="6" spans="2:3" x14ac:dyDescent="0.2">
      <c r="B6" s="93" t="s">
        <v>1664</v>
      </c>
      <c r="C6" s="95">
        <f>DatosMenores!C71</f>
        <v>523</v>
      </c>
    </row>
    <row r="7" spans="2:3" ht="25.5" x14ac:dyDescent="0.2">
      <c r="B7" s="93" t="s">
        <v>1665</v>
      </c>
      <c r="C7" s="95">
        <f>DatosMenores!C74</f>
        <v>36</v>
      </c>
    </row>
    <row r="8" spans="2:3" ht="25.5" x14ac:dyDescent="0.2">
      <c r="B8" s="93" t="s">
        <v>1016</v>
      </c>
      <c r="C8" s="95">
        <f>DatosMenores!C75</f>
        <v>49</v>
      </c>
    </row>
    <row r="9" spans="2:3" ht="25.5" x14ac:dyDescent="0.2">
      <c r="B9" s="93" t="s">
        <v>1666</v>
      </c>
      <c r="C9" s="95">
        <f>DatosMenores!C76</f>
        <v>0</v>
      </c>
    </row>
    <row r="10" spans="2:3" ht="25.5" x14ac:dyDescent="0.2">
      <c r="B10" s="93" t="s">
        <v>260</v>
      </c>
      <c r="C10" s="95">
        <f>DatosMenores!C78</f>
        <v>1</v>
      </c>
    </row>
    <row r="11" spans="2:3" x14ac:dyDescent="0.2">
      <c r="B11" s="93" t="s">
        <v>1667</v>
      </c>
      <c r="C11" s="95">
        <f>DatosMenores!C77</f>
        <v>55</v>
      </c>
    </row>
    <row r="12" spans="2:3" x14ac:dyDescent="0.2">
      <c r="B12" s="93" t="s">
        <v>1668</v>
      </c>
      <c r="C12" s="95">
        <f>DatosMenores!C79</f>
        <v>0</v>
      </c>
    </row>
    <row r="13" spans="2:3" ht="25.5" x14ac:dyDescent="0.2">
      <c r="B13" s="93" t="s">
        <v>1669</v>
      </c>
      <c r="C13" s="95">
        <f>DatosMenores!C72</f>
        <v>34</v>
      </c>
    </row>
    <row r="14" spans="2:3" ht="25.5" x14ac:dyDescent="0.2">
      <c r="B14" s="93" t="s">
        <v>1670</v>
      </c>
      <c r="C14" s="95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9264E-C6CF-4C67-A757-2288731FF600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4" customWidth="1"/>
    <col min="2" max="4" width="13.85546875" style="64" customWidth="1"/>
    <col min="5" max="6" width="15" style="64" customWidth="1"/>
    <col min="7" max="13" width="13.85546875" style="64" customWidth="1"/>
    <col min="14" max="16384" width="11.42578125" style="64"/>
  </cols>
  <sheetData>
    <row r="2" spans="2:13" s="60" customFormat="1" ht="15.75" x14ac:dyDescent="0.25">
      <c r="B2" s="60" t="s">
        <v>1613</v>
      </c>
    </row>
    <row r="4" spans="2:13" ht="39" thickBot="1" x14ac:dyDescent="0.25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75" x14ac:dyDescent="0.25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39" thickBot="1" x14ac:dyDescent="0.25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15" customHeight="1" x14ac:dyDescent="0.2">
      <c r="B11" s="223" t="s">
        <v>1624</v>
      </c>
      <c r="C11" s="223"/>
      <c r="D11" s="77">
        <f>DatosDelitos!C5+DatosDelitos!C13-DatosDelitos!C17</f>
        <v>14513</v>
      </c>
      <c r="E11" s="78">
        <f>DatosDelitos!H5+DatosDelitos!H13-DatosDelitos!H17</f>
        <v>437</v>
      </c>
      <c r="F11" s="78">
        <f>DatosDelitos!I5+DatosDelitos!I13-DatosDelitos!I17</f>
        <v>375</v>
      </c>
      <c r="G11" s="78">
        <f>DatosDelitos!J5+DatosDelitos!J13-DatosDelitos!J17</f>
        <v>30</v>
      </c>
      <c r="H11" s="79">
        <f>DatosDelitos!K5+DatosDelitos!K13-DatosDelitos!K17</f>
        <v>11</v>
      </c>
      <c r="I11" s="79">
        <f>DatosDelitos!L5+DatosDelitos!L13-DatosDelitos!L17</f>
        <v>6</v>
      </c>
      <c r="J11" s="79">
        <f>DatosDelitos!M5+DatosDelitos!M13-DatosDelitos!M17</f>
        <v>7</v>
      </c>
      <c r="K11" s="79">
        <f>DatosDelitos!O5+DatosDelitos!O13-DatosDelitos!O17</f>
        <v>5</v>
      </c>
      <c r="L11" s="80">
        <f>DatosDelitos!P5+DatosDelitos!P13-DatosDelitos!P17</f>
        <v>122</v>
      </c>
    </row>
    <row r="12" spans="2:13" ht="13.15" customHeight="1" x14ac:dyDescent="0.2">
      <c r="B12" s="224" t="s">
        <v>324</v>
      </c>
      <c r="C12" s="224"/>
      <c r="D12" s="81">
        <f>DatosDelitos!C10</f>
        <v>1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0</v>
      </c>
    </row>
    <row r="13" spans="2:13" ht="13.15" customHeight="1" x14ac:dyDescent="0.2">
      <c r="B13" s="224" t="s">
        <v>342</v>
      </c>
      <c r="C13" s="224"/>
      <c r="D13" s="81">
        <f>DatosDelitos!C20</f>
        <v>10</v>
      </c>
      <c r="E13" s="82">
        <f>DatosDelitos!H20</f>
        <v>0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0</v>
      </c>
    </row>
    <row r="14" spans="2:13" ht="13.15" customHeight="1" x14ac:dyDescent="0.2">
      <c r="B14" s="224" t="s">
        <v>347</v>
      </c>
      <c r="C14" s="224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15" customHeight="1" x14ac:dyDescent="0.2">
      <c r="B15" s="224" t="s">
        <v>1625</v>
      </c>
      <c r="C15" s="224"/>
      <c r="D15" s="81">
        <f>DatosDelitos!C17+DatosDelitos!C44</f>
        <v>2128</v>
      </c>
      <c r="E15" s="82">
        <f>DatosDelitos!H17+DatosDelitos!H44</f>
        <v>126</v>
      </c>
      <c r="F15" s="82">
        <f>DatosDelitos!I16+DatosDelitos!I44</f>
        <v>15</v>
      </c>
      <c r="G15" s="82">
        <f>DatosDelitos!J17+DatosDelitos!J44</f>
        <v>0</v>
      </c>
      <c r="H15" s="82">
        <f>DatosDelitos!K17+DatosDelitos!K44</f>
        <v>3</v>
      </c>
      <c r="I15" s="82">
        <f>DatosDelitos!L17+DatosDelitos!L44</f>
        <v>0</v>
      </c>
      <c r="J15" s="82">
        <f>DatosDelitos!M17+DatosDelitos!M44</f>
        <v>0</v>
      </c>
      <c r="K15" s="82">
        <f>DatosDelitos!O17+DatosDelitos!O44</f>
        <v>2</v>
      </c>
      <c r="L15" s="83">
        <f>DatosDelitos!P17+DatosDelitos!P44</f>
        <v>235</v>
      </c>
    </row>
    <row r="16" spans="2:13" ht="13.15" customHeight="1" x14ac:dyDescent="0.2">
      <c r="B16" s="224" t="s">
        <v>1626</v>
      </c>
      <c r="C16" s="224"/>
      <c r="D16" s="81">
        <f>DatosDelitos!C30</f>
        <v>2263</v>
      </c>
      <c r="E16" s="82">
        <f>DatosDelitos!H30</f>
        <v>187</v>
      </c>
      <c r="F16" s="82">
        <f>DatosDelitos!I30</f>
        <v>111</v>
      </c>
      <c r="G16" s="82">
        <f>DatosDelitos!J30</f>
        <v>1</v>
      </c>
      <c r="H16" s="82">
        <f>DatosDelitos!K30</f>
        <v>0</v>
      </c>
      <c r="I16" s="82">
        <f>DatosDelitos!L30</f>
        <v>0</v>
      </c>
      <c r="J16" s="82">
        <f>DatosDelitos!M30</f>
        <v>0</v>
      </c>
      <c r="K16" s="82">
        <f>DatosDelitos!O30</f>
        <v>0</v>
      </c>
      <c r="L16" s="83">
        <f>DatosDelitos!P30</f>
        <v>249</v>
      </c>
    </row>
    <row r="17" spans="2:12" ht="13.15" customHeight="1" x14ac:dyDescent="0.2">
      <c r="B17" s="225" t="s">
        <v>1627</v>
      </c>
      <c r="C17" s="225"/>
      <c r="D17" s="81">
        <f>DatosDelitos!C42-DatosDelitos!C44</f>
        <v>21</v>
      </c>
      <c r="E17" s="82">
        <f>DatosDelitos!H42-DatosDelitos!H44</f>
        <v>2</v>
      </c>
      <c r="F17" s="82">
        <f>DatosDelitos!I42-DatosDelitos!I44</f>
        <v>1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0</v>
      </c>
    </row>
    <row r="18" spans="2:12" ht="13.15" customHeight="1" x14ac:dyDescent="0.2">
      <c r="B18" s="224" t="s">
        <v>1628</v>
      </c>
      <c r="C18" s="224"/>
      <c r="D18" s="81">
        <f>DatosDelitos!C50</f>
        <v>764</v>
      </c>
      <c r="E18" s="82">
        <f>DatosDelitos!H50</f>
        <v>74</v>
      </c>
      <c r="F18" s="82">
        <f>DatosDelitos!I50</f>
        <v>55</v>
      </c>
      <c r="G18" s="82">
        <f>DatosDelitos!J50</f>
        <v>54</v>
      </c>
      <c r="H18" s="82">
        <f>DatosDelitos!K50</f>
        <v>55</v>
      </c>
      <c r="I18" s="82">
        <f>DatosDelitos!L50</f>
        <v>19</v>
      </c>
      <c r="J18" s="82">
        <f>DatosDelitos!M50</f>
        <v>0</v>
      </c>
      <c r="K18" s="82">
        <f>DatosDelitos!O50</f>
        <v>4</v>
      </c>
      <c r="L18" s="83">
        <f>DatosDelitos!P50</f>
        <v>44</v>
      </c>
    </row>
    <row r="19" spans="2:12" ht="13.15" customHeight="1" x14ac:dyDescent="0.2">
      <c r="B19" s="224" t="s">
        <v>1629</v>
      </c>
      <c r="C19" s="224"/>
      <c r="D19" s="81">
        <f>DatosDelitos!C72</f>
        <v>9</v>
      </c>
      <c r="E19" s="82">
        <f>DatosDelitos!H72</f>
        <v>1</v>
      </c>
      <c r="F19" s="82">
        <f>DatosDelitos!I72</f>
        <v>0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1</v>
      </c>
      <c r="K19" s="82">
        <f>DatosDelitos!O72</f>
        <v>0</v>
      </c>
      <c r="L19" s="83">
        <f>DatosDelitos!P72</f>
        <v>0</v>
      </c>
    </row>
    <row r="20" spans="2:12" ht="27" customHeight="1" x14ac:dyDescent="0.2">
      <c r="B20" s="224" t="s">
        <v>1630</v>
      </c>
      <c r="C20" s="224"/>
      <c r="D20" s="81">
        <f>DatosDelitos!C74</f>
        <v>135</v>
      </c>
      <c r="E20" s="82">
        <f>DatosDelitos!H74</f>
        <v>13</v>
      </c>
      <c r="F20" s="82">
        <f>DatosDelitos!I74</f>
        <v>15</v>
      </c>
      <c r="G20" s="82">
        <f>DatosDelitos!J74</f>
        <v>1</v>
      </c>
      <c r="H20" s="82">
        <f>DatosDelitos!K74</f>
        <v>0</v>
      </c>
      <c r="I20" s="82">
        <f>DatosDelitos!L74</f>
        <v>8</v>
      </c>
      <c r="J20" s="82">
        <f>DatosDelitos!M74</f>
        <v>4</v>
      </c>
      <c r="K20" s="82">
        <f>DatosDelitos!O74</f>
        <v>0</v>
      </c>
      <c r="L20" s="83">
        <f>DatosDelitos!P74</f>
        <v>4</v>
      </c>
    </row>
    <row r="21" spans="2:12" ht="13.15" customHeight="1" x14ac:dyDescent="0.2">
      <c r="B21" s="225" t="s">
        <v>1631</v>
      </c>
      <c r="C21" s="225"/>
      <c r="D21" s="81">
        <f>DatosDelitos!C82</f>
        <v>142</v>
      </c>
      <c r="E21" s="82">
        <f>DatosDelitos!H82</f>
        <v>13</v>
      </c>
      <c r="F21" s="82">
        <f>DatosDelitos!I82</f>
        <v>7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9</v>
      </c>
    </row>
    <row r="22" spans="2:12" ht="13.15" customHeight="1" x14ac:dyDescent="0.2">
      <c r="B22" s="224" t="s">
        <v>1632</v>
      </c>
      <c r="C22" s="224"/>
      <c r="D22" s="81">
        <f>DatosDelitos!C85</f>
        <v>674</v>
      </c>
      <c r="E22" s="82">
        <f>DatosDelitos!H85</f>
        <v>195</v>
      </c>
      <c r="F22" s="82">
        <f>DatosDelitos!I85</f>
        <v>139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9</v>
      </c>
    </row>
    <row r="23" spans="2:12" ht="13.15" customHeight="1" x14ac:dyDescent="0.2">
      <c r="B23" s="224" t="s">
        <v>970</v>
      </c>
      <c r="C23" s="224"/>
      <c r="D23" s="81">
        <f>DatosDelitos!C97</f>
        <v>7884</v>
      </c>
      <c r="E23" s="82">
        <f>DatosDelitos!H97</f>
        <v>1200</v>
      </c>
      <c r="F23" s="82">
        <f>DatosDelitos!I97</f>
        <v>919</v>
      </c>
      <c r="G23" s="82">
        <f>DatosDelitos!J97</f>
        <v>0</v>
      </c>
      <c r="H23" s="82">
        <f>DatosDelitos!K97</f>
        <v>0</v>
      </c>
      <c r="I23" s="82">
        <f>DatosDelitos!L97</f>
        <v>2</v>
      </c>
      <c r="J23" s="82">
        <f>DatosDelitos!M97</f>
        <v>0</v>
      </c>
      <c r="K23" s="82">
        <f>DatosDelitos!O97</f>
        <v>35</v>
      </c>
      <c r="L23" s="83">
        <f>DatosDelitos!P97</f>
        <v>165</v>
      </c>
    </row>
    <row r="24" spans="2:12" ht="27" customHeight="1" x14ac:dyDescent="0.2">
      <c r="B24" s="224" t="s">
        <v>1633</v>
      </c>
      <c r="C24" s="224"/>
      <c r="D24" s="81">
        <f>DatosDelitos!C131</f>
        <v>20</v>
      </c>
      <c r="E24" s="82">
        <f>DatosDelitos!H131</f>
        <v>12</v>
      </c>
      <c r="F24" s="82">
        <f>DatosDelitos!I131</f>
        <v>7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0</v>
      </c>
    </row>
    <row r="25" spans="2:12" ht="13.15" customHeight="1" x14ac:dyDescent="0.2">
      <c r="B25" s="224" t="s">
        <v>1634</v>
      </c>
      <c r="C25" s="224"/>
      <c r="D25" s="81">
        <f>DatosDelitos!C137</f>
        <v>10</v>
      </c>
      <c r="E25" s="82">
        <f>DatosDelitos!H137</f>
        <v>3</v>
      </c>
      <c r="F25" s="82">
        <f>DatosDelitos!I137</f>
        <v>7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0</v>
      </c>
    </row>
    <row r="26" spans="2:12" ht="13.15" customHeight="1" x14ac:dyDescent="0.2">
      <c r="B26" s="225" t="s">
        <v>1635</v>
      </c>
      <c r="C26" s="225"/>
      <c r="D26" s="81">
        <f>DatosDelitos!C144</f>
        <v>23</v>
      </c>
      <c r="E26" s="82">
        <f>DatosDelitos!H144</f>
        <v>12</v>
      </c>
      <c r="F26" s="82">
        <f>DatosDelitos!I144</f>
        <v>8</v>
      </c>
      <c r="G26" s="82">
        <f>DatosDelitos!J144</f>
        <v>0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29</v>
      </c>
      <c r="L26" s="83">
        <f>DatosDelitos!P144</f>
        <v>1</v>
      </c>
    </row>
    <row r="27" spans="2:12" ht="38.25" customHeight="1" x14ac:dyDescent="0.2">
      <c r="B27" s="224" t="s">
        <v>1636</v>
      </c>
      <c r="C27" s="224"/>
      <c r="D27" s="81">
        <f>DatosDelitos!C147</f>
        <v>143</v>
      </c>
      <c r="E27" s="82">
        <f>DatosDelitos!H147</f>
        <v>29</v>
      </c>
      <c r="F27" s="82">
        <f>DatosDelitos!I147</f>
        <v>26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3</v>
      </c>
    </row>
    <row r="28" spans="2:12" ht="13.15" customHeight="1" x14ac:dyDescent="0.2">
      <c r="B28" s="224" t="s">
        <v>1637</v>
      </c>
      <c r="C28" s="224"/>
      <c r="D28" s="81">
        <f>DatosDelitos!C156+SUM(DatosDelitos!C167:C172)</f>
        <v>38</v>
      </c>
      <c r="E28" s="82">
        <f>DatosDelitos!H156+SUM(DatosDelitos!H167:H172)</f>
        <v>5</v>
      </c>
      <c r="F28" s="82">
        <f>DatosDelitos!I156+SUM(DatosDelitos!I167:I172)</f>
        <v>3</v>
      </c>
      <c r="G28" s="82">
        <f>DatosDelitos!J156+SUM(DatosDelitos!J167:J172)</f>
        <v>0</v>
      </c>
      <c r="H28" s="82">
        <f>DatosDelitos!K156+SUM(DatosDelitos!K167:K172)</f>
        <v>0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10</v>
      </c>
      <c r="L28" s="82">
        <f>DatosDelitos!P156+SUM(DatosDelitos!P167:Q172)</f>
        <v>0</v>
      </c>
    </row>
    <row r="29" spans="2:12" ht="13.15" customHeight="1" x14ac:dyDescent="0.2">
      <c r="B29" s="224" t="s">
        <v>1638</v>
      </c>
      <c r="C29" s="224"/>
      <c r="D29" s="81">
        <f>SUM(DatosDelitos!C173:C177)</f>
        <v>397</v>
      </c>
      <c r="E29" s="82">
        <f>SUM(DatosDelitos!H173:H177)</f>
        <v>161</v>
      </c>
      <c r="F29" s="82">
        <f>SUM(DatosDelitos!I173:I177)</f>
        <v>130</v>
      </c>
      <c r="G29" s="82">
        <f>SUM(DatosDelitos!J173:J177)</f>
        <v>0</v>
      </c>
      <c r="H29" s="82">
        <f>SUM(DatosDelitos!K173:K177)</f>
        <v>0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5</v>
      </c>
      <c r="L29" s="82">
        <f>SUM(DatosDelitos!P173:P177)</f>
        <v>45</v>
      </c>
    </row>
    <row r="30" spans="2:12" ht="13.15" customHeight="1" x14ac:dyDescent="0.2">
      <c r="B30" s="224" t="s">
        <v>1639</v>
      </c>
      <c r="C30" s="224"/>
      <c r="D30" s="81">
        <f>DatosDelitos!C178</f>
        <v>441</v>
      </c>
      <c r="E30" s="82">
        <f>DatosDelitos!H178</f>
        <v>219</v>
      </c>
      <c r="F30" s="82">
        <f>DatosDelitos!I178</f>
        <v>211</v>
      </c>
      <c r="G30" s="82">
        <f>DatosDelitos!J178</f>
        <v>0</v>
      </c>
      <c r="H30" s="82">
        <f>DatosDelitos!K178</f>
        <v>0</v>
      </c>
      <c r="I30" s="82">
        <f>DatosDelitos!L178</f>
        <v>0</v>
      </c>
      <c r="J30" s="82">
        <f>DatosDelitos!M178</f>
        <v>0</v>
      </c>
      <c r="K30" s="82">
        <f>DatosDelitos!O178</f>
        <v>0</v>
      </c>
      <c r="L30" s="82">
        <f>DatosDelitos!P178</f>
        <v>2237</v>
      </c>
    </row>
    <row r="31" spans="2:12" ht="13.15" customHeight="1" x14ac:dyDescent="0.2">
      <c r="B31" s="224" t="s">
        <v>1640</v>
      </c>
      <c r="C31" s="224"/>
      <c r="D31" s="81">
        <f>DatosDelitos!C186</f>
        <v>304</v>
      </c>
      <c r="E31" s="82">
        <f>DatosDelitos!H186</f>
        <v>96</v>
      </c>
      <c r="F31" s="82">
        <f>DatosDelitos!I186</f>
        <v>62</v>
      </c>
      <c r="G31" s="82">
        <f>DatosDelitos!J186</f>
        <v>2</v>
      </c>
      <c r="H31" s="82">
        <f>DatosDelitos!K186</f>
        <v>2</v>
      </c>
      <c r="I31" s="82">
        <f>DatosDelitos!L186</f>
        <v>1</v>
      </c>
      <c r="J31" s="82">
        <f>DatosDelitos!M186</f>
        <v>0</v>
      </c>
      <c r="K31" s="82">
        <f>DatosDelitos!O186</f>
        <v>0</v>
      </c>
      <c r="L31" s="82">
        <f>DatosDelitos!P186</f>
        <v>42</v>
      </c>
    </row>
    <row r="32" spans="2:12" ht="13.15" customHeight="1" x14ac:dyDescent="0.2">
      <c r="B32" s="224" t="s">
        <v>1641</v>
      </c>
      <c r="C32" s="224"/>
      <c r="D32" s="81">
        <f>DatosDelitos!C201</f>
        <v>70</v>
      </c>
      <c r="E32" s="82">
        <f>DatosDelitos!H201</f>
        <v>44</v>
      </c>
      <c r="F32" s="82">
        <f>DatosDelitos!I201</f>
        <v>33</v>
      </c>
      <c r="G32" s="82">
        <f>DatosDelitos!J201</f>
        <v>0</v>
      </c>
      <c r="H32" s="82">
        <f>DatosDelitos!K201</f>
        <v>0</v>
      </c>
      <c r="I32" s="82">
        <f>DatosDelitos!L201</f>
        <v>2</v>
      </c>
      <c r="J32" s="82">
        <f>DatosDelitos!M201</f>
        <v>0</v>
      </c>
      <c r="K32" s="82">
        <f>DatosDelitos!O201</f>
        <v>0</v>
      </c>
      <c r="L32" s="82">
        <f>DatosDelitos!P201</f>
        <v>33</v>
      </c>
    </row>
    <row r="33" spans="2:13" ht="13.15" customHeight="1" x14ac:dyDescent="0.2">
      <c r="B33" s="224" t="s">
        <v>1642</v>
      </c>
      <c r="C33" s="224"/>
      <c r="D33" s="81">
        <f>DatosDelitos!C223</f>
        <v>996</v>
      </c>
      <c r="E33" s="82">
        <f>DatosDelitos!H223</f>
        <v>216</v>
      </c>
      <c r="F33" s="82">
        <f>DatosDelitos!I223</f>
        <v>188</v>
      </c>
      <c r="G33" s="82">
        <f>DatosDelitos!J223</f>
        <v>0</v>
      </c>
      <c r="H33" s="82">
        <f>DatosDelitos!K223</f>
        <v>1</v>
      </c>
      <c r="I33" s="82">
        <f>DatosDelitos!L223</f>
        <v>0</v>
      </c>
      <c r="J33" s="82">
        <f>DatosDelitos!M223</f>
        <v>0</v>
      </c>
      <c r="K33" s="82">
        <f>DatosDelitos!O223</f>
        <v>5</v>
      </c>
      <c r="L33" s="82">
        <f>DatosDelitos!P223</f>
        <v>242</v>
      </c>
    </row>
    <row r="34" spans="2:13" ht="13.15" customHeight="1" x14ac:dyDescent="0.2">
      <c r="B34" s="224" t="s">
        <v>1643</v>
      </c>
      <c r="C34" s="224"/>
      <c r="D34" s="81">
        <f>DatosDelitos!C244</f>
        <v>12</v>
      </c>
      <c r="E34" s="82">
        <f>DatosDelitos!H244</f>
        <v>0</v>
      </c>
      <c r="F34" s="82">
        <f>DatosDelitos!I244</f>
        <v>0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0</v>
      </c>
      <c r="L34" s="82">
        <f>DatosDelitos!P244</f>
        <v>0</v>
      </c>
    </row>
    <row r="35" spans="2:13" ht="13.15" customHeight="1" x14ac:dyDescent="0.2">
      <c r="B35" s="224" t="s">
        <v>1644</v>
      </c>
      <c r="C35" s="224"/>
      <c r="D35" s="81">
        <f>DatosDelitos!C271</f>
        <v>313</v>
      </c>
      <c r="E35" s="82">
        <f>DatosDelitos!H271</f>
        <v>147</v>
      </c>
      <c r="F35" s="82">
        <f>DatosDelitos!I271</f>
        <v>114</v>
      </c>
      <c r="G35" s="82">
        <f>DatosDelitos!J271</f>
        <v>0</v>
      </c>
      <c r="H35" s="82">
        <f>DatosDelitos!K271</f>
        <v>0</v>
      </c>
      <c r="I35" s="82">
        <f>DatosDelitos!L271</f>
        <v>0</v>
      </c>
      <c r="J35" s="82">
        <f>DatosDelitos!M271</f>
        <v>0</v>
      </c>
      <c r="K35" s="82">
        <f>DatosDelitos!O271</f>
        <v>0</v>
      </c>
      <c r="L35" s="82">
        <f>DatosDelitos!P271</f>
        <v>91</v>
      </c>
    </row>
    <row r="36" spans="2:13" ht="38.25" customHeight="1" x14ac:dyDescent="0.2">
      <c r="B36" s="224" t="s">
        <v>1645</v>
      </c>
      <c r="C36" s="224"/>
      <c r="D36" s="81">
        <f>DatosDelitos!C301</f>
        <v>0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0</v>
      </c>
    </row>
    <row r="37" spans="2:13" ht="13.15" customHeight="1" x14ac:dyDescent="0.2">
      <c r="B37" s="224" t="s">
        <v>1646</v>
      </c>
      <c r="C37" s="224"/>
      <c r="D37" s="81">
        <f>DatosDelitos!C305</f>
        <v>0</v>
      </c>
      <c r="E37" s="82">
        <f>DatosDelitos!H305</f>
        <v>0</v>
      </c>
      <c r="F37" s="82">
        <f>DatosDelitos!I305</f>
        <v>0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0</v>
      </c>
    </row>
    <row r="38" spans="2:13" ht="13.15" customHeight="1" x14ac:dyDescent="0.2">
      <c r="B38" s="224" t="s">
        <v>1647</v>
      </c>
      <c r="C38" s="224"/>
      <c r="D38" s="81">
        <f>DatosDelitos!C312+DatosDelitos!C318+DatosDelitos!C320</f>
        <v>1</v>
      </c>
      <c r="E38" s="82">
        <f>DatosDelitos!H312+DatosDelitos!H318+DatosDelitos!H320</f>
        <v>0</v>
      </c>
      <c r="F38" s="82">
        <f>DatosDelitos!I312+DatosDelitos!I318+DatosDelitos!I320</f>
        <v>1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0</v>
      </c>
      <c r="L38" s="82">
        <f>DatosDelitos!P312+DatosDelitos!P318+DatosDelitos!P320</f>
        <v>0</v>
      </c>
    </row>
    <row r="39" spans="2:13" ht="13.15" customHeight="1" x14ac:dyDescent="0.2">
      <c r="B39" s="224" t="s">
        <v>1648</v>
      </c>
      <c r="C39" s="224"/>
      <c r="D39" s="81">
        <f>DatosDelitos!C323</f>
        <v>13506</v>
      </c>
      <c r="E39" s="82">
        <f>DatosDelitos!H323</f>
        <v>296</v>
      </c>
      <c r="F39" s="82">
        <f>DatosDelitos!I323</f>
        <v>11</v>
      </c>
      <c r="G39" s="82">
        <f>DatosDelitos!J323</f>
        <v>0</v>
      </c>
      <c r="H39" s="82">
        <f>DatosDelitos!K323</f>
        <v>0</v>
      </c>
      <c r="I39" s="82">
        <f>DatosDelitos!L323</f>
        <v>0</v>
      </c>
      <c r="J39" s="82">
        <f>DatosDelitos!M323</f>
        <v>0</v>
      </c>
      <c r="K39" s="82">
        <f>DatosDelitos!O323</f>
        <v>0</v>
      </c>
      <c r="L39" s="82">
        <f>DatosDelitos!P323</f>
        <v>0</v>
      </c>
    </row>
    <row r="40" spans="2:13" ht="13.15" customHeight="1" x14ac:dyDescent="0.2">
      <c r="B40" s="224" t="s">
        <v>1649</v>
      </c>
      <c r="C40" s="224"/>
      <c r="D40" s="81">
        <f>DatosDelitos!C325</f>
        <v>0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15" customHeight="1" x14ac:dyDescent="0.2">
      <c r="B41" s="224" t="s">
        <v>947</v>
      </c>
      <c r="C41" s="224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15" customHeight="1" x14ac:dyDescent="0.2">
      <c r="B42" s="224" t="s">
        <v>1650</v>
      </c>
      <c r="C42" s="224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" customHeight="1" thickBot="1" x14ac:dyDescent="0.25">
      <c r="B43" s="227" t="s">
        <v>951</v>
      </c>
      <c r="C43" s="227"/>
      <c r="D43" s="84">
        <f>SUM(D11:D42)</f>
        <v>44818</v>
      </c>
      <c r="E43" s="84">
        <f t="shared" ref="E43:L43" si="0">SUM(E11:E42)</f>
        <v>3488</v>
      </c>
      <c r="F43" s="84">
        <f t="shared" si="0"/>
        <v>2438</v>
      </c>
      <c r="G43" s="84">
        <f t="shared" si="0"/>
        <v>88</v>
      </c>
      <c r="H43" s="84">
        <f t="shared" si="0"/>
        <v>72</v>
      </c>
      <c r="I43" s="84">
        <f t="shared" si="0"/>
        <v>38</v>
      </c>
      <c r="J43" s="84">
        <f t="shared" si="0"/>
        <v>12</v>
      </c>
      <c r="K43" s="84">
        <f t="shared" si="0"/>
        <v>95</v>
      </c>
      <c r="L43" s="84">
        <f t="shared" si="0"/>
        <v>3531</v>
      </c>
    </row>
    <row r="46" spans="2:13" ht="15.75" x14ac:dyDescent="0.25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39" thickBot="1" x14ac:dyDescent="0.25">
      <c r="D48" s="61" t="s">
        <v>1614</v>
      </c>
      <c r="E48" s="63" t="s">
        <v>1615</v>
      </c>
    </row>
    <row r="49" spans="2:5" ht="13.15" customHeight="1" x14ac:dyDescent="0.25">
      <c r="B49" s="226" t="s">
        <v>1652</v>
      </c>
      <c r="C49" s="226"/>
      <c r="D49" s="87">
        <f>DatosDelitos!F5</f>
        <v>1</v>
      </c>
      <c r="E49" s="87">
        <f>DatosDelitos!G5</f>
        <v>0</v>
      </c>
    </row>
    <row r="50" spans="2:5" ht="13.15" customHeight="1" x14ac:dyDescent="0.25">
      <c r="B50" s="226" t="s">
        <v>1653</v>
      </c>
      <c r="C50" s="226"/>
      <c r="D50" s="87">
        <f>DatosDelitos!F13-DatosDelitos!F17</f>
        <v>334</v>
      </c>
      <c r="E50" s="87">
        <f>DatosDelitos!G13-DatosDelitos!G17</f>
        <v>184</v>
      </c>
    </row>
    <row r="51" spans="2:5" ht="13.15" customHeight="1" x14ac:dyDescent="0.25">
      <c r="B51" s="226" t="s">
        <v>324</v>
      </c>
      <c r="C51" s="226"/>
      <c r="D51" s="87">
        <f>DatosDelitos!F10</f>
        <v>0</v>
      </c>
      <c r="E51" s="87">
        <f>DatosDelitos!G10</f>
        <v>0</v>
      </c>
    </row>
    <row r="52" spans="2:5" ht="13.15" customHeight="1" x14ac:dyDescent="0.25">
      <c r="B52" s="226" t="s">
        <v>342</v>
      </c>
      <c r="C52" s="226"/>
      <c r="D52" s="87">
        <f>DatosDelitos!F20</f>
        <v>0</v>
      </c>
      <c r="E52" s="87">
        <f>DatosDelitos!G20</f>
        <v>0</v>
      </c>
    </row>
    <row r="53" spans="2:5" ht="13.15" customHeight="1" x14ac:dyDescent="0.25">
      <c r="B53" s="226" t="s">
        <v>347</v>
      </c>
      <c r="C53" s="226"/>
      <c r="D53" s="87">
        <f>DatosDelitos!F23</f>
        <v>0</v>
      </c>
      <c r="E53" s="87">
        <f>DatosDelitos!G23</f>
        <v>0</v>
      </c>
    </row>
    <row r="54" spans="2:5" ht="13.15" customHeight="1" x14ac:dyDescent="0.25">
      <c r="B54" s="226" t="s">
        <v>1625</v>
      </c>
      <c r="C54" s="226"/>
      <c r="D54" s="87">
        <f>DatosDelitos!F17+DatosDelitos!F44</f>
        <v>3036</v>
      </c>
      <c r="E54" s="87">
        <f>DatosDelitos!G17+DatosDelitos!G44</f>
        <v>584</v>
      </c>
    </row>
    <row r="55" spans="2:5" ht="13.15" customHeight="1" x14ac:dyDescent="0.25">
      <c r="B55" s="226" t="s">
        <v>1626</v>
      </c>
      <c r="C55" s="226"/>
      <c r="D55" s="87">
        <f>DatosDelitos!F30</f>
        <v>820</v>
      </c>
      <c r="E55" s="87">
        <f>DatosDelitos!G30</f>
        <v>385</v>
      </c>
    </row>
    <row r="56" spans="2:5" ht="13.15" customHeight="1" x14ac:dyDescent="0.25">
      <c r="B56" s="226" t="s">
        <v>1627</v>
      </c>
      <c r="C56" s="226"/>
      <c r="D56" s="87">
        <f>DatosDelitos!F42-DatosDelitos!F44</f>
        <v>4</v>
      </c>
      <c r="E56" s="87">
        <f>DatosDelitos!G42-DatosDelitos!G44</f>
        <v>0</v>
      </c>
    </row>
    <row r="57" spans="2:5" ht="13.15" customHeight="1" x14ac:dyDescent="0.25">
      <c r="B57" s="226" t="s">
        <v>1628</v>
      </c>
      <c r="C57" s="226"/>
      <c r="D57" s="87">
        <f>DatosDelitos!F50</f>
        <v>47</v>
      </c>
      <c r="E57" s="87">
        <f>DatosDelitos!G50</f>
        <v>24</v>
      </c>
    </row>
    <row r="58" spans="2:5" ht="13.15" customHeight="1" x14ac:dyDescent="0.25">
      <c r="B58" s="226" t="s">
        <v>1629</v>
      </c>
      <c r="C58" s="226"/>
      <c r="D58" s="87">
        <f>DatosDelitos!F72</f>
        <v>0</v>
      </c>
      <c r="E58" s="87">
        <f>DatosDelitos!G72</f>
        <v>0</v>
      </c>
    </row>
    <row r="59" spans="2:5" ht="27" customHeight="1" x14ac:dyDescent="0.25">
      <c r="B59" s="226" t="s">
        <v>1654</v>
      </c>
      <c r="C59" s="226"/>
      <c r="D59" s="87">
        <f>DatosDelitos!F74</f>
        <v>11</v>
      </c>
      <c r="E59" s="87">
        <f>DatosDelitos!G74</f>
        <v>1</v>
      </c>
    </row>
    <row r="60" spans="2:5" ht="13.15" customHeight="1" x14ac:dyDescent="0.25">
      <c r="B60" s="226" t="s">
        <v>1631</v>
      </c>
      <c r="C60" s="226"/>
      <c r="D60" s="87">
        <f>DatosDelitos!F82</f>
        <v>10</v>
      </c>
      <c r="E60" s="87">
        <f>DatosDelitos!G82</f>
        <v>11</v>
      </c>
    </row>
    <row r="61" spans="2:5" ht="13.15" customHeight="1" x14ac:dyDescent="0.25">
      <c r="B61" s="226" t="s">
        <v>1632</v>
      </c>
      <c r="C61" s="226"/>
      <c r="D61" s="87">
        <f>DatosDelitos!F85</f>
        <v>7</v>
      </c>
      <c r="E61" s="87">
        <f>DatosDelitos!G85</f>
        <v>3</v>
      </c>
    </row>
    <row r="62" spans="2:5" ht="13.15" customHeight="1" x14ac:dyDescent="0.25">
      <c r="B62" s="226" t="s">
        <v>970</v>
      </c>
      <c r="C62" s="226"/>
      <c r="D62" s="87">
        <f>DatosDelitos!F97</f>
        <v>488</v>
      </c>
      <c r="E62" s="87">
        <f>DatosDelitos!G97</f>
        <v>227</v>
      </c>
    </row>
    <row r="63" spans="2:5" ht="27" customHeight="1" x14ac:dyDescent="0.25">
      <c r="B63" s="226" t="s">
        <v>1655</v>
      </c>
      <c r="C63" s="226"/>
      <c r="D63" s="87">
        <f>DatosDelitos!F131</f>
        <v>0</v>
      </c>
      <c r="E63" s="87">
        <f>DatosDelitos!G131</f>
        <v>0</v>
      </c>
    </row>
    <row r="64" spans="2:5" ht="13.15" customHeight="1" x14ac:dyDescent="0.25">
      <c r="B64" s="226" t="s">
        <v>1634</v>
      </c>
      <c r="C64" s="226"/>
      <c r="D64" s="87">
        <f>DatosDelitos!F137</f>
        <v>0</v>
      </c>
      <c r="E64" s="87">
        <f>DatosDelitos!G137</f>
        <v>0</v>
      </c>
    </row>
    <row r="65" spans="2:5" ht="13.15" customHeight="1" x14ac:dyDescent="0.25">
      <c r="B65" s="226" t="s">
        <v>1635</v>
      </c>
      <c r="C65" s="226"/>
      <c r="D65" s="87">
        <f>DatosDelitos!F144</f>
        <v>0</v>
      </c>
      <c r="E65" s="87">
        <f>DatosDelitos!G144</f>
        <v>0</v>
      </c>
    </row>
    <row r="66" spans="2:5" ht="40.5" customHeight="1" x14ac:dyDescent="0.25">
      <c r="B66" s="226" t="s">
        <v>1636</v>
      </c>
      <c r="C66" s="226"/>
      <c r="D66" s="87">
        <f>DatosDelitos!F147</f>
        <v>7</v>
      </c>
      <c r="E66" s="87">
        <f>DatosDelitos!G147</f>
        <v>3</v>
      </c>
    </row>
    <row r="67" spans="2:5" ht="13.15" customHeight="1" x14ac:dyDescent="0.25">
      <c r="B67" s="226" t="s">
        <v>1637</v>
      </c>
      <c r="C67" s="226"/>
      <c r="D67" s="87">
        <f>DatosDelitos!F156+SUM(DatosDelitos!F167:G172)</f>
        <v>0</v>
      </c>
      <c r="E67" s="87">
        <f>DatosDelitos!G156+SUM(DatosDelitos!G167:H172)</f>
        <v>0</v>
      </c>
    </row>
    <row r="68" spans="2:5" ht="13.15" customHeight="1" x14ac:dyDescent="0.25">
      <c r="B68" s="226" t="s">
        <v>1638</v>
      </c>
      <c r="C68" s="226"/>
      <c r="D68" s="87">
        <f>SUM(DatosDelitos!F173:G177)</f>
        <v>29</v>
      </c>
      <c r="E68" s="87">
        <f>SUM(DatosDelitos!G173:H177)</f>
        <v>171</v>
      </c>
    </row>
    <row r="69" spans="2:5" ht="13.15" customHeight="1" x14ac:dyDescent="0.25">
      <c r="B69" s="226" t="s">
        <v>1639</v>
      </c>
      <c r="C69" s="226"/>
      <c r="D69" s="87">
        <f>DatosDelitos!F178</f>
        <v>1620</v>
      </c>
      <c r="E69" s="87">
        <f>DatosDelitos!G178</f>
        <v>2442</v>
      </c>
    </row>
    <row r="70" spans="2:5" ht="13.15" customHeight="1" x14ac:dyDescent="0.25">
      <c r="B70" s="226" t="s">
        <v>1640</v>
      </c>
      <c r="C70" s="226"/>
      <c r="D70" s="87">
        <f>DatosDelitos!F186</f>
        <v>42</v>
      </c>
      <c r="E70" s="87">
        <f>DatosDelitos!G186</f>
        <v>33</v>
      </c>
    </row>
    <row r="71" spans="2:5" ht="13.15" customHeight="1" x14ac:dyDescent="0.25">
      <c r="B71" s="226" t="s">
        <v>1641</v>
      </c>
      <c r="C71" s="226"/>
      <c r="D71" s="87">
        <f>DatosDelitos!F201</f>
        <v>53</v>
      </c>
      <c r="E71" s="87">
        <f>DatosDelitos!G201</f>
        <v>33</v>
      </c>
    </row>
    <row r="72" spans="2:5" ht="13.15" customHeight="1" x14ac:dyDescent="0.25">
      <c r="B72" s="226" t="s">
        <v>1642</v>
      </c>
      <c r="C72" s="226"/>
      <c r="D72" s="87">
        <f>DatosDelitos!F223</f>
        <v>642</v>
      </c>
      <c r="E72" s="87">
        <f>DatosDelitos!G223</f>
        <v>397</v>
      </c>
    </row>
    <row r="73" spans="2:5" ht="13.15" customHeight="1" x14ac:dyDescent="0.25">
      <c r="B73" s="226" t="s">
        <v>1643</v>
      </c>
      <c r="C73" s="226"/>
      <c r="D73" s="87">
        <f>DatosDelitos!F244</f>
        <v>0</v>
      </c>
      <c r="E73" s="87">
        <f>DatosDelitos!G244</f>
        <v>0</v>
      </c>
    </row>
    <row r="74" spans="2:5" ht="13.15" customHeight="1" x14ac:dyDescent="0.25">
      <c r="B74" s="226" t="s">
        <v>1644</v>
      </c>
      <c r="C74" s="226"/>
      <c r="D74" s="87">
        <f>DatosDelitos!F271</f>
        <v>215</v>
      </c>
      <c r="E74" s="87">
        <f>DatosDelitos!G271</f>
        <v>121</v>
      </c>
    </row>
    <row r="75" spans="2:5" ht="38.25" customHeight="1" x14ac:dyDescent="0.25">
      <c r="B75" s="226" t="s">
        <v>1645</v>
      </c>
      <c r="C75" s="226"/>
      <c r="D75" s="87">
        <f>DatosDelitos!F301</f>
        <v>0</v>
      </c>
      <c r="E75" s="87">
        <f>DatosDelitos!G301</f>
        <v>0</v>
      </c>
    </row>
    <row r="76" spans="2:5" ht="13.15" customHeight="1" x14ac:dyDescent="0.25">
      <c r="B76" s="226" t="s">
        <v>1646</v>
      </c>
      <c r="C76" s="226"/>
      <c r="D76" s="87">
        <f>DatosDelitos!F305</f>
        <v>0</v>
      </c>
      <c r="E76" s="87">
        <f>DatosDelitos!G305</f>
        <v>0</v>
      </c>
    </row>
    <row r="77" spans="2:5" ht="13.15" customHeight="1" x14ac:dyDescent="0.25">
      <c r="B77" s="226" t="s">
        <v>1647</v>
      </c>
      <c r="C77" s="226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" customHeight="1" x14ac:dyDescent="0.25">
      <c r="B78" s="226" t="s">
        <v>1648</v>
      </c>
      <c r="C78" s="226"/>
      <c r="D78" s="87">
        <f>DatosDelitos!F323</f>
        <v>207</v>
      </c>
      <c r="E78" s="87">
        <f>DatosDelitos!G323</f>
        <v>0</v>
      </c>
    </row>
    <row r="79" spans="2:5" ht="15" customHeight="1" x14ac:dyDescent="0.25">
      <c r="B79" s="228" t="s">
        <v>1649</v>
      </c>
      <c r="C79" s="228"/>
      <c r="D79" s="87">
        <f>DatosDelitos!F325</f>
        <v>0</v>
      </c>
      <c r="E79" s="87">
        <f>DatosDelitos!G325</f>
        <v>0</v>
      </c>
    </row>
    <row r="80" spans="2:5" ht="15" customHeight="1" x14ac:dyDescent="0.25">
      <c r="B80" s="228" t="s">
        <v>947</v>
      </c>
      <c r="C80" s="228"/>
      <c r="D80" s="87">
        <f>DatosDelitos!F337</f>
        <v>0</v>
      </c>
      <c r="E80" s="87">
        <f>DatosDelitos!G337</f>
        <v>0</v>
      </c>
    </row>
    <row r="81" spans="2:13" ht="15" customHeight="1" x14ac:dyDescent="0.25">
      <c r="B81" s="228" t="s">
        <v>1650</v>
      </c>
      <c r="C81" s="228"/>
      <c r="D81" s="87">
        <f>DatosDelitos!F339</f>
        <v>0</v>
      </c>
      <c r="E81" s="87">
        <f>DatosDelitos!G339</f>
        <v>0</v>
      </c>
    </row>
    <row r="82" spans="2:13" ht="15" customHeight="1" x14ac:dyDescent="0.25">
      <c r="B82" s="228" t="s">
        <v>1656</v>
      </c>
      <c r="C82" s="228"/>
      <c r="D82" s="87">
        <f>SUM(D49:D81)</f>
        <v>7573</v>
      </c>
      <c r="E82" s="87">
        <f>SUM(E49:E81)</f>
        <v>4619</v>
      </c>
    </row>
    <row r="84" spans="2:13" s="90" customFormat="1" ht="15.75" x14ac:dyDescent="0.25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5.5" x14ac:dyDescent="0.2">
      <c r="D86" s="91" t="s">
        <v>310</v>
      </c>
    </row>
    <row r="87" spans="2:13" ht="13.15" customHeight="1" x14ac:dyDescent="0.25">
      <c r="B87" s="226" t="s">
        <v>1624</v>
      </c>
      <c r="C87" s="226"/>
      <c r="D87" s="87">
        <f>DatosDelitos!N5+DatosDelitos!N13-DatosDelitos!N17</f>
        <v>15</v>
      </c>
    </row>
    <row r="88" spans="2:13" ht="13.15" customHeight="1" x14ac:dyDescent="0.25">
      <c r="B88" s="226" t="s">
        <v>324</v>
      </c>
      <c r="C88" s="226"/>
      <c r="D88" s="87">
        <f>DatosDelitos!N10</f>
        <v>0</v>
      </c>
    </row>
    <row r="89" spans="2:13" ht="13.15" customHeight="1" x14ac:dyDescent="0.25">
      <c r="B89" s="226" t="s">
        <v>342</v>
      </c>
      <c r="C89" s="226"/>
      <c r="D89" s="87">
        <f>DatosDelitos!N20</f>
        <v>0</v>
      </c>
    </row>
    <row r="90" spans="2:13" ht="13.15" customHeight="1" x14ac:dyDescent="0.25">
      <c r="B90" s="226" t="s">
        <v>347</v>
      </c>
      <c r="C90" s="226"/>
      <c r="D90" s="87">
        <f>DatosDelitos!N23</f>
        <v>0</v>
      </c>
    </row>
    <row r="91" spans="2:13" ht="13.15" customHeight="1" x14ac:dyDescent="0.25">
      <c r="B91" s="226" t="s">
        <v>1658</v>
      </c>
      <c r="C91" s="226"/>
      <c r="D91" s="87">
        <f>SUM(DatosDelitos!N17,DatosDelitos!N44)</f>
        <v>10</v>
      </c>
    </row>
    <row r="92" spans="2:13" ht="13.15" customHeight="1" x14ac:dyDescent="0.25">
      <c r="B92" s="226" t="s">
        <v>1626</v>
      </c>
      <c r="C92" s="226"/>
      <c r="D92" s="87">
        <f>DatosDelitos!N30</f>
        <v>10</v>
      </c>
    </row>
    <row r="93" spans="2:13" ht="13.15" customHeight="1" x14ac:dyDescent="0.25">
      <c r="B93" s="226" t="s">
        <v>1627</v>
      </c>
      <c r="C93" s="226"/>
      <c r="D93" s="87">
        <f>DatosDelitos!N42-DatosDelitos!N44</f>
        <v>6</v>
      </c>
    </row>
    <row r="94" spans="2:13" ht="13.15" customHeight="1" x14ac:dyDescent="0.25">
      <c r="B94" s="226" t="s">
        <v>1628</v>
      </c>
      <c r="C94" s="226"/>
      <c r="D94" s="87">
        <f>DatosDelitos!N50</f>
        <v>7</v>
      </c>
    </row>
    <row r="95" spans="2:13" ht="13.15" customHeight="1" x14ac:dyDescent="0.25">
      <c r="B95" s="226" t="s">
        <v>1629</v>
      </c>
      <c r="C95" s="226"/>
      <c r="D95" s="87">
        <f>DatosDelitos!N72</f>
        <v>0</v>
      </c>
    </row>
    <row r="96" spans="2:13" ht="27" customHeight="1" x14ac:dyDescent="0.25">
      <c r="B96" s="226" t="s">
        <v>1654</v>
      </c>
      <c r="C96" s="226"/>
      <c r="D96" s="87">
        <f>DatosDelitos!N74</f>
        <v>3</v>
      </c>
    </row>
    <row r="97" spans="2:4" ht="13.15" customHeight="1" x14ac:dyDescent="0.25">
      <c r="B97" s="226" t="s">
        <v>1631</v>
      </c>
      <c r="C97" s="226"/>
      <c r="D97" s="87">
        <f>DatosDelitos!N82</f>
        <v>2</v>
      </c>
    </row>
    <row r="98" spans="2:4" ht="13.15" customHeight="1" x14ac:dyDescent="0.25">
      <c r="B98" s="226" t="s">
        <v>1632</v>
      </c>
      <c r="C98" s="226"/>
      <c r="D98" s="87">
        <f>DatosDelitos!N85</f>
        <v>6</v>
      </c>
    </row>
    <row r="99" spans="2:4" ht="13.15" customHeight="1" x14ac:dyDescent="0.25">
      <c r="B99" s="226" t="s">
        <v>970</v>
      </c>
      <c r="C99" s="226"/>
      <c r="D99" s="87">
        <f>DatosDelitos!N97</f>
        <v>21</v>
      </c>
    </row>
    <row r="100" spans="2:4" ht="27" customHeight="1" x14ac:dyDescent="0.25">
      <c r="B100" s="226" t="s">
        <v>1655</v>
      </c>
      <c r="C100" s="226"/>
      <c r="D100" s="87">
        <f>DatosDelitos!N131</f>
        <v>2</v>
      </c>
    </row>
    <row r="101" spans="2:4" ht="13.15" customHeight="1" x14ac:dyDescent="0.25">
      <c r="B101" s="226" t="s">
        <v>1634</v>
      </c>
      <c r="C101" s="226"/>
      <c r="D101" s="87">
        <f>DatosDelitos!N137</f>
        <v>13</v>
      </c>
    </row>
    <row r="102" spans="2:4" ht="13.15" customHeight="1" x14ac:dyDescent="0.25">
      <c r="B102" s="226" t="s">
        <v>1635</v>
      </c>
      <c r="C102" s="226"/>
      <c r="D102" s="87">
        <f>DatosDelitos!N144</f>
        <v>0</v>
      </c>
    </row>
    <row r="103" spans="2:4" ht="13.15" customHeight="1" x14ac:dyDescent="0.25">
      <c r="B103" s="226" t="s">
        <v>1659</v>
      </c>
      <c r="C103" s="226"/>
      <c r="D103" s="87">
        <f>DatosDelitos!N148</f>
        <v>23</v>
      </c>
    </row>
    <row r="104" spans="2:4" ht="13.15" customHeight="1" x14ac:dyDescent="0.25">
      <c r="B104" s="226" t="s">
        <v>1181</v>
      </c>
      <c r="C104" s="226"/>
      <c r="D104" s="87">
        <f>SUM(DatosDelitos!N149,DatosDelitos!N150)</f>
        <v>1</v>
      </c>
    </row>
    <row r="105" spans="2:4" ht="13.15" customHeight="1" x14ac:dyDescent="0.25">
      <c r="B105" s="226" t="s">
        <v>1179</v>
      </c>
      <c r="C105" s="226"/>
      <c r="D105" s="87">
        <f>SUM(DatosDelitos!N151:N155)</f>
        <v>13</v>
      </c>
    </row>
    <row r="106" spans="2:4" ht="13.15" customHeight="1" x14ac:dyDescent="0.25">
      <c r="B106" s="226" t="s">
        <v>1637</v>
      </c>
      <c r="C106" s="226"/>
      <c r="D106" s="87">
        <f>SUM(SUM(DatosDelitos!N157:N160),SUM(DatosDelitos!N167:N172))</f>
        <v>0</v>
      </c>
    </row>
    <row r="107" spans="2:4" ht="13.15" customHeight="1" x14ac:dyDescent="0.25">
      <c r="B107" s="226" t="s">
        <v>1660</v>
      </c>
      <c r="C107" s="226"/>
      <c r="D107" s="87">
        <f>SUM(DatosDelitos!N161:N165)</f>
        <v>1</v>
      </c>
    </row>
    <row r="108" spans="2:4" ht="13.15" customHeight="1" x14ac:dyDescent="0.25">
      <c r="B108" s="226" t="s">
        <v>1638</v>
      </c>
      <c r="C108" s="226"/>
      <c r="D108" s="87">
        <f>SUM(DatosDelitos!N173:N177)</f>
        <v>2</v>
      </c>
    </row>
    <row r="109" spans="2:4" ht="13.15" customHeight="1" x14ac:dyDescent="0.25">
      <c r="B109" s="226" t="s">
        <v>1639</v>
      </c>
      <c r="C109" s="226"/>
      <c r="D109" s="87">
        <f>DatosDelitos!N178</f>
        <v>100</v>
      </c>
    </row>
    <row r="110" spans="2:4" ht="13.15" customHeight="1" x14ac:dyDescent="0.25">
      <c r="B110" s="226" t="s">
        <v>1640</v>
      </c>
      <c r="C110" s="226"/>
      <c r="D110" s="87">
        <f>DatosDelitos!N186</f>
        <v>18</v>
      </c>
    </row>
    <row r="111" spans="2:4" ht="13.15" customHeight="1" x14ac:dyDescent="0.25">
      <c r="B111" s="226" t="s">
        <v>1641</v>
      </c>
      <c r="C111" s="226"/>
      <c r="D111" s="87">
        <f>DatosDelitos!N201</f>
        <v>59</v>
      </c>
    </row>
    <row r="112" spans="2:4" ht="13.15" customHeight="1" x14ac:dyDescent="0.25">
      <c r="B112" s="226" t="s">
        <v>1642</v>
      </c>
      <c r="C112" s="226"/>
      <c r="D112" s="87">
        <f>DatosDelitos!N223</f>
        <v>7</v>
      </c>
    </row>
    <row r="113" spans="2:4" ht="13.15" customHeight="1" x14ac:dyDescent="0.25">
      <c r="B113" s="226" t="s">
        <v>1643</v>
      </c>
      <c r="C113" s="226"/>
      <c r="D113" s="87">
        <f>DatosDelitos!N244</f>
        <v>0</v>
      </c>
    </row>
    <row r="114" spans="2:4" ht="13.15" customHeight="1" x14ac:dyDescent="0.25">
      <c r="B114" s="226" t="s">
        <v>1644</v>
      </c>
      <c r="C114" s="226"/>
      <c r="D114" s="87">
        <f>DatosDelitos!N271</f>
        <v>8</v>
      </c>
    </row>
    <row r="115" spans="2:4" ht="38.25" customHeight="1" x14ac:dyDescent="0.25">
      <c r="B115" s="226" t="s">
        <v>1645</v>
      </c>
      <c r="C115" s="226"/>
      <c r="D115" s="87">
        <f>DatosDelitos!N301</f>
        <v>0</v>
      </c>
    </row>
    <row r="116" spans="2:4" ht="13.15" customHeight="1" x14ac:dyDescent="0.25">
      <c r="B116" s="226" t="s">
        <v>1646</v>
      </c>
      <c r="C116" s="226"/>
      <c r="D116" s="87">
        <f>DatosDelitos!N305</f>
        <v>0</v>
      </c>
    </row>
    <row r="117" spans="2:4" ht="13.15" customHeight="1" x14ac:dyDescent="0.25">
      <c r="B117" s="226" t="s">
        <v>1647</v>
      </c>
      <c r="C117" s="226"/>
      <c r="D117" s="87">
        <f>DatosDelitos!N312+DatosDelitos!N320</f>
        <v>0</v>
      </c>
    </row>
    <row r="118" spans="2:4" ht="13.15" customHeight="1" x14ac:dyDescent="0.25">
      <c r="B118" s="226" t="s">
        <v>913</v>
      </c>
      <c r="C118" s="226"/>
      <c r="D118" s="87">
        <f>DatosDelitos!N318</f>
        <v>0</v>
      </c>
    </row>
    <row r="119" spans="2:4" ht="13.9" customHeight="1" x14ac:dyDescent="0.25">
      <c r="B119" s="226" t="s">
        <v>1648</v>
      </c>
      <c r="C119" s="226"/>
      <c r="D119" s="87">
        <f>DatosDelitos!N323</f>
        <v>0</v>
      </c>
    </row>
    <row r="120" spans="2:4" ht="12.75" customHeight="1" x14ac:dyDescent="0.25">
      <c r="B120" s="228" t="s">
        <v>1649</v>
      </c>
      <c r="C120" s="228"/>
      <c r="D120" s="87">
        <f>DatosDelitos!N325</f>
        <v>0</v>
      </c>
    </row>
    <row r="121" spans="2:4" ht="15" customHeight="1" x14ac:dyDescent="0.25">
      <c r="B121" s="228" t="s">
        <v>947</v>
      </c>
      <c r="C121" s="228"/>
      <c r="D121" s="87">
        <f>DatosDelitos!N337</f>
        <v>0</v>
      </c>
    </row>
    <row r="122" spans="2:4" ht="15" customHeight="1" x14ac:dyDescent="0.25">
      <c r="B122" s="228" t="s">
        <v>1650</v>
      </c>
      <c r="C122" s="228"/>
      <c r="D122" s="87">
        <f>DatosDelitos!N339</f>
        <v>0</v>
      </c>
    </row>
    <row r="123" spans="2:4" ht="15" customHeight="1" x14ac:dyDescent="0.25">
      <c r="B123" s="226" t="s">
        <v>1656</v>
      </c>
      <c r="C123" s="226"/>
      <c r="D123" s="87">
        <f>SUM(D87:D122)</f>
        <v>327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5"/>
    </row>
    <row r="4" spans="1:16" ht="45" x14ac:dyDescent="0.25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25">
      <c r="A5" s="190" t="s">
        <v>313</v>
      </c>
      <c r="B5" s="191"/>
      <c r="C5" s="27">
        <v>67</v>
      </c>
      <c r="D5" s="27">
        <v>64</v>
      </c>
      <c r="E5" s="28">
        <v>4.6875E-2</v>
      </c>
      <c r="F5" s="27">
        <v>1</v>
      </c>
      <c r="G5" s="27">
        <v>0</v>
      </c>
      <c r="H5" s="27">
        <v>5</v>
      </c>
      <c r="I5" s="27">
        <v>5</v>
      </c>
      <c r="J5" s="27">
        <v>11</v>
      </c>
      <c r="K5" s="27">
        <v>6</v>
      </c>
      <c r="L5" s="27">
        <v>2</v>
      </c>
      <c r="M5" s="27">
        <v>7</v>
      </c>
      <c r="N5" s="27">
        <v>0</v>
      </c>
      <c r="O5" s="27">
        <v>0</v>
      </c>
      <c r="P5" s="29">
        <v>0</v>
      </c>
    </row>
    <row r="6" spans="1:16" x14ac:dyDescent="0.25">
      <c r="A6" s="30" t="s">
        <v>314</v>
      </c>
      <c r="B6" s="30" t="s">
        <v>315</v>
      </c>
      <c r="C6" s="14">
        <v>38</v>
      </c>
      <c r="D6" s="14">
        <v>34</v>
      </c>
      <c r="E6" s="31">
        <v>0.11764705882352899</v>
      </c>
      <c r="F6" s="14">
        <v>1</v>
      </c>
      <c r="G6" s="14">
        <v>0</v>
      </c>
      <c r="H6" s="14">
        <v>2</v>
      </c>
      <c r="I6" s="14">
        <v>0</v>
      </c>
      <c r="J6" s="14">
        <v>9</v>
      </c>
      <c r="K6" s="14">
        <v>4</v>
      </c>
      <c r="L6" s="14">
        <v>0</v>
      </c>
      <c r="M6" s="14">
        <v>1</v>
      </c>
      <c r="N6" s="14">
        <v>0</v>
      </c>
      <c r="O6" s="14">
        <v>0</v>
      </c>
      <c r="P6" s="24">
        <v>0</v>
      </c>
    </row>
    <row r="7" spans="1:16" x14ac:dyDescent="0.25">
      <c r="A7" s="30" t="s">
        <v>316</v>
      </c>
      <c r="B7" s="30" t="s">
        <v>317</v>
      </c>
      <c r="C7" s="14">
        <v>2</v>
      </c>
      <c r="D7" s="14">
        <v>3</v>
      </c>
      <c r="E7" s="31">
        <v>-0.33333333333333298</v>
      </c>
      <c r="F7" s="14">
        <v>0</v>
      </c>
      <c r="G7" s="14">
        <v>0</v>
      </c>
      <c r="H7" s="14">
        <v>0</v>
      </c>
      <c r="I7" s="14">
        <v>0</v>
      </c>
      <c r="J7" s="14">
        <v>2</v>
      </c>
      <c r="K7" s="14">
        <v>2</v>
      </c>
      <c r="L7" s="14">
        <v>2</v>
      </c>
      <c r="M7" s="14">
        <v>6</v>
      </c>
      <c r="N7" s="14">
        <v>0</v>
      </c>
      <c r="O7" s="14">
        <v>0</v>
      </c>
      <c r="P7" s="24">
        <v>0</v>
      </c>
    </row>
    <row r="8" spans="1:16" x14ac:dyDescent="0.25">
      <c r="A8" s="30" t="s">
        <v>318</v>
      </c>
      <c r="B8" s="30" t="s">
        <v>319</v>
      </c>
      <c r="C8" s="14">
        <v>27</v>
      </c>
      <c r="D8" s="14">
        <v>26</v>
      </c>
      <c r="E8" s="31">
        <v>3.8461538461538498E-2</v>
      </c>
      <c r="F8" s="14">
        <v>0</v>
      </c>
      <c r="G8" s="14">
        <v>0</v>
      </c>
      <c r="H8" s="14">
        <v>3</v>
      </c>
      <c r="I8" s="14">
        <v>5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x14ac:dyDescent="0.25">
      <c r="A9" s="30" t="s">
        <v>320</v>
      </c>
      <c r="B9" s="30" t="s">
        <v>321</v>
      </c>
      <c r="C9" s="14">
        <v>0</v>
      </c>
      <c r="D9" s="14">
        <v>1</v>
      </c>
      <c r="E9" s="31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90" t="s">
        <v>322</v>
      </c>
      <c r="B10" s="191"/>
      <c r="C10" s="27">
        <v>1</v>
      </c>
      <c r="D10" s="27">
        <v>1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323</v>
      </c>
      <c r="B11" s="30" t="s">
        <v>324</v>
      </c>
      <c r="C11" s="14">
        <v>1</v>
      </c>
      <c r="D11" s="14">
        <v>1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90" t="s">
        <v>327</v>
      </c>
      <c r="B13" s="191"/>
      <c r="C13" s="27">
        <v>15678</v>
      </c>
      <c r="D13" s="27">
        <v>15555</v>
      </c>
      <c r="E13" s="28">
        <v>7.9074252651880408E-3</v>
      </c>
      <c r="F13" s="27">
        <v>1759</v>
      </c>
      <c r="G13" s="27">
        <v>740</v>
      </c>
      <c r="H13" s="27">
        <v>558</v>
      </c>
      <c r="I13" s="27">
        <v>517</v>
      </c>
      <c r="J13" s="27">
        <v>19</v>
      </c>
      <c r="K13" s="27">
        <v>8</v>
      </c>
      <c r="L13" s="27">
        <v>4</v>
      </c>
      <c r="M13" s="27">
        <v>0</v>
      </c>
      <c r="N13" s="27">
        <v>18</v>
      </c>
      <c r="O13" s="27">
        <v>7</v>
      </c>
      <c r="P13" s="29">
        <v>357</v>
      </c>
    </row>
    <row r="14" spans="1:16" x14ac:dyDescent="0.25">
      <c r="A14" s="30" t="s">
        <v>328</v>
      </c>
      <c r="B14" s="30" t="s">
        <v>329</v>
      </c>
      <c r="C14" s="14">
        <v>11915</v>
      </c>
      <c r="D14" s="14">
        <v>9975</v>
      </c>
      <c r="E14" s="31">
        <v>0.19448621553884701</v>
      </c>
      <c r="F14" s="14">
        <v>322</v>
      </c>
      <c r="G14" s="14">
        <v>164</v>
      </c>
      <c r="H14" s="14">
        <v>416</v>
      </c>
      <c r="I14" s="14">
        <v>335</v>
      </c>
      <c r="J14" s="14">
        <v>19</v>
      </c>
      <c r="K14" s="14">
        <v>5</v>
      </c>
      <c r="L14" s="14">
        <v>4</v>
      </c>
      <c r="M14" s="14">
        <v>0</v>
      </c>
      <c r="N14" s="14">
        <v>12</v>
      </c>
      <c r="O14" s="14">
        <v>0</v>
      </c>
      <c r="P14" s="24">
        <v>103</v>
      </c>
    </row>
    <row r="15" spans="1:16" x14ac:dyDescent="0.25">
      <c r="A15" s="30" t="s">
        <v>330</v>
      </c>
      <c r="B15" s="30" t="s">
        <v>331</v>
      </c>
      <c r="C15" s="14">
        <v>5</v>
      </c>
      <c r="D15" s="14">
        <v>4</v>
      </c>
      <c r="E15" s="31">
        <v>0.25</v>
      </c>
      <c r="F15" s="14">
        <v>0</v>
      </c>
      <c r="G15" s="14">
        <v>4</v>
      </c>
      <c r="H15" s="14">
        <v>0</v>
      </c>
      <c r="I15" s="14">
        <v>20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4</v>
      </c>
      <c r="P15" s="24">
        <v>1</v>
      </c>
    </row>
    <row r="16" spans="1:16" x14ac:dyDescent="0.25">
      <c r="A16" s="30" t="s">
        <v>332</v>
      </c>
      <c r="B16" s="30" t="s">
        <v>333</v>
      </c>
      <c r="C16" s="14">
        <v>2521</v>
      </c>
      <c r="D16" s="14">
        <v>3640</v>
      </c>
      <c r="E16" s="31">
        <v>-0.30741758241758199</v>
      </c>
      <c r="F16" s="14">
        <v>12</v>
      </c>
      <c r="G16" s="14">
        <v>16</v>
      </c>
      <c r="H16" s="14">
        <v>15</v>
      </c>
      <c r="I16" s="14">
        <v>15</v>
      </c>
      <c r="J16" s="14">
        <v>0</v>
      </c>
      <c r="K16" s="14">
        <v>0</v>
      </c>
      <c r="L16" s="14">
        <v>0</v>
      </c>
      <c r="M16" s="14">
        <v>0</v>
      </c>
      <c r="N16" s="14">
        <v>3</v>
      </c>
      <c r="O16" s="14">
        <v>0</v>
      </c>
      <c r="P16" s="24">
        <v>18</v>
      </c>
    </row>
    <row r="17" spans="1:16" ht="33.75" x14ac:dyDescent="0.25">
      <c r="A17" s="30" t="s">
        <v>334</v>
      </c>
      <c r="B17" s="30" t="s">
        <v>335</v>
      </c>
      <c r="C17" s="14">
        <v>1232</v>
      </c>
      <c r="D17" s="14">
        <v>1920</v>
      </c>
      <c r="E17" s="31">
        <v>-0.358333333333333</v>
      </c>
      <c r="F17" s="14">
        <v>1425</v>
      </c>
      <c r="G17" s="14">
        <v>556</v>
      </c>
      <c r="H17" s="14">
        <v>126</v>
      </c>
      <c r="I17" s="14">
        <v>147</v>
      </c>
      <c r="J17" s="14">
        <v>0</v>
      </c>
      <c r="K17" s="14">
        <v>3</v>
      </c>
      <c r="L17" s="14">
        <v>0</v>
      </c>
      <c r="M17" s="14">
        <v>0</v>
      </c>
      <c r="N17" s="14">
        <v>3</v>
      </c>
      <c r="O17" s="14">
        <v>2</v>
      </c>
      <c r="P17" s="24">
        <v>235</v>
      </c>
    </row>
    <row r="18" spans="1:16" x14ac:dyDescent="0.25">
      <c r="A18" s="30" t="s">
        <v>336</v>
      </c>
      <c r="B18" s="30" t="s">
        <v>337</v>
      </c>
      <c r="C18" s="14">
        <v>5</v>
      </c>
      <c r="D18" s="14">
        <v>16</v>
      </c>
      <c r="E18" s="31">
        <v>-0.6875</v>
      </c>
      <c r="F18" s="14">
        <v>0</v>
      </c>
      <c r="G18" s="14">
        <v>0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1</v>
      </c>
      <c r="P18" s="24">
        <v>0</v>
      </c>
    </row>
    <row r="19" spans="1:16" x14ac:dyDescent="0.25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90" t="s">
        <v>340</v>
      </c>
      <c r="B20" s="191"/>
      <c r="C20" s="27">
        <v>10</v>
      </c>
      <c r="D20" s="27">
        <v>13</v>
      </c>
      <c r="E20" s="28">
        <v>-0.230769230769231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341</v>
      </c>
      <c r="B21" s="30" t="s">
        <v>342</v>
      </c>
      <c r="C21" s="14">
        <v>0</v>
      </c>
      <c r="D21" s="14">
        <v>3</v>
      </c>
      <c r="E21" s="31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343</v>
      </c>
      <c r="B22" s="30" t="s">
        <v>344</v>
      </c>
      <c r="C22" s="14">
        <v>10</v>
      </c>
      <c r="D22" s="14">
        <v>10</v>
      </c>
      <c r="E22" s="31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90" t="s">
        <v>345</v>
      </c>
      <c r="B23" s="191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90" t="s">
        <v>358</v>
      </c>
      <c r="B30" s="191"/>
      <c r="C30" s="27">
        <v>2263</v>
      </c>
      <c r="D30" s="27">
        <v>2291</v>
      </c>
      <c r="E30" s="28">
        <v>-1.22217372326495E-2</v>
      </c>
      <c r="F30" s="27">
        <v>820</v>
      </c>
      <c r="G30" s="27">
        <v>385</v>
      </c>
      <c r="H30" s="27">
        <v>187</v>
      </c>
      <c r="I30" s="27">
        <v>111</v>
      </c>
      <c r="J30" s="27">
        <v>1</v>
      </c>
      <c r="K30" s="27">
        <v>0</v>
      </c>
      <c r="L30" s="27">
        <v>0</v>
      </c>
      <c r="M30" s="27">
        <v>0</v>
      </c>
      <c r="N30" s="27">
        <v>10</v>
      </c>
      <c r="O30" s="27">
        <v>0</v>
      </c>
      <c r="P30" s="29">
        <v>249</v>
      </c>
    </row>
    <row r="31" spans="1:16" x14ac:dyDescent="0.25">
      <c r="A31" s="30" t="s">
        <v>359</v>
      </c>
      <c r="B31" s="30" t="s">
        <v>360</v>
      </c>
      <c r="C31" s="14">
        <v>49</v>
      </c>
      <c r="D31" s="14">
        <v>36</v>
      </c>
      <c r="E31" s="31">
        <v>0.36111111111111099</v>
      </c>
      <c r="F31" s="14">
        <v>2</v>
      </c>
      <c r="G31" s="14">
        <v>0</v>
      </c>
      <c r="H31" s="14">
        <v>4</v>
      </c>
      <c r="I31" s="14">
        <v>4</v>
      </c>
      <c r="J31" s="14">
        <v>1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0</v>
      </c>
    </row>
    <row r="32" spans="1:16" x14ac:dyDescent="0.25">
      <c r="A32" s="30" t="s">
        <v>361</v>
      </c>
      <c r="B32" s="30" t="s">
        <v>362</v>
      </c>
      <c r="C32" s="14">
        <v>2</v>
      </c>
      <c r="D32" s="14">
        <v>5</v>
      </c>
      <c r="E32" s="31">
        <v>-0.6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363</v>
      </c>
      <c r="B33" s="30" t="s">
        <v>364</v>
      </c>
      <c r="C33" s="14">
        <v>835</v>
      </c>
      <c r="D33" s="14">
        <v>860</v>
      </c>
      <c r="E33" s="31">
        <v>-2.9069767441860499E-2</v>
      </c>
      <c r="F33" s="14">
        <v>121</v>
      </c>
      <c r="G33" s="14">
        <v>140</v>
      </c>
      <c r="H33" s="14">
        <v>83</v>
      </c>
      <c r="I33" s="14">
        <v>52</v>
      </c>
      <c r="J33" s="14">
        <v>0</v>
      </c>
      <c r="K33" s="14">
        <v>0</v>
      </c>
      <c r="L33" s="14">
        <v>0</v>
      </c>
      <c r="M33" s="14">
        <v>0</v>
      </c>
      <c r="N33" s="14">
        <v>4</v>
      </c>
      <c r="O33" s="14">
        <v>0</v>
      </c>
      <c r="P33" s="24">
        <v>85</v>
      </c>
    </row>
    <row r="34" spans="1:16" x14ac:dyDescent="0.25">
      <c r="A34" s="30" t="s">
        <v>365</v>
      </c>
      <c r="B34" s="30" t="s">
        <v>366</v>
      </c>
      <c r="C34" s="14">
        <v>141</v>
      </c>
      <c r="D34" s="14">
        <v>137</v>
      </c>
      <c r="E34" s="31">
        <v>2.9197080291970798E-2</v>
      </c>
      <c r="F34" s="14">
        <v>9</v>
      </c>
      <c r="G34" s="14">
        <v>7</v>
      </c>
      <c r="H34" s="14">
        <v>8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5</v>
      </c>
    </row>
    <row r="35" spans="1:16" x14ac:dyDescent="0.25">
      <c r="A35" s="30" t="s">
        <v>367</v>
      </c>
      <c r="B35" s="30" t="s">
        <v>368</v>
      </c>
      <c r="C35" s="14">
        <v>579</v>
      </c>
      <c r="D35" s="14">
        <v>497</v>
      </c>
      <c r="E35" s="31">
        <v>0.16498993963782699</v>
      </c>
      <c r="F35" s="14">
        <v>43</v>
      </c>
      <c r="G35" s="14">
        <v>44</v>
      </c>
      <c r="H35" s="14">
        <v>30</v>
      </c>
      <c r="I35" s="14">
        <v>8</v>
      </c>
      <c r="J35" s="14">
        <v>0</v>
      </c>
      <c r="K35" s="14">
        <v>0</v>
      </c>
      <c r="L35" s="14">
        <v>0</v>
      </c>
      <c r="M35" s="14">
        <v>0</v>
      </c>
      <c r="N35" s="14">
        <v>3</v>
      </c>
      <c r="O35" s="14">
        <v>0</v>
      </c>
      <c r="P35" s="24">
        <v>31</v>
      </c>
    </row>
    <row r="36" spans="1:16" ht="22.5" x14ac:dyDescent="0.25">
      <c r="A36" s="30" t="s">
        <v>369</v>
      </c>
      <c r="B36" s="30" t="s">
        <v>370</v>
      </c>
      <c r="C36" s="14">
        <v>219</v>
      </c>
      <c r="D36" s="14">
        <v>256</v>
      </c>
      <c r="E36" s="31">
        <v>-0.14453125</v>
      </c>
      <c r="F36" s="14">
        <v>376</v>
      </c>
      <c r="G36" s="14">
        <v>125</v>
      </c>
      <c r="H36" s="14">
        <v>25</v>
      </c>
      <c r="I36" s="14">
        <v>18</v>
      </c>
      <c r="J36" s="14">
        <v>0</v>
      </c>
      <c r="K36" s="14">
        <v>0</v>
      </c>
      <c r="L36" s="14">
        <v>0</v>
      </c>
      <c r="M36" s="14">
        <v>0</v>
      </c>
      <c r="N36" s="14">
        <v>2</v>
      </c>
      <c r="O36" s="14">
        <v>0</v>
      </c>
      <c r="P36" s="24">
        <v>2</v>
      </c>
    </row>
    <row r="37" spans="1:16" ht="22.5" x14ac:dyDescent="0.25">
      <c r="A37" s="30" t="s">
        <v>371</v>
      </c>
      <c r="B37" s="30" t="s">
        <v>372</v>
      </c>
      <c r="C37" s="14">
        <v>201</v>
      </c>
      <c r="D37" s="14">
        <v>242</v>
      </c>
      <c r="E37" s="31">
        <v>-0.169421487603306</v>
      </c>
      <c r="F37" s="14">
        <v>168</v>
      </c>
      <c r="G37" s="14">
        <v>34</v>
      </c>
      <c r="H37" s="14">
        <v>16</v>
      </c>
      <c r="I37" s="14">
        <v>10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73</v>
      </c>
    </row>
    <row r="38" spans="1:16" ht="22.5" x14ac:dyDescent="0.25">
      <c r="A38" s="30" t="s">
        <v>373</v>
      </c>
      <c r="B38" s="30" t="s">
        <v>374</v>
      </c>
      <c r="C38" s="14">
        <v>50</v>
      </c>
      <c r="D38" s="14">
        <v>69</v>
      </c>
      <c r="E38" s="31">
        <v>-0.27536231884057999</v>
      </c>
      <c r="F38" s="14">
        <v>81</v>
      </c>
      <c r="G38" s="14">
        <v>35</v>
      </c>
      <c r="H38" s="14">
        <v>6</v>
      </c>
      <c r="I38" s="14">
        <v>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21</v>
      </c>
    </row>
    <row r="39" spans="1:16" ht="33.75" x14ac:dyDescent="0.25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379</v>
      </c>
      <c r="B41" s="30" t="s">
        <v>380</v>
      </c>
      <c r="C41" s="14">
        <v>187</v>
      </c>
      <c r="D41" s="14">
        <v>189</v>
      </c>
      <c r="E41" s="31">
        <v>-1.0582010582010601E-2</v>
      </c>
      <c r="F41" s="14">
        <v>20</v>
      </c>
      <c r="G41" s="14">
        <v>0</v>
      </c>
      <c r="H41" s="14">
        <v>15</v>
      </c>
      <c r="I41" s="14">
        <v>10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4">
        <v>32</v>
      </c>
    </row>
    <row r="42" spans="1:16" x14ac:dyDescent="0.25">
      <c r="A42" s="190" t="s">
        <v>381</v>
      </c>
      <c r="B42" s="191"/>
      <c r="C42" s="27">
        <v>917</v>
      </c>
      <c r="D42" s="27">
        <v>1027</v>
      </c>
      <c r="E42" s="28">
        <v>-0.10710808179162599</v>
      </c>
      <c r="F42" s="27">
        <v>1615</v>
      </c>
      <c r="G42" s="27">
        <v>28</v>
      </c>
      <c r="H42" s="27">
        <v>2</v>
      </c>
      <c r="I42" s="27">
        <v>1</v>
      </c>
      <c r="J42" s="27">
        <v>0</v>
      </c>
      <c r="K42" s="27">
        <v>0</v>
      </c>
      <c r="L42" s="27">
        <v>0</v>
      </c>
      <c r="M42" s="27">
        <v>0</v>
      </c>
      <c r="N42" s="27">
        <v>13</v>
      </c>
      <c r="O42" s="27">
        <v>0</v>
      </c>
      <c r="P42" s="29">
        <v>0</v>
      </c>
    </row>
    <row r="43" spans="1:16" x14ac:dyDescent="0.25">
      <c r="A43" s="30" t="s">
        <v>382</v>
      </c>
      <c r="B43" s="30" t="s">
        <v>383</v>
      </c>
      <c r="C43" s="14">
        <v>0</v>
      </c>
      <c r="D43" s="14">
        <v>2</v>
      </c>
      <c r="E43" s="31">
        <v>-1</v>
      </c>
      <c r="F43" s="14">
        <v>2</v>
      </c>
      <c r="G43" s="14">
        <v>0</v>
      </c>
      <c r="H43" s="14">
        <v>0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5</v>
      </c>
      <c r="O43" s="14">
        <v>0</v>
      </c>
      <c r="P43" s="24">
        <v>0</v>
      </c>
    </row>
    <row r="44" spans="1:16" ht="22.5" x14ac:dyDescent="0.25">
      <c r="A44" s="30" t="s">
        <v>384</v>
      </c>
      <c r="B44" s="30" t="s">
        <v>385</v>
      </c>
      <c r="C44" s="14">
        <v>896</v>
      </c>
      <c r="D44" s="14">
        <v>1001</v>
      </c>
      <c r="E44" s="31">
        <v>-0.10489510489510501</v>
      </c>
      <c r="F44" s="14">
        <v>1611</v>
      </c>
      <c r="G44" s="14">
        <v>28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7</v>
      </c>
      <c r="O44" s="14">
        <v>0</v>
      </c>
      <c r="P44" s="24">
        <v>0</v>
      </c>
    </row>
    <row r="45" spans="1:16" x14ac:dyDescent="0.25">
      <c r="A45" s="30" t="s">
        <v>386</v>
      </c>
      <c r="B45" s="30" t="s">
        <v>387</v>
      </c>
      <c r="C45" s="14">
        <v>0</v>
      </c>
      <c r="D45" s="14">
        <v>3</v>
      </c>
      <c r="E45" s="31">
        <v>-1</v>
      </c>
      <c r="F45" s="14">
        <v>1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 s="24">
        <v>0</v>
      </c>
    </row>
    <row r="46" spans="1:16" ht="22.5" x14ac:dyDescent="0.25">
      <c r="A46" s="30" t="s">
        <v>388</v>
      </c>
      <c r="B46" s="30" t="s">
        <v>389</v>
      </c>
      <c r="C46" s="14">
        <v>3</v>
      </c>
      <c r="D46" s="14">
        <v>7</v>
      </c>
      <c r="E46" s="31">
        <v>-0.57142857142857095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2.5" x14ac:dyDescent="0.25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392</v>
      </c>
      <c r="B48" s="30" t="s">
        <v>393</v>
      </c>
      <c r="C48" s="14">
        <v>18</v>
      </c>
      <c r="D48" s="14">
        <v>11</v>
      </c>
      <c r="E48" s="31">
        <v>0.63636363636363602</v>
      </c>
      <c r="F48" s="14">
        <v>1</v>
      </c>
      <c r="G48" s="14">
        <v>0</v>
      </c>
      <c r="H48" s="14">
        <v>2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394</v>
      </c>
      <c r="B49" s="30" t="s">
        <v>395</v>
      </c>
      <c r="C49" s="14">
        <v>0</v>
      </c>
      <c r="D49" s="14">
        <v>3</v>
      </c>
      <c r="E49" s="31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90" t="s">
        <v>396</v>
      </c>
      <c r="B50" s="191"/>
      <c r="C50" s="27">
        <v>764</v>
      </c>
      <c r="D50" s="27">
        <v>724</v>
      </c>
      <c r="E50" s="28">
        <v>5.5248618784530398E-2</v>
      </c>
      <c r="F50" s="27">
        <v>47</v>
      </c>
      <c r="G50" s="27">
        <v>24</v>
      </c>
      <c r="H50" s="27">
        <v>74</v>
      </c>
      <c r="I50" s="27">
        <v>55</v>
      </c>
      <c r="J50" s="27">
        <v>54</v>
      </c>
      <c r="K50" s="27">
        <v>55</v>
      </c>
      <c r="L50" s="27">
        <v>19</v>
      </c>
      <c r="M50" s="27">
        <v>0</v>
      </c>
      <c r="N50" s="27">
        <v>7</v>
      </c>
      <c r="O50" s="27">
        <v>4</v>
      </c>
      <c r="P50" s="29">
        <v>44</v>
      </c>
    </row>
    <row r="51" spans="1:16" x14ac:dyDescent="0.25">
      <c r="A51" s="30" t="s">
        <v>397</v>
      </c>
      <c r="B51" s="30" t="s">
        <v>398</v>
      </c>
      <c r="C51" s="14">
        <v>247</v>
      </c>
      <c r="D51" s="14">
        <v>190</v>
      </c>
      <c r="E51" s="31">
        <v>0.3</v>
      </c>
      <c r="F51" s="14">
        <v>11</v>
      </c>
      <c r="G51" s="14">
        <v>8</v>
      </c>
      <c r="H51" s="14">
        <v>10</v>
      </c>
      <c r="I51" s="14">
        <v>3</v>
      </c>
      <c r="J51" s="14">
        <v>16</v>
      </c>
      <c r="K51" s="14">
        <v>4</v>
      </c>
      <c r="L51" s="14">
        <v>0</v>
      </c>
      <c r="M51" s="14">
        <v>0</v>
      </c>
      <c r="N51" s="14">
        <v>2</v>
      </c>
      <c r="O51" s="14">
        <v>0</v>
      </c>
      <c r="P51" s="24">
        <v>6</v>
      </c>
    </row>
    <row r="52" spans="1:16" x14ac:dyDescent="0.25">
      <c r="A52" s="30" t="s">
        <v>399</v>
      </c>
      <c r="B52" s="30" t="s">
        <v>400</v>
      </c>
      <c r="C52" s="14">
        <v>0</v>
      </c>
      <c r="D52" s="14">
        <v>3</v>
      </c>
      <c r="E52" s="31">
        <v>-1</v>
      </c>
      <c r="F52" s="14">
        <v>1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401</v>
      </c>
      <c r="B53" s="30" t="s">
        <v>402</v>
      </c>
      <c r="C53" s="14">
        <v>313</v>
      </c>
      <c r="D53" s="14">
        <v>302</v>
      </c>
      <c r="E53" s="31">
        <v>3.6423841059602599E-2</v>
      </c>
      <c r="F53" s="14">
        <v>0</v>
      </c>
      <c r="G53" s="14">
        <v>7</v>
      </c>
      <c r="H53" s="14">
        <v>33</v>
      </c>
      <c r="I53" s="14">
        <v>23</v>
      </c>
      <c r="J53" s="14">
        <v>34</v>
      </c>
      <c r="K53" s="14">
        <v>14</v>
      </c>
      <c r="L53" s="14">
        <v>0</v>
      </c>
      <c r="M53" s="14">
        <v>0</v>
      </c>
      <c r="N53" s="14">
        <v>3</v>
      </c>
      <c r="O53" s="14">
        <v>3</v>
      </c>
      <c r="P53" s="24">
        <v>9</v>
      </c>
    </row>
    <row r="54" spans="1:16" ht="22.5" x14ac:dyDescent="0.25">
      <c r="A54" s="30" t="s">
        <v>403</v>
      </c>
      <c r="B54" s="30" t="s">
        <v>404</v>
      </c>
      <c r="C54" s="14">
        <v>3</v>
      </c>
      <c r="D54" s="14">
        <v>5</v>
      </c>
      <c r="E54" s="31">
        <v>-0.4</v>
      </c>
      <c r="F54" s="14">
        <v>29</v>
      </c>
      <c r="G54" s="14">
        <v>0</v>
      </c>
      <c r="H54" s="14">
        <v>1</v>
      </c>
      <c r="I54" s="14">
        <v>0</v>
      </c>
      <c r="J54" s="14">
        <v>4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4">
        <v>7</v>
      </c>
    </row>
    <row r="55" spans="1:16" x14ac:dyDescent="0.25">
      <c r="A55" s="30" t="s">
        <v>405</v>
      </c>
      <c r="B55" s="30" t="s">
        <v>406</v>
      </c>
      <c r="C55" s="14">
        <v>5</v>
      </c>
      <c r="D55" s="14">
        <v>1</v>
      </c>
      <c r="E55" s="31">
        <v>4</v>
      </c>
      <c r="F55" s="14">
        <v>0</v>
      </c>
      <c r="G55" s="14">
        <v>7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407</v>
      </c>
      <c r="B56" s="30" t="s">
        <v>408</v>
      </c>
      <c r="C56" s="14">
        <v>20</v>
      </c>
      <c r="D56" s="14">
        <v>17</v>
      </c>
      <c r="E56" s="31">
        <v>0.17647058823529399</v>
      </c>
      <c r="F56" s="14">
        <v>3</v>
      </c>
      <c r="G56" s="14">
        <v>0</v>
      </c>
      <c r="H56" s="14">
        <v>1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2.5" x14ac:dyDescent="0.25">
      <c r="A57" s="30" t="s">
        <v>409</v>
      </c>
      <c r="B57" s="30" t="s">
        <v>410</v>
      </c>
      <c r="C57" s="14">
        <v>0</v>
      </c>
      <c r="D57" s="14">
        <v>23</v>
      </c>
      <c r="E57" s="31">
        <v>-1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3</v>
      </c>
    </row>
    <row r="58" spans="1:16" ht="22.5" x14ac:dyDescent="0.25">
      <c r="A58" s="30" t="s">
        <v>411</v>
      </c>
      <c r="B58" s="30" t="s">
        <v>412</v>
      </c>
      <c r="C58" s="14">
        <v>2</v>
      </c>
      <c r="D58" s="14">
        <v>2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413</v>
      </c>
      <c r="B59" s="30" t="s">
        <v>414</v>
      </c>
      <c r="C59" s="14">
        <v>2</v>
      </c>
      <c r="D59" s="14">
        <v>4</v>
      </c>
      <c r="E59" s="31">
        <v>-0.5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415</v>
      </c>
      <c r="B60" s="30" t="s">
        <v>416</v>
      </c>
      <c r="C60" s="14">
        <v>0</v>
      </c>
      <c r="D60" s="14">
        <v>0</v>
      </c>
      <c r="E60" s="31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417</v>
      </c>
      <c r="B61" s="30" t="s">
        <v>418</v>
      </c>
      <c r="C61" s="14">
        <v>0</v>
      </c>
      <c r="D61" s="14">
        <v>9</v>
      </c>
      <c r="E61" s="31">
        <v>-1</v>
      </c>
      <c r="F61" s="14">
        <v>0</v>
      </c>
      <c r="G61" s="14">
        <v>0</v>
      </c>
      <c r="H61" s="14">
        <v>3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0</v>
      </c>
    </row>
    <row r="62" spans="1:16" x14ac:dyDescent="0.25">
      <c r="A62" s="30" t="s">
        <v>419</v>
      </c>
      <c r="B62" s="30" t="s">
        <v>420</v>
      </c>
      <c r="C62" s="14">
        <v>0</v>
      </c>
      <c r="D62" s="14">
        <v>0</v>
      </c>
      <c r="E62" s="31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0</v>
      </c>
    </row>
    <row r="63" spans="1:16" ht="22.5" x14ac:dyDescent="0.25">
      <c r="A63" s="30" t="s">
        <v>421</v>
      </c>
      <c r="B63" s="30" t="s">
        <v>422</v>
      </c>
      <c r="C63" s="14">
        <v>113</v>
      </c>
      <c r="D63" s="14">
        <v>127</v>
      </c>
      <c r="E63" s="31">
        <v>-0.110236220472441</v>
      </c>
      <c r="F63" s="14">
        <v>0</v>
      </c>
      <c r="G63" s="14">
        <v>0</v>
      </c>
      <c r="H63" s="14">
        <v>17</v>
      </c>
      <c r="I63" s="14">
        <v>0</v>
      </c>
      <c r="J63" s="14">
        <v>0</v>
      </c>
      <c r="K63" s="14">
        <v>26</v>
      </c>
      <c r="L63" s="14">
        <v>13</v>
      </c>
      <c r="M63" s="14">
        <v>0</v>
      </c>
      <c r="N63" s="14">
        <v>0</v>
      </c>
      <c r="O63" s="14">
        <v>1</v>
      </c>
      <c r="P63" s="24">
        <v>14</v>
      </c>
    </row>
    <row r="64" spans="1:16" ht="22.5" x14ac:dyDescent="0.25">
      <c r="A64" s="30" t="s">
        <v>423</v>
      </c>
      <c r="B64" s="30" t="s">
        <v>424</v>
      </c>
      <c r="C64" s="14">
        <v>0</v>
      </c>
      <c r="D64" s="14">
        <v>23</v>
      </c>
      <c r="E64" s="31">
        <v>-1</v>
      </c>
      <c r="F64" s="14">
        <v>0</v>
      </c>
      <c r="G64" s="14">
        <v>0</v>
      </c>
      <c r="H64" s="14">
        <v>1</v>
      </c>
      <c r="I64" s="14">
        <v>21</v>
      </c>
      <c r="J64" s="14">
        <v>0</v>
      </c>
      <c r="K64" s="14">
        <v>8</v>
      </c>
      <c r="L64" s="14">
        <v>6</v>
      </c>
      <c r="M64" s="14">
        <v>0</v>
      </c>
      <c r="N64" s="14">
        <v>2</v>
      </c>
      <c r="O64" s="14">
        <v>0</v>
      </c>
      <c r="P64" s="24">
        <v>5</v>
      </c>
    </row>
    <row r="65" spans="1:16" ht="33.75" x14ac:dyDescent="0.25">
      <c r="A65" s="30" t="s">
        <v>425</v>
      </c>
      <c r="B65" s="30" t="s">
        <v>426</v>
      </c>
      <c r="C65" s="14">
        <v>38</v>
      </c>
      <c r="D65" s="14">
        <v>0</v>
      </c>
      <c r="E65" s="31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427</v>
      </c>
      <c r="B66" s="30" t="s">
        <v>428</v>
      </c>
      <c r="C66" s="14">
        <v>0</v>
      </c>
      <c r="D66" s="14">
        <v>2</v>
      </c>
      <c r="E66" s="31">
        <v>-1</v>
      </c>
      <c r="F66" s="14">
        <v>0</v>
      </c>
      <c r="G66" s="14">
        <v>0</v>
      </c>
      <c r="H66" s="14">
        <v>0</v>
      </c>
      <c r="I66" s="14">
        <v>1</v>
      </c>
      <c r="J66" s="14">
        <v>0</v>
      </c>
      <c r="K66" s="14">
        <v>1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429</v>
      </c>
      <c r="B67" s="30" t="s">
        <v>430</v>
      </c>
      <c r="C67" s="14">
        <v>3</v>
      </c>
      <c r="D67" s="14">
        <v>6</v>
      </c>
      <c r="E67" s="31">
        <v>-0.5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431</v>
      </c>
      <c r="B68" s="30" t="s">
        <v>432</v>
      </c>
      <c r="C68" s="14">
        <v>0</v>
      </c>
      <c r="D68" s="14">
        <v>1</v>
      </c>
      <c r="E68" s="31">
        <v>-1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433</v>
      </c>
      <c r="B69" s="30" t="s">
        <v>434</v>
      </c>
      <c r="C69" s="14">
        <v>18</v>
      </c>
      <c r="D69" s="14">
        <v>9</v>
      </c>
      <c r="E69" s="31">
        <v>1</v>
      </c>
      <c r="F69" s="14">
        <v>3</v>
      </c>
      <c r="G69" s="14">
        <v>2</v>
      </c>
      <c r="H69" s="14">
        <v>8</v>
      </c>
      <c r="I69" s="14">
        <v>5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437</v>
      </c>
      <c r="B71" s="30" t="s">
        <v>438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90" t="s">
        <v>439</v>
      </c>
      <c r="B72" s="191"/>
      <c r="C72" s="27">
        <v>9</v>
      </c>
      <c r="D72" s="27">
        <v>8</v>
      </c>
      <c r="E72" s="28">
        <v>0.125</v>
      </c>
      <c r="F72" s="27">
        <v>0</v>
      </c>
      <c r="G72" s="27">
        <v>0</v>
      </c>
      <c r="H72" s="27">
        <v>1</v>
      </c>
      <c r="I72" s="27">
        <v>0</v>
      </c>
      <c r="J72" s="27">
        <v>0</v>
      </c>
      <c r="K72" s="27">
        <v>0</v>
      </c>
      <c r="L72" s="27">
        <v>0</v>
      </c>
      <c r="M72" s="27">
        <v>1</v>
      </c>
      <c r="N72" s="27">
        <v>0</v>
      </c>
      <c r="O72" s="27">
        <v>0</v>
      </c>
      <c r="P72" s="29">
        <v>0</v>
      </c>
    </row>
    <row r="73" spans="1:16" x14ac:dyDescent="0.25">
      <c r="A73" s="30" t="s">
        <v>440</v>
      </c>
      <c r="B73" s="30" t="s">
        <v>441</v>
      </c>
      <c r="C73" s="14">
        <v>9</v>
      </c>
      <c r="D73" s="14">
        <v>8</v>
      </c>
      <c r="E73" s="31">
        <v>0.125</v>
      </c>
      <c r="F73" s="14">
        <v>0</v>
      </c>
      <c r="G73" s="14">
        <v>0</v>
      </c>
      <c r="H73" s="14">
        <v>1</v>
      </c>
      <c r="I73" s="14">
        <v>0</v>
      </c>
      <c r="J73" s="14">
        <v>0</v>
      </c>
      <c r="K73" s="14">
        <v>0</v>
      </c>
      <c r="L73" s="14">
        <v>0</v>
      </c>
      <c r="M73" s="14">
        <v>1</v>
      </c>
      <c r="N73" s="14">
        <v>0</v>
      </c>
      <c r="O73" s="14">
        <v>0</v>
      </c>
      <c r="P73" s="24">
        <v>0</v>
      </c>
    </row>
    <row r="74" spans="1:16" x14ac:dyDescent="0.25">
      <c r="A74" s="190" t="s">
        <v>442</v>
      </c>
      <c r="B74" s="191"/>
      <c r="C74" s="27">
        <v>135</v>
      </c>
      <c r="D74" s="27">
        <v>146</v>
      </c>
      <c r="E74" s="28">
        <v>-7.5342465753424695E-2</v>
      </c>
      <c r="F74" s="27">
        <v>11</v>
      </c>
      <c r="G74" s="27">
        <v>1</v>
      </c>
      <c r="H74" s="27">
        <v>13</v>
      </c>
      <c r="I74" s="27">
        <v>15</v>
      </c>
      <c r="J74" s="27">
        <v>1</v>
      </c>
      <c r="K74" s="27">
        <v>0</v>
      </c>
      <c r="L74" s="27">
        <v>8</v>
      </c>
      <c r="M74" s="27">
        <v>4</v>
      </c>
      <c r="N74" s="27">
        <v>3</v>
      </c>
      <c r="O74" s="27">
        <v>0</v>
      </c>
      <c r="P74" s="29">
        <v>4</v>
      </c>
    </row>
    <row r="75" spans="1:16" x14ac:dyDescent="0.25">
      <c r="A75" s="30" t="s">
        <v>443</v>
      </c>
      <c r="B75" s="30" t="s">
        <v>444</v>
      </c>
      <c r="C75" s="14">
        <v>15</v>
      </c>
      <c r="D75" s="14">
        <v>14</v>
      </c>
      <c r="E75" s="31">
        <v>7.1428571428571397E-2</v>
      </c>
      <c r="F75" s="14">
        <v>1</v>
      </c>
      <c r="G75" s="14">
        <v>1</v>
      </c>
      <c r="H75" s="14">
        <v>0</v>
      </c>
      <c r="I75" s="14">
        <v>11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0</v>
      </c>
    </row>
    <row r="76" spans="1:16" ht="33.75" x14ac:dyDescent="0.25">
      <c r="A76" s="30" t="s">
        <v>445</v>
      </c>
      <c r="B76" s="30" t="s">
        <v>446</v>
      </c>
      <c r="C76" s="14">
        <v>3</v>
      </c>
      <c r="D76" s="14">
        <v>33</v>
      </c>
      <c r="E76" s="31">
        <v>-0.90909090909090895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447</v>
      </c>
      <c r="B77" s="30" t="s">
        <v>448</v>
      </c>
      <c r="C77" s="14">
        <v>68</v>
      </c>
      <c r="D77" s="14">
        <v>69</v>
      </c>
      <c r="E77" s="31">
        <v>-1.4492753623188401E-2</v>
      </c>
      <c r="F77" s="14">
        <v>9</v>
      </c>
      <c r="G77" s="14">
        <v>0</v>
      </c>
      <c r="H77" s="14">
        <v>7</v>
      </c>
      <c r="I77" s="14">
        <v>0</v>
      </c>
      <c r="J77" s="14">
        <v>1</v>
      </c>
      <c r="K77" s="14">
        <v>0</v>
      </c>
      <c r="L77" s="14">
        <v>8</v>
      </c>
      <c r="M77" s="14">
        <v>4</v>
      </c>
      <c r="N77" s="14">
        <v>2</v>
      </c>
      <c r="O77" s="14">
        <v>0</v>
      </c>
      <c r="P77" s="24">
        <v>1</v>
      </c>
    </row>
    <row r="78" spans="1:16" x14ac:dyDescent="0.25">
      <c r="A78" s="30" t="s">
        <v>449</v>
      </c>
      <c r="B78" s="30" t="s">
        <v>450</v>
      </c>
      <c r="C78" s="14">
        <v>1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451</v>
      </c>
      <c r="B79" s="30" t="s">
        <v>452</v>
      </c>
      <c r="C79" s="14">
        <v>36</v>
      </c>
      <c r="D79" s="14">
        <v>23</v>
      </c>
      <c r="E79" s="31">
        <v>0.565217391304348</v>
      </c>
      <c r="F79" s="14">
        <v>1</v>
      </c>
      <c r="G79" s="14">
        <v>0</v>
      </c>
      <c r="H79" s="14">
        <v>5</v>
      </c>
      <c r="I79" s="14">
        <v>4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4">
        <v>1</v>
      </c>
    </row>
    <row r="80" spans="1:16" ht="33.75" x14ac:dyDescent="0.25">
      <c r="A80" s="30" t="s">
        <v>453</v>
      </c>
      <c r="B80" s="30" t="s">
        <v>454</v>
      </c>
      <c r="C80" s="14">
        <v>0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455</v>
      </c>
      <c r="B81" s="30" t="s">
        <v>456</v>
      </c>
      <c r="C81" s="14">
        <v>12</v>
      </c>
      <c r="D81" s="14">
        <v>7</v>
      </c>
      <c r="E81" s="31">
        <v>0.71428571428571397</v>
      </c>
      <c r="F81" s="14">
        <v>0</v>
      </c>
      <c r="G81" s="14">
        <v>0</v>
      </c>
      <c r="H81" s="14">
        <v>1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2</v>
      </c>
    </row>
    <row r="82" spans="1:16" x14ac:dyDescent="0.25">
      <c r="A82" s="190" t="s">
        <v>457</v>
      </c>
      <c r="B82" s="191"/>
      <c r="C82" s="27">
        <v>142</v>
      </c>
      <c r="D82" s="27">
        <v>181</v>
      </c>
      <c r="E82" s="28">
        <v>-0.21546961325966901</v>
      </c>
      <c r="F82" s="27">
        <v>10</v>
      </c>
      <c r="G82" s="27">
        <v>11</v>
      </c>
      <c r="H82" s="27">
        <v>13</v>
      </c>
      <c r="I82" s="27">
        <v>7</v>
      </c>
      <c r="J82" s="27">
        <v>0</v>
      </c>
      <c r="K82" s="27">
        <v>0</v>
      </c>
      <c r="L82" s="27">
        <v>0</v>
      </c>
      <c r="M82" s="27">
        <v>0</v>
      </c>
      <c r="N82" s="27">
        <v>2</v>
      </c>
      <c r="O82" s="27">
        <v>0</v>
      </c>
      <c r="P82" s="29">
        <v>9</v>
      </c>
    </row>
    <row r="83" spans="1:16" x14ac:dyDescent="0.25">
      <c r="A83" s="30" t="s">
        <v>458</v>
      </c>
      <c r="B83" s="30" t="s">
        <v>459</v>
      </c>
      <c r="C83" s="14">
        <v>66</v>
      </c>
      <c r="D83" s="14">
        <v>71</v>
      </c>
      <c r="E83" s="31">
        <v>-7.0422535211267595E-2</v>
      </c>
      <c r="F83" s="14">
        <v>0</v>
      </c>
      <c r="G83" s="14">
        <v>0</v>
      </c>
      <c r="H83" s="14">
        <v>7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4">
        <v>0</v>
      </c>
    </row>
    <row r="84" spans="1:16" x14ac:dyDescent="0.25">
      <c r="A84" s="30" t="s">
        <v>460</v>
      </c>
      <c r="B84" s="30" t="s">
        <v>461</v>
      </c>
      <c r="C84" s="14">
        <v>76</v>
      </c>
      <c r="D84" s="14">
        <v>110</v>
      </c>
      <c r="E84" s="31">
        <v>-0.30909090909090903</v>
      </c>
      <c r="F84" s="14">
        <v>10</v>
      </c>
      <c r="G84" s="14">
        <v>11</v>
      </c>
      <c r="H84" s="14">
        <v>6</v>
      </c>
      <c r="I84" s="14">
        <v>5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9</v>
      </c>
    </row>
    <row r="85" spans="1:16" x14ac:dyDescent="0.25">
      <c r="A85" s="190" t="s">
        <v>462</v>
      </c>
      <c r="B85" s="191"/>
      <c r="C85" s="27">
        <v>674</v>
      </c>
      <c r="D85" s="27">
        <v>974</v>
      </c>
      <c r="E85" s="28">
        <v>-0.30800821355236102</v>
      </c>
      <c r="F85" s="27">
        <v>7</v>
      </c>
      <c r="G85" s="27">
        <v>3</v>
      </c>
      <c r="H85" s="27">
        <v>195</v>
      </c>
      <c r="I85" s="27">
        <v>139</v>
      </c>
      <c r="J85" s="27">
        <v>0</v>
      </c>
      <c r="K85" s="27">
        <v>0</v>
      </c>
      <c r="L85" s="27">
        <v>0</v>
      </c>
      <c r="M85" s="27">
        <v>0</v>
      </c>
      <c r="N85" s="27">
        <v>6</v>
      </c>
      <c r="O85" s="27">
        <v>0</v>
      </c>
      <c r="P85" s="29">
        <v>9</v>
      </c>
    </row>
    <row r="86" spans="1:16" x14ac:dyDescent="0.25">
      <c r="A86" s="30" t="s">
        <v>463</v>
      </c>
      <c r="B86" s="30" t="s">
        <v>464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467</v>
      </c>
      <c r="B88" s="30" t="s">
        <v>468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469</v>
      </c>
      <c r="B89" s="30" t="s">
        <v>470</v>
      </c>
      <c r="C89" s="14">
        <v>6</v>
      </c>
      <c r="D89" s="14">
        <v>7</v>
      </c>
      <c r="E89" s="31">
        <v>-0.14285714285714299</v>
      </c>
      <c r="F89" s="14">
        <v>2</v>
      </c>
      <c r="G89" s="14">
        <v>2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2</v>
      </c>
    </row>
    <row r="90" spans="1:16" ht="22.5" x14ac:dyDescent="0.25">
      <c r="A90" s="30" t="s">
        <v>471</v>
      </c>
      <c r="B90" s="30" t="s">
        <v>472</v>
      </c>
      <c r="C90" s="14">
        <v>10</v>
      </c>
      <c r="D90" s="14">
        <v>1</v>
      </c>
      <c r="E90" s="31">
        <v>9</v>
      </c>
      <c r="F90" s="14">
        <v>0</v>
      </c>
      <c r="G90" s="14">
        <v>0</v>
      </c>
      <c r="H90" s="14">
        <v>1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473</v>
      </c>
      <c r="B91" s="30" t="s">
        <v>474</v>
      </c>
      <c r="C91" s="14">
        <v>34</v>
      </c>
      <c r="D91" s="14">
        <v>35</v>
      </c>
      <c r="E91" s="31">
        <v>-2.8571428571428598E-2</v>
      </c>
      <c r="F91" s="14">
        <v>0</v>
      </c>
      <c r="G91" s="14">
        <v>0</v>
      </c>
      <c r="H91" s="14">
        <v>2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475</v>
      </c>
      <c r="B92" s="30" t="s">
        <v>476</v>
      </c>
      <c r="C92" s="14">
        <v>123</v>
      </c>
      <c r="D92" s="14">
        <v>228</v>
      </c>
      <c r="E92" s="31">
        <v>-0.46052631578947401</v>
      </c>
      <c r="F92" s="14">
        <v>3</v>
      </c>
      <c r="G92" s="14">
        <v>1</v>
      </c>
      <c r="H92" s="14">
        <v>28</v>
      </c>
      <c r="I92" s="14">
        <v>46</v>
      </c>
      <c r="J92" s="14">
        <v>0</v>
      </c>
      <c r="K92" s="14">
        <v>0</v>
      </c>
      <c r="L92" s="14">
        <v>0</v>
      </c>
      <c r="M92" s="14">
        <v>0</v>
      </c>
      <c r="N92" s="14">
        <v>6</v>
      </c>
      <c r="O92" s="14">
        <v>0</v>
      </c>
      <c r="P92" s="24">
        <v>2</v>
      </c>
    </row>
    <row r="93" spans="1:16" x14ac:dyDescent="0.25">
      <c r="A93" s="30" t="s">
        <v>477</v>
      </c>
      <c r="B93" s="30" t="s">
        <v>478</v>
      </c>
      <c r="C93" s="14">
        <v>28</v>
      </c>
      <c r="D93" s="14">
        <v>37</v>
      </c>
      <c r="E93" s="31">
        <v>-0.24324324324324301</v>
      </c>
      <c r="F93" s="14">
        <v>2</v>
      </c>
      <c r="G93" s="14">
        <v>0</v>
      </c>
      <c r="H93" s="14">
        <v>6</v>
      </c>
      <c r="I93" s="14">
        <v>3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0</v>
      </c>
    </row>
    <row r="94" spans="1:16" x14ac:dyDescent="0.25">
      <c r="A94" s="30" t="s">
        <v>479</v>
      </c>
      <c r="B94" s="30" t="s">
        <v>480</v>
      </c>
      <c r="C94" s="14">
        <v>466</v>
      </c>
      <c r="D94" s="14">
        <v>664</v>
      </c>
      <c r="E94" s="31">
        <v>-0.298192771084337</v>
      </c>
      <c r="F94" s="14">
        <v>0</v>
      </c>
      <c r="G94" s="14">
        <v>0</v>
      </c>
      <c r="H94" s="14">
        <v>157</v>
      </c>
      <c r="I94" s="14">
        <v>83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5</v>
      </c>
    </row>
    <row r="95" spans="1:16" ht="22.5" x14ac:dyDescent="0.25">
      <c r="A95" s="30" t="s">
        <v>481</v>
      </c>
      <c r="B95" s="30" t="s">
        <v>482</v>
      </c>
      <c r="C95" s="14">
        <v>7</v>
      </c>
      <c r="D95" s="14">
        <v>2</v>
      </c>
      <c r="E95" s="31">
        <v>2.5</v>
      </c>
      <c r="F95" s="14">
        <v>0</v>
      </c>
      <c r="G95" s="14">
        <v>0</v>
      </c>
      <c r="H95" s="14">
        <v>0</v>
      </c>
      <c r="I95" s="14">
        <v>5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483</v>
      </c>
      <c r="B96" s="30" t="s">
        <v>484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90" t="s">
        <v>485</v>
      </c>
      <c r="B97" s="191"/>
      <c r="C97" s="27">
        <v>7884</v>
      </c>
      <c r="D97" s="27">
        <v>9719</v>
      </c>
      <c r="E97" s="28">
        <v>-0.18880543265768099</v>
      </c>
      <c r="F97" s="27">
        <v>488</v>
      </c>
      <c r="G97" s="27">
        <v>227</v>
      </c>
      <c r="H97" s="27">
        <v>1200</v>
      </c>
      <c r="I97" s="27">
        <v>919</v>
      </c>
      <c r="J97" s="27">
        <v>0</v>
      </c>
      <c r="K97" s="27">
        <v>0</v>
      </c>
      <c r="L97" s="27">
        <v>2</v>
      </c>
      <c r="M97" s="27">
        <v>0</v>
      </c>
      <c r="N97" s="27">
        <v>21</v>
      </c>
      <c r="O97" s="27">
        <v>35</v>
      </c>
      <c r="P97" s="29">
        <v>165</v>
      </c>
    </row>
    <row r="98" spans="1:16" x14ac:dyDescent="0.25">
      <c r="A98" s="30" t="s">
        <v>486</v>
      </c>
      <c r="B98" s="30" t="s">
        <v>487</v>
      </c>
      <c r="C98" s="14">
        <v>1094</v>
      </c>
      <c r="D98" s="14">
        <v>2009</v>
      </c>
      <c r="E98" s="31">
        <v>-0.45545047287207602</v>
      </c>
      <c r="F98" s="14">
        <v>124</v>
      </c>
      <c r="G98" s="14">
        <v>70</v>
      </c>
      <c r="H98" s="14">
        <v>163</v>
      </c>
      <c r="I98" s="14">
        <v>120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24">
        <v>60</v>
      </c>
    </row>
    <row r="99" spans="1:16" x14ac:dyDescent="0.25">
      <c r="A99" s="30" t="s">
        <v>488</v>
      </c>
      <c r="B99" s="30" t="s">
        <v>489</v>
      </c>
      <c r="C99" s="14">
        <v>978</v>
      </c>
      <c r="D99" s="14">
        <v>1927</v>
      </c>
      <c r="E99" s="31">
        <v>-0.492475350285418</v>
      </c>
      <c r="F99" s="14">
        <v>105</v>
      </c>
      <c r="G99" s="14">
        <v>45</v>
      </c>
      <c r="H99" s="14">
        <v>145</v>
      </c>
      <c r="I99" s="14">
        <v>134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8</v>
      </c>
      <c r="P99" s="24">
        <v>33</v>
      </c>
    </row>
    <row r="100" spans="1:16" ht="33.75" x14ac:dyDescent="0.25">
      <c r="A100" s="30" t="s">
        <v>490</v>
      </c>
      <c r="B100" s="30" t="s">
        <v>491</v>
      </c>
      <c r="C100" s="14">
        <v>98</v>
      </c>
      <c r="D100" s="14">
        <v>307</v>
      </c>
      <c r="E100" s="31">
        <v>-0.68078175895765503</v>
      </c>
      <c r="F100" s="14">
        <v>8</v>
      </c>
      <c r="G100" s="14">
        <v>18</v>
      </c>
      <c r="H100" s="14">
        <v>38</v>
      </c>
      <c r="I100" s="14">
        <v>86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2</v>
      </c>
      <c r="P100" s="24">
        <v>6</v>
      </c>
    </row>
    <row r="101" spans="1:16" ht="22.5" x14ac:dyDescent="0.25">
      <c r="A101" s="30" t="s">
        <v>492</v>
      </c>
      <c r="B101" s="30" t="s">
        <v>493</v>
      </c>
      <c r="C101" s="14">
        <v>861</v>
      </c>
      <c r="D101" s="14">
        <v>777</v>
      </c>
      <c r="E101" s="31">
        <v>0.108108108108108</v>
      </c>
      <c r="F101" s="14">
        <v>58</v>
      </c>
      <c r="G101" s="14">
        <v>37</v>
      </c>
      <c r="H101" s="14">
        <v>157</v>
      </c>
      <c r="I101" s="14">
        <v>106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22</v>
      </c>
      <c r="P101" s="24">
        <v>8</v>
      </c>
    </row>
    <row r="102" spans="1:16" x14ac:dyDescent="0.25">
      <c r="A102" s="30" t="s">
        <v>494</v>
      </c>
      <c r="B102" s="30" t="s">
        <v>495</v>
      </c>
      <c r="C102" s="14">
        <v>48</v>
      </c>
      <c r="D102" s="14">
        <v>27</v>
      </c>
      <c r="E102" s="31">
        <v>0.77777777777777801</v>
      </c>
      <c r="F102" s="14">
        <v>0</v>
      </c>
      <c r="G102" s="14">
        <v>0</v>
      </c>
      <c r="H102" s="14">
        <v>3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2</v>
      </c>
      <c r="O102" s="14">
        <v>0</v>
      </c>
      <c r="P102" s="24">
        <v>0</v>
      </c>
    </row>
    <row r="103" spans="1:16" ht="22.5" x14ac:dyDescent="0.25">
      <c r="A103" s="30" t="s">
        <v>496</v>
      </c>
      <c r="B103" s="30" t="s">
        <v>497</v>
      </c>
      <c r="C103" s="14">
        <v>100</v>
      </c>
      <c r="D103" s="14">
        <v>169</v>
      </c>
      <c r="E103" s="31">
        <v>-0.40828402366863897</v>
      </c>
      <c r="F103" s="14">
        <v>10</v>
      </c>
      <c r="G103" s="14">
        <v>6</v>
      </c>
      <c r="H103" s="14">
        <v>25</v>
      </c>
      <c r="I103" s="14">
        <v>16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1</v>
      </c>
    </row>
    <row r="104" spans="1:16" x14ac:dyDescent="0.25">
      <c r="A104" s="30" t="s">
        <v>498</v>
      </c>
      <c r="B104" s="30" t="s">
        <v>499</v>
      </c>
      <c r="C104" s="14">
        <v>253</v>
      </c>
      <c r="D104" s="14">
        <v>226</v>
      </c>
      <c r="E104" s="31">
        <v>0.119469026548673</v>
      </c>
      <c r="F104" s="14">
        <v>7</v>
      </c>
      <c r="G104" s="14">
        <v>0</v>
      </c>
      <c r="H104" s="14">
        <v>11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4">
        <v>0</v>
      </c>
    </row>
    <row r="105" spans="1:16" x14ac:dyDescent="0.25">
      <c r="A105" s="30" t="s">
        <v>500</v>
      </c>
      <c r="B105" s="30" t="s">
        <v>501</v>
      </c>
      <c r="C105" s="14">
        <v>2302</v>
      </c>
      <c r="D105" s="14">
        <v>2143</v>
      </c>
      <c r="E105" s="31">
        <v>7.4195053663089094E-2</v>
      </c>
      <c r="F105" s="14">
        <v>41</v>
      </c>
      <c r="G105" s="14">
        <v>16</v>
      </c>
      <c r="H105" s="14">
        <v>324</v>
      </c>
      <c r="I105" s="14">
        <v>206</v>
      </c>
      <c r="J105" s="14">
        <v>0</v>
      </c>
      <c r="K105" s="14">
        <v>0</v>
      </c>
      <c r="L105" s="14">
        <v>0</v>
      </c>
      <c r="M105" s="14">
        <v>0</v>
      </c>
      <c r="N105" s="14">
        <v>6</v>
      </c>
      <c r="O105" s="14">
        <v>2</v>
      </c>
      <c r="P105" s="24">
        <v>23</v>
      </c>
    </row>
    <row r="106" spans="1:16" ht="22.5" x14ac:dyDescent="0.25">
      <c r="A106" s="30" t="s">
        <v>502</v>
      </c>
      <c r="B106" s="30" t="s">
        <v>503</v>
      </c>
      <c r="C106" s="14">
        <v>694</v>
      </c>
      <c r="D106" s="14">
        <v>713</v>
      </c>
      <c r="E106" s="31">
        <v>-2.6647966339410901E-2</v>
      </c>
      <c r="F106" s="14">
        <v>22</v>
      </c>
      <c r="G106" s="14">
        <v>5</v>
      </c>
      <c r="H106" s="14">
        <v>106</v>
      </c>
      <c r="I106" s="14">
        <v>66</v>
      </c>
      <c r="J106" s="14">
        <v>0</v>
      </c>
      <c r="K106" s="14">
        <v>0</v>
      </c>
      <c r="L106" s="14">
        <v>0</v>
      </c>
      <c r="M106" s="14">
        <v>0</v>
      </c>
      <c r="N106" s="14">
        <v>5</v>
      </c>
      <c r="O106" s="14">
        <v>0</v>
      </c>
      <c r="P106" s="24">
        <v>7</v>
      </c>
    </row>
    <row r="107" spans="1:16" ht="22.5" x14ac:dyDescent="0.25">
      <c r="A107" s="30" t="s">
        <v>504</v>
      </c>
      <c r="B107" s="30" t="s">
        <v>505</v>
      </c>
      <c r="C107" s="14">
        <v>23</v>
      </c>
      <c r="D107" s="14">
        <v>29</v>
      </c>
      <c r="E107" s="31">
        <v>-0.20689655172413801</v>
      </c>
      <c r="F107" s="14">
        <v>0</v>
      </c>
      <c r="G107" s="14">
        <v>0</v>
      </c>
      <c r="H107" s="14">
        <v>4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0</v>
      </c>
    </row>
    <row r="108" spans="1:16" x14ac:dyDescent="0.25">
      <c r="A108" s="30" t="s">
        <v>506</v>
      </c>
      <c r="B108" s="30" t="s">
        <v>507</v>
      </c>
      <c r="C108" s="14">
        <v>38</v>
      </c>
      <c r="D108" s="14">
        <v>16</v>
      </c>
      <c r="E108" s="31">
        <v>1.375</v>
      </c>
      <c r="F108" s="14">
        <v>0</v>
      </c>
      <c r="G108" s="14">
        <v>0</v>
      </c>
      <c r="H108" s="14">
        <v>13</v>
      </c>
      <c r="I108" s="14">
        <v>9</v>
      </c>
      <c r="J108" s="14">
        <v>0</v>
      </c>
      <c r="K108" s="14">
        <v>0</v>
      </c>
      <c r="L108" s="14">
        <v>0</v>
      </c>
      <c r="M108" s="14">
        <v>0</v>
      </c>
      <c r="N108" s="14">
        <v>5</v>
      </c>
      <c r="O108" s="14">
        <v>0</v>
      </c>
      <c r="P108" s="24">
        <v>0</v>
      </c>
    </row>
    <row r="109" spans="1:16" x14ac:dyDescent="0.25">
      <c r="A109" s="30" t="s">
        <v>508</v>
      </c>
      <c r="B109" s="30" t="s">
        <v>509</v>
      </c>
      <c r="C109" s="14">
        <v>6</v>
      </c>
      <c r="D109" s="14">
        <v>10</v>
      </c>
      <c r="E109" s="31">
        <v>-0.4</v>
      </c>
      <c r="F109" s="14">
        <v>0</v>
      </c>
      <c r="G109" s="14">
        <v>0</v>
      </c>
      <c r="H109" s="14">
        <v>4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2</v>
      </c>
      <c r="O109" s="14">
        <v>0</v>
      </c>
      <c r="P109" s="24">
        <v>0</v>
      </c>
    </row>
    <row r="110" spans="1:16" ht="33.75" x14ac:dyDescent="0.25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1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512</v>
      </c>
      <c r="B111" s="30" t="s">
        <v>513</v>
      </c>
      <c r="C111" s="14">
        <v>1150</v>
      </c>
      <c r="D111" s="14">
        <v>1178</v>
      </c>
      <c r="E111" s="31">
        <v>-2.37691001697793E-2</v>
      </c>
      <c r="F111" s="14">
        <v>103</v>
      </c>
      <c r="G111" s="14">
        <v>23</v>
      </c>
      <c r="H111" s="14">
        <v>156</v>
      </c>
      <c r="I111" s="14">
        <v>99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4">
        <v>20</v>
      </c>
    </row>
    <row r="112" spans="1:16" ht="22.5" x14ac:dyDescent="0.25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2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516</v>
      </c>
      <c r="B113" s="30" t="s">
        <v>517</v>
      </c>
      <c r="C113" s="14">
        <v>4</v>
      </c>
      <c r="D113" s="14">
        <v>1</v>
      </c>
      <c r="E113" s="31">
        <v>3</v>
      </c>
      <c r="F113" s="14">
        <v>0</v>
      </c>
      <c r="G113" s="14">
        <v>0</v>
      </c>
      <c r="H113" s="14">
        <v>0</v>
      </c>
      <c r="I113" s="14">
        <v>2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518</v>
      </c>
      <c r="B114" s="30" t="s">
        <v>519</v>
      </c>
      <c r="C114" s="14">
        <v>21</v>
      </c>
      <c r="D114" s="14">
        <v>32</v>
      </c>
      <c r="E114" s="31">
        <v>-0.34375</v>
      </c>
      <c r="F114" s="14">
        <v>5</v>
      </c>
      <c r="G114" s="14">
        <v>0</v>
      </c>
      <c r="H114" s="14">
        <v>1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520</v>
      </c>
      <c r="B115" s="30" t="s">
        <v>521</v>
      </c>
      <c r="C115" s="14">
        <v>12</v>
      </c>
      <c r="D115" s="14">
        <v>0</v>
      </c>
      <c r="E115" s="31">
        <v>0</v>
      </c>
      <c r="F115" s="14">
        <v>0</v>
      </c>
      <c r="G115" s="14">
        <v>0</v>
      </c>
      <c r="H115" s="14">
        <v>1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522</v>
      </c>
      <c r="B116" s="30" t="s">
        <v>523</v>
      </c>
      <c r="C116" s="14">
        <v>45</v>
      </c>
      <c r="D116" s="14">
        <v>1</v>
      </c>
      <c r="E116" s="31">
        <v>44</v>
      </c>
      <c r="F116" s="14">
        <v>0</v>
      </c>
      <c r="G116" s="14">
        <v>1</v>
      </c>
      <c r="H116" s="14">
        <v>14</v>
      </c>
      <c r="I116" s="14">
        <v>33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1</v>
      </c>
    </row>
    <row r="117" spans="1:16" ht="22.5" x14ac:dyDescent="0.25">
      <c r="A117" s="30" t="s">
        <v>524</v>
      </c>
      <c r="B117" s="30" t="s">
        <v>525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526</v>
      </c>
      <c r="B118" s="30" t="s">
        <v>527</v>
      </c>
      <c r="C118" s="14">
        <v>0</v>
      </c>
      <c r="D118" s="14">
        <v>1</v>
      </c>
      <c r="E118" s="31">
        <v>-1</v>
      </c>
      <c r="F118" s="14">
        <v>0</v>
      </c>
      <c r="G118" s="14">
        <v>1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528</v>
      </c>
      <c r="B119" s="30" t="s">
        <v>529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530</v>
      </c>
      <c r="B120" s="30" t="s">
        <v>531</v>
      </c>
      <c r="C120" s="14">
        <v>7</v>
      </c>
      <c r="D120" s="14">
        <v>16</v>
      </c>
      <c r="E120" s="31">
        <v>-0.5625</v>
      </c>
      <c r="F120" s="14">
        <v>0</v>
      </c>
      <c r="G120" s="14">
        <v>0</v>
      </c>
      <c r="H120" s="14">
        <v>3</v>
      </c>
      <c r="I120" s="14">
        <v>2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532</v>
      </c>
      <c r="B121" s="30" t="s">
        <v>533</v>
      </c>
      <c r="C121" s="14">
        <v>86</v>
      </c>
      <c r="D121" s="14">
        <v>73</v>
      </c>
      <c r="E121" s="31">
        <v>0.17808219178082199</v>
      </c>
      <c r="F121" s="14">
        <v>5</v>
      </c>
      <c r="G121" s="14">
        <v>5</v>
      </c>
      <c r="H121" s="14">
        <v>17</v>
      </c>
      <c r="I121" s="14">
        <v>24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6</v>
      </c>
    </row>
    <row r="122" spans="1:16" x14ac:dyDescent="0.25">
      <c r="A122" s="30" t="s">
        <v>534</v>
      </c>
      <c r="B122" s="30" t="s">
        <v>535</v>
      </c>
      <c r="C122" s="14">
        <v>21</v>
      </c>
      <c r="D122" s="14">
        <v>16</v>
      </c>
      <c r="E122" s="31">
        <v>0.3125</v>
      </c>
      <c r="F122" s="14">
        <v>0</v>
      </c>
      <c r="G122" s="14">
        <v>0</v>
      </c>
      <c r="H122" s="14">
        <v>3</v>
      </c>
      <c r="I122" s="14">
        <v>6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0</v>
      </c>
    </row>
    <row r="123" spans="1:16" x14ac:dyDescent="0.25">
      <c r="A123" s="30" t="s">
        <v>536</v>
      </c>
      <c r="B123" s="30" t="s">
        <v>537</v>
      </c>
      <c r="C123" s="14">
        <v>3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538</v>
      </c>
      <c r="B124" s="30" t="s">
        <v>539</v>
      </c>
      <c r="C124" s="14">
        <v>1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540</v>
      </c>
      <c r="B125" s="30" t="s">
        <v>541</v>
      </c>
      <c r="C125" s="14">
        <v>1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542</v>
      </c>
      <c r="B126" s="30" t="s">
        <v>543</v>
      </c>
      <c r="C126" s="14">
        <v>38</v>
      </c>
      <c r="D126" s="14">
        <v>17</v>
      </c>
      <c r="E126" s="31">
        <v>1.23529411764706</v>
      </c>
      <c r="F126" s="14">
        <v>0</v>
      </c>
      <c r="G126" s="14">
        <v>0</v>
      </c>
      <c r="H126" s="14">
        <v>11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2.5" x14ac:dyDescent="0.25">
      <c r="A127" s="30" t="s">
        <v>544</v>
      </c>
      <c r="B127" s="30" t="s">
        <v>545</v>
      </c>
      <c r="C127" s="14">
        <v>0</v>
      </c>
      <c r="D127" s="14">
        <v>4</v>
      </c>
      <c r="E127" s="31">
        <v>-1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546</v>
      </c>
      <c r="B128" s="30" t="s">
        <v>547</v>
      </c>
      <c r="C128" s="14">
        <v>0</v>
      </c>
      <c r="D128" s="14">
        <v>27</v>
      </c>
      <c r="E128" s="31">
        <v>-1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0</v>
      </c>
    </row>
    <row r="129" spans="1:16" ht="22.5" x14ac:dyDescent="0.25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550</v>
      </c>
      <c r="B130" s="30" t="s">
        <v>551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90" t="s">
        <v>552</v>
      </c>
      <c r="B131" s="191"/>
      <c r="C131" s="27">
        <v>20</v>
      </c>
      <c r="D131" s="27">
        <v>23</v>
      </c>
      <c r="E131" s="28">
        <v>-0.13043478260869601</v>
      </c>
      <c r="F131" s="27">
        <v>0</v>
      </c>
      <c r="G131" s="27">
        <v>0</v>
      </c>
      <c r="H131" s="27">
        <v>12</v>
      </c>
      <c r="I131" s="27">
        <v>7</v>
      </c>
      <c r="J131" s="27">
        <v>0</v>
      </c>
      <c r="K131" s="27">
        <v>0</v>
      </c>
      <c r="L131" s="27">
        <v>0</v>
      </c>
      <c r="M131" s="27">
        <v>0</v>
      </c>
      <c r="N131" s="27">
        <v>2</v>
      </c>
      <c r="O131" s="27">
        <v>0</v>
      </c>
      <c r="P131" s="29">
        <v>0</v>
      </c>
    </row>
    <row r="132" spans="1:16" x14ac:dyDescent="0.25">
      <c r="A132" s="30" t="s">
        <v>553</v>
      </c>
      <c r="B132" s="30" t="s">
        <v>554</v>
      </c>
      <c r="C132" s="14">
        <v>10</v>
      </c>
      <c r="D132" s="14">
        <v>8</v>
      </c>
      <c r="E132" s="31">
        <v>0.25</v>
      </c>
      <c r="F132" s="14">
        <v>0</v>
      </c>
      <c r="G132" s="14">
        <v>0</v>
      </c>
      <c r="H132" s="14">
        <v>3</v>
      </c>
      <c r="I132" s="14">
        <v>3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0</v>
      </c>
    </row>
    <row r="133" spans="1:16" x14ac:dyDescent="0.25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557</v>
      </c>
      <c r="B134" s="30" t="s">
        <v>558</v>
      </c>
      <c r="C134" s="14">
        <v>10</v>
      </c>
      <c r="D134" s="14">
        <v>13</v>
      </c>
      <c r="E134" s="31">
        <v>-0.230769230769231</v>
      </c>
      <c r="F134" s="14">
        <v>0</v>
      </c>
      <c r="G134" s="14">
        <v>0</v>
      </c>
      <c r="H134" s="14">
        <v>9</v>
      </c>
      <c r="I134" s="14">
        <v>3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0</v>
      </c>
    </row>
    <row r="135" spans="1:16" x14ac:dyDescent="0.25">
      <c r="A135" s="30" t="s">
        <v>559</v>
      </c>
      <c r="B135" s="30" t="s">
        <v>560</v>
      </c>
      <c r="C135" s="14">
        <v>0</v>
      </c>
      <c r="D135" s="14">
        <v>1</v>
      </c>
      <c r="E135" s="31">
        <v>-1</v>
      </c>
      <c r="F135" s="14">
        <v>0</v>
      </c>
      <c r="G135" s="14">
        <v>0</v>
      </c>
      <c r="H135" s="14">
        <v>0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2</v>
      </c>
      <c r="O135" s="14">
        <v>0</v>
      </c>
      <c r="P135" s="24">
        <v>0</v>
      </c>
    </row>
    <row r="136" spans="1:16" x14ac:dyDescent="0.25">
      <c r="A136" s="30" t="s">
        <v>561</v>
      </c>
      <c r="B136" s="30" t="s">
        <v>562</v>
      </c>
      <c r="C136" s="14">
        <v>0</v>
      </c>
      <c r="D136" s="14">
        <v>1</v>
      </c>
      <c r="E136" s="31">
        <v>-1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90" t="s">
        <v>563</v>
      </c>
      <c r="B137" s="191"/>
      <c r="C137" s="27">
        <v>10</v>
      </c>
      <c r="D137" s="27">
        <v>58</v>
      </c>
      <c r="E137" s="28">
        <v>-0.82758620689655205</v>
      </c>
      <c r="F137" s="27">
        <v>0</v>
      </c>
      <c r="G137" s="27">
        <v>0</v>
      </c>
      <c r="H137" s="27">
        <v>3</v>
      </c>
      <c r="I137" s="27">
        <v>7</v>
      </c>
      <c r="J137" s="27">
        <v>0</v>
      </c>
      <c r="K137" s="27">
        <v>0</v>
      </c>
      <c r="L137" s="27">
        <v>0</v>
      </c>
      <c r="M137" s="27">
        <v>0</v>
      </c>
      <c r="N137" s="27">
        <v>13</v>
      </c>
      <c r="O137" s="27">
        <v>0</v>
      </c>
      <c r="P137" s="29">
        <v>0</v>
      </c>
    </row>
    <row r="138" spans="1:16" ht="22.5" x14ac:dyDescent="0.25">
      <c r="A138" s="30" t="s">
        <v>564</v>
      </c>
      <c r="B138" s="30" t="s">
        <v>565</v>
      </c>
      <c r="C138" s="14">
        <v>0</v>
      </c>
      <c r="D138" s="14">
        <v>0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566</v>
      </c>
      <c r="B139" s="30" t="s">
        <v>567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1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568</v>
      </c>
      <c r="B140" s="30" t="s">
        <v>569</v>
      </c>
      <c r="C140" s="14">
        <v>0</v>
      </c>
      <c r="D140" s="14">
        <v>3</v>
      </c>
      <c r="E140" s="31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572</v>
      </c>
      <c r="B142" s="30" t="s">
        <v>573</v>
      </c>
      <c r="C142" s="14">
        <v>10</v>
      </c>
      <c r="D142" s="14">
        <v>55</v>
      </c>
      <c r="E142" s="31">
        <v>-0.81818181818181801</v>
      </c>
      <c r="F142" s="14">
        <v>0</v>
      </c>
      <c r="G142" s="14">
        <v>0</v>
      </c>
      <c r="H142" s="14">
        <v>3</v>
      </c>
      <c r="I142" s="14">
        <v>6</v>
      </c>
      <c r="J142" s="14">
        <v>0</v>
      </c>
      <c r="K142" s="14">
        <v>0</v>
      </c>
      <c r="L142" s="14">
        <v>0</v>
      </c>
      <c r="M142" s="14">
        <v>0</v>
      </c>
      <c r="N142" s="14">
        <v>13</v>
      </c>
      <c r="O142" s="14">
        <v>0</v>
      </c>
      <c r="P142" s="24">
        <v>0</v>
      </c>
    </row>
    <row r="143" spans="1:16" ht="33.75" x14ac:dyDescent="0.25">
      <c r="A143" s="30" t="s">
        <v>574</v>
      </c>
      <c r="B143" s="30" t="s">
        <v>575</v>
      </c>
      <c r="C143" s="14">
        <v>0</v>
      </c>
      <c r="D143" s="14">
        <v>0</v>
      </c>
      <c r="E143" s="31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0</v>
      </c>
    </row>
    <row r="144" spans="1:16" x14ac:dyDescent="0.25">
      <c r="A144" s="190" t="s">
        <v>576</v>
      </c>
      <c r="B144" s="191"/>
      <c r="C144" s="27">
        <v>23</v>
      </c>
      <c r="D144" s="27">
        <v>101</v>
      </c>
      <c r="E144" s="28">
        <v>-0.77227722772277196</v>
      </c>
      <c r="F144" s="27">
        <v>0</v>
      </c>
      <c r="G144" s="27">
        <v>0</v>
      </c>
      <c r="H144" s="27">
        <v>12</v>
      </c>
      <c r="I144" s="27">
        <v>8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29</v>
      </c>
      <c r="P144" s="29">
        <v>1</v>
      </c>
    </row>
    <row r="145" spans="1:16" ht="33.75" x14ac:dyDescent="0.25">
      <c r="A145" s="30" t="s">
        <v>577</v>
      </c>
      <c r="B145" s="30" t="s">
        <v>578</v>
      </c>
      <c r="C145" s="14">
        <v>23</v>
      </c>
      <c r="D145" s="14">
        <v>95</v>
      </c>
      <c r="E145" s="31">
        <v>-0.75789473684210495</v>
      </c>
      <c r="F145" s="14">
        <v>0</v>
      </c>
      <c r="G145" s="14">
        <v>0</v>
      </c>
      <c r="H145" s="14">
        <v>10</v>
      </c>
      <c r="I145" s="14">
        <v>4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27</v>
      </c>
      <c r="P145" s="24">
        <v>1</v>
      </c>
    </row>
    <row r="146" spans="1:16" ht="22.5" x14ac:dyDescent="0.25">
      <c r="A146" s="30" t="s">
        <v>579</v>
      </c>
      <c r="B146" s="30" t="s">
        <v>580</v>
      </c>
      <c r="C146" s="14">
        <v>0</v>
      </c>
      <c r="D146" s="14">
        <v>6</v>
      </c>
      <c r="E146" s="31">
        <v>-1</v>
      </c>
      <c r="F146" s="14">
        <v>0</v>
      </c>
      <c r="G146" s="14">
        <v>0</v>
      </c>
      <c r="H146" s="14">
        <v>2</v>
      </c>
      <c r="I146" s="14">
        <v>4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2</v>
      </c>
      <c r="P146" s="24">
        <v>0</v>
      </c>
    </row>
    <row r="147" spans="1:16" x14ac:dyDescent="0.25">
      <c r="A147" s="190" t="s">
        <v>581</v>
      </c>
      <c r="B147" s="191"/>
      <c r="C147" s="27">
        <v>143</v>
      </c>
      <c r="D147" s="27">
        <v>151</v>
      </c>
      <c r="E147" s="28">
        <v>-5.2980132450331098E-2</v>
      </c>
      <c r="F147" s="27">
        <v>7</v>
      </c>
      <c r="G147" s="27">
        <v>3</v>
      </c>
      <c r="H147" s="27">
        <v>29</v>
      </c>
      <c r="I147" s="27">
        <v>26</v>
      </c>
      <c r="J147" s="27">
        <v>0</v>
      </c>
      <c r="K147" s="27">
        <v>0</v>
      </c>
      <c r="L147" s="27">
        <v>0</v>
      </c>
      <c r="M147" s="27">
        <v>0</v>
      </c>
      <c r="N147" s="27">
        <v>37</v>
      </c>
      <c r="O147" s="27">
        <v>0</v>
      </c>
      <c r="P147" s="29">
        <v>3</v>
      </c>
    </row>
    <row r="148" spans="1:16" ht="22.5" x14ac:dyDescent="0.25">
      <c r="A148" s="30" t="s">
        <v>582</v>
      </c>
      <c r="B148" s="30" t="s">
        <v>583</v>
      </c>
      <c r="C148" s="14">
        <v>65</v>
      </c>
      <c r="D148" s="14">
        <v>62</v>
      </c>
      <c r="E148" s="31">
        <v>4.8387096774193498E-2</v>
      </c>
      <c r="F148" s="14">
        <v>0</v>
      </c>
      <c r="G148" s="14">
        <v>0</v>
      </c>
      <c r="H148" s="14">
        <v>19</v>
      </c>
      <c r="I148" s="14">
        <v>11</v>
      </c>
      <c r="J148" s="14">
        <v>0</v>
      </c>
      <c r="K148" s="14">
        <v>0</v>
      </c>
      <c r="L148" s="14">
        <v>0</v>
      </c>
      <c r="M148" s="14">
        <v>0</v>
      </c>
      <c r="N148" s="14">
        <v>23</v>
      </c>
      <c r="O148" s="14">
        <v>0</v>
      </c>
      <c r="P148" s="24">
        <v>0</v>
      </c>
    </row>
    <row r="149" spans="1:16" ht="22.5" x14ac:dyDescent="0.25">
      <c r="A149" s="30" t="s">
        <v>584</v>
      </c>
      <c r="B149" s="30" t="s">
        <v>585</v>
      </c>
      <c r="C149" s="14">
        <v>1</v>
      </c>
      <c r="D149" s="14">
        <v>2</v>
      </c>
      <c r="E149" s="31">
        <v>-0.5</v>
      </c>
      <c r="F149" s="14">
        <v>2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4">
        <v>0</v>
      </c>
    </row>
    <row r="150" spans="1:16" ht="22.5" x14ac:dyDescent="0.25">
      <c r="A150" s="30" t="s">
        <v>586</v>
      </c>
      <c r="B150" s="30" t="s">
        <v>587</v>
      </c>
      <c r="C150" s="14">
        <v>0</v>
      </c>
      <c r="D150" s="14">
        <v>2</v>
      </c>
      <c r="E150" s="31">
        <v>-1</v>
      </c>
      <c r="F150" s="14">
        <v>0</v>
      </c>
      <c r="G150" s="14">
        <v>0</v>
      </c>
      <c r="H150" s="14">
        <v>1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588</v>
      </c>
      <c r="B151" s="30" t="s">
        <v>589</v>
      </c>
      <c r="C151" s="14">
        <v>18</v>
      </c>
      <c r="D151" s="14">
        <v>40</v>
      </c>
      <c r="E151" s="31">
        <v>-0.55000000000000004</v>
      </c>
      <c r="F151" s="14">
        <v>0</v>
      </c>
      <c r="G151" s="14">
        <v>0</v>
      </c>
      <c r="H151" s="14">
        <v>2</v>
      </c>
      <c r="I151" s="14">
        <v>3</v>
      </c>
      <c r="J151" s="14">
        <v>0</v>
      </c>
      <c r="K151" s="14">
        <v>0</v>
      </c>
      <c r="L151" s="14">
        <v>0</v>
      </c>
      <c r="M151" s="14">
        <v>0</v>
      </c>
      <c r="N151" s="14">
        <v>7</v>
      </c>
      <c r="O151" s="14">
        <v>0</v>
      </c>
      <c r="P151" s="24">
        <v>1</v>
      </c>
    </row>
    <row r="152" spans="1:16" ht="33.75" x14ac:dyDescent="0.25">
      <c r="A152" s="30" t="s">
        <v>590</v>
      </c>
      <c r="B152" s="30" t="s">
        <v>591</v>
      </c>
      <c r="C152" s="14">
        <v>0</v>
      </c>
      <c r="D152" s="14">
        <v>0</v>
      </c>
      <c r="E152" s="31">
        <v>0</v>
      </c>
      <c r="F152" s="14">
        <v>0</v>
      </c>
      <c r="G152" s="14">
        <v>1</v>
      </c>
      <c r="H152" s="14">
        <v>1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25">
      <c r="A153" s="30" t="s">
        <v>592</v>
      </c>
      <c r="B153" s="30" t="s">
        <v>593</v>
      </c>
      <c r="C153" s="14">
        <v>0</v>
      </c>
      <c r="D153" s="14">
        <v>9</v>
      </c>
      <c r="E153" s="31">
        <v>-1</v>
      </c>
      <c r="F153" s="14">
        <v>2</v>
      </c>
      <c r="G153" s="14">
        <v>0</v>
      </c>
      <c r="H153" s="14">
        <v>1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594</v>
      </c>
      <c r="B154" s="30" t="s">
        <v>595</v>
      </c>
      <c r="C154" s="14">
        <v>1</v>
      </c>
      <c r="D154" s="14">
        <v>4</v>
      </c>
      <c r="E154" s="31">
        <v>-0.75</v>
      </c>
      <c r="F154" s="14">
        <v>1</v>
      </c>
      <c r="G154" s="14">
        <v>1</v>
      </c>
      <c r="H154" s="14">
        <v>3</v>
      </c>
      <c r="I154" s="14">
        <v>9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4">
        <v>1</v>
      </c>
    </row>
    <row r="155" spans="1:16" ht="22.5" x14ac:dyDescent="0.25">
      <c r="A155" s="30" t="s">
        <v>596</v>
      </c>
      <c r="B155" s="30" t="s">
        <v>597</v>
      </c>
      <c r="C155" s="14">
        <v>58</v>
      </c>
      <c r="D155" s="14">
        <v>32</v>
      </c>
      <c r="E155" s="31">
        <v>0.8125</v>
      </c>
      <c r="F155" s="14">
        <v>2</v>
      </c>
      <c r="G155" s="14">
        <v>1</v>
      </c>
      <c r="H155" s="14">
        <v>2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4</v>
      </c>
      <c r="O155" s="14">
        <v>0</v>
      </c>
      <c r="P155" s="24">
        <v>1</v>
      </c>
    </row>
    <row r="156" spans="1:16" x14ac:dyDescent="0.25">
      <c r="A156" s="190" t="s">
        <v>598</v>
      </c>
      <c r="B156" s="191"/>
      <c r="C156" s="27">
        <v>38</v>
      </c>
      <c r="D156" s="27">
        <v>29</v>
      </c>
      <c r="E156" s="28">
        <v>0.31034482758620702</v>
      </c>
      <c r="F156" s="27">
        <v>0</v>
      </c>
      <c r="G156" s="27">
        <v>0</v>
      </c>
      <c r="H156" s="27">
        <v>5</v>
      </c>
      <c r="I156" s="27">
        <v>3</v>
      </c>
      <c r="J156" s="27">
        <v>0</v>
      </c>
      <c r="K156" s="27">
        <v>0</v>
      </c>
      <c r="L156" s="27">
        <v>0</v>
      </c>
      <c r="M156" s="27">
        <v>0</v>
      </c>
      <c r="N156" s="27">
        <v>1</v>
      </c>
      <c r="O156" s="27">
        <v>0</v>
      </c>
      <c r="P156" s="29">
        <v>0</v>
      </c>
    </row>
    <row r="157" spans="1:16" ht="22.5" x14ac:dyDescent="0.25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607</v>
      </c>
      <c r="B161" s="30" t="s">
        <v>608</v>
      </c>
      <c r="C161" s="14">
        <v>10</v>
      </c>
      <c r="D161" s="14">
        <v>8</v>
      </c>
      <c r="E161" s="31">
        <v>0.25</v>
      </c>
      <c r="F161" s="14">
        <v>0</v>
      </c>
      <c r="G161" s="14">
        <v>0</v>
      </c>
      <c r="H161" s="14">
        <v>2</v>
      </c>
      <c r="I161" s="14">
        <v>2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609</v>
      </c>
      <c r="B162" s="30" t="s">
        <v>610</v>
      </c>
      <c r="C162" s="14">
        <v>6</v>
      </c>
      <c r="D162" s="14">
        <v>7</v>
      </c>
      <c r="E162" s="31">
        <v>-0.14285714285714299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4">
        <v>0</v>
      </c>
    </row>
    <row r="163" spans="1:16" ht="22.5" x14ac:dyDescent="0.25">
      <c r="A163" s="30" t="s">
        <v>611</v>
      </c>
      <c r="B163" s="30" t="s">
        <v>612</v>
      </c>
      <c r="C163" s="14">
        <v>4</v>
      </c>
      <c r="D163" s="14">
        <v>0</v>
      </c>
      <c r="E163" s="31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613</v>
      </c>
      <c r="B164" s="30" t="s">
        <v>614</v>
      </c>
      <c r="C164" s="14">
        <v>0</v>
      </c>
      <c r="D164" s="14">
        <v>4</v>
      </c>
      <c r="E164" s="31">
        <v>-1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615</v>
      </c>
      <c r="B165" s="30" t="s">
        <v>616</v>
      </c>
      <c r="C165" s="14">
        <v>18</v>
      </c>
      <c r="D165" s="14">
        <v>10</v>
      </c>
      <c r="E165" s="31">
        <v>0.8</v>
      </c>
      <c r="F165" s="14">
        <v>0</v>
      </c>
      <c r="G165" s="14">
        <v>0</v>
      </c>
      <c r="H165" s="14">
        <v>3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90" t="s">
        <v>617</v>
      </c>
      <c r="B166" s="191"/>
      <c r="C166" s="27">
        <v>397</v>
      </c>
      <c r="D166" s="27">
        <v>441</v>
      </c>
      <c r="E166" s="28">
        <v>-9.9773242630385506E-2</v>
      </c>
      <c r="F166" s="27">
        <v>19</v>
      </c>
      <c r="G166" s="27">
        <v>10</v>
      </c>
      <c r="H166" s="27">
        <v>161</v>
      </c>
      <c r="I166" s="27">
        <v>130</v>
      </c>
      <c r="J166" s="27">
        <v>0</v>
      </c>
      <c r="K166" s="27">
        <v>0</v>
      </c>
      <c r="L166" s="27">
        <v>0</v>
      </c>
      <c r="M166" s="27">
        <v>0</v>
      </c>
      <c r="N166" s="27">
        <v>2</v>
      </c>
      <c r="O166" s="27">
        <v>15</v>
      </c>
      <c r="P166" s="29">
        <v>45</v>
      </c>
    </row>
    <row r="167" spans="1:16" ht="22.5" x14ac:dyDescent="0.25">
      <c r="A167" s="30" t="s">
        <v>618</v>
      </c>
      <c r="B167" s="30" t="s">
        <v>619</v>
      </c>
      <c r="C167" s="14">
        <v>0</v>
      </c>
      <c r="D167" s="14">
        <v>1</v>
      </c>
      <c r="E167" s="31">
        <v>-1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4">
        <v>0</v>
      </c>
    </row>
    <row r="168" spans="1:16" ht="33.75" x14ac:dyDescent="0.25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622</v>
      </c>
      <c r="B169" s="30" t="s">
        <v>623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626</v>
      </c>
      <c r="B171" s="30" t="s">
        <v>627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10</v>
      </c>
      <c r="P172" s="24">
        <v>0</v>
      </c>
    </row>
    <row r="173" spans="1:16" ht="22.5" x14ac:dyDescent="0.25">
      <c r="A173" s="30" t="s">
        <v>630</v>
      </c>
      <c r="B173" s="30" t="s">
        <v>631</v>
      </c>
      <c r="C173" s="14">
        <v>192</v>
      </c>
      <c r="D173" s="14">
        <v>271</v>
      </c>
      <c r="E173" s="31">
        <v>-0.29151291512915101</v>
      </c>
      <c r="F173" s="14">
        <v>0</v>
      </c>
      <c r="G173" s="14">
        <v>1</v>
      </c>
      <c r="H173" s="14">
        <v>76</v>
      </c>
      <c r="I173" s="14">
        <v>65</v>
      </c>
      <c r="J173" s="14">
        <v>0</v>
      </c>
      <c r="K173" s="14">
        <v>0</v>
      </c>
      <c r="L173" s="14">
        <v>0</v>
      </c>
      <c r="M173" s="14">
        <v>0</v>
      </c>
      <c r="N173" s="14">
        <v>2</v>
      </c>
      <c r="O173" s="14">
        <v>0</v>
      </c>
      <c r="P173" s="24">
        <v>4</v>
      </c>
    </row>
    <row r="174" spans="1:16" ht="22.5" x14ac:dyDescent="0.25">
      <c r="A174" s="30" t="s">
        <v>632</v>
      </c>
      <c r="B174" s="30" t="s">
        <v>633</v>
      </c>
      <c r="C174" s="14">
        <v>181</v>
      </c>
      <c r="D174" s="14">
        <v>152</v>
      </c>
      <c r="E174" s="31">
        <v>0.19078947368421001</v>
      </c>
      <c r="F174" s="14">
        <v>16</v>
      </c>
      <c r="G174" s="14">
        <v>9</v>
      </c>
      <c r="H174" s="14">
        <v>73</v>
      </c>
      <c r="I174" s="14">
        <v>57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4">
        <v>41</v>
      </c>
    </row>
    <row r="175" spans="1:16" x14ac:dyDescent="0.25">
      <c r="A175" s="30" t="s">
        <v>634</v>
      </c>
      <c r="B175" s="30" t="s">
        <v>635</v>
      </c>
      <c r="C175" s="14">
        <v>22</v>
      </c>
      <c r="D175" s="14">
        <v>15</v>
      </c>
      <c r="E175" s="31">
        <v>0.46666666666666701</v>
      </c>
      <c r="F175" s="14">
        <v>3</v>
      </c>
      <c r="G175" s="14">
        <v>0</v>
      </c>
      <c r="H175" s="14">
        <v>12</v>
      </c>
      <c r="I175" s="14">
        <v>8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5</v>
      </c>
      <c r="P175" s="24">
        <v>0</v>
      </c>
    </row>
    <row r="176" spans="1:16" ht="22.5" x14ac:dyDescent="0.25">
      <c r="A176" s="30" t="s">
        <v>636</v>
      </c>
      <c r="B176" s="30" t="s">
        <v>637</v>
      </c>
      <c r="C176" s="14">
        <v>2</v>
      </c>
      <c r="D176" s="14">
        <v>2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90" t="s">
        <v>640</v>
      </c>
      <c r="B178" s="191"/>
      <c r="C178" s="27">
        <v>441</v>
      </c>
      <c r="D178" s="27">
        <v>983</v>
      </c>
      <c r="E178" s="28">
        <v>-0.55137334689725304</v>
      </c>
      <c r="F178" s="27">
        <v>1620</v>
      </c>
      <c r="G178" s="27">
        <v>2442</v>
      </c>
      <c r="H178" s="27">
        <v>219</v>
      </c>
      <c r="I178" s="27">
        <v>211</v>
      </c>
      <c r="J178" s="27">
        <v>0</v>
      </c>
      <c r="K178" s="27">
        <v>0</v>
      </c>
      <c r="L178" s="27">
        <v>0</v>
      </c>
      <c r="M178" s="27">
        <v>0</v>
      </c>
      <c r="N178" s="27">
        <v>100</v>
      </c>
      <c r="O178" s="27">
        <v>0</v>
      </c>
      <c r="P178" s="29">
        <v>2237</v>
      </c>
    </row>
    <row r="179" spans="1:16" ht="22.5" x14ac:dyDescent="0.25">
      <c r="A179" s="30" t="s">
        <v>641</v>
      </c>
      <c r="B179" s="30" t="s">
        <v>642</v>
      </c>
      <c r="C179" s="14">
        <v>0</v>
      </c>
      <c r="D179" s="14">
        <v>21</v>
      </c>
      <c r="E179" s="31">
        <v>-1</v>
      </c>
      <c r="F179" s="14">
        <v>1</v>
      </c>
      <c r="G179" s="14">
        <v>2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2</v>
      </c>
    </row>
    <row r="180" spans="1:16" ht="22.5" x14ac:dyDescent="0.25">
      <c r="A180" s="30" t="s">
        <v>643</v>
      </c>
      <c r="B180" s="30" t="s">
        <v>644</v>
      </c>
      <c r="C180" s="14">
        <v>168</v>
      </c>
      <c r="D180" s="14">
        <v>473</v>
      </c>
      <c r="E180" s="31">
        <v>-0.64482029598308699</v>
      </c>
      <c r="F180" s="14">
        <v>752</v>
      </c>
      <c r="G180" s="14">
        <v>1211</v>
      </c>
      <c r="H180" s="14">
        <v>84</v>
      </c>
      <c r="I180" s="14">
        <v>85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1035</v>
      </c>
    </row>
    <row r="181" spans="1:16" x14ac:dyDescent="0.25">
      <c r="A181" s="30" t="s">
        <v>645</v>
      </c>
      <c r="B181" s="30" t="s">
        <v>646</v>
      </c>
      <c r="C181" s="14">
        <v>41</v>
      </c>
      <c r="D181" s="14">
        <v>64</v>
      </c>
      <c r="E181" s="31">
        <v>-0.359375</v>
      </c>
      <c r="F181" s="14">
        <v>30</v>
      </c>
      <c r="G181" s="14">
        <v>22</v>
      </c>
      <c r="H181" s="14">
        <v>19</v>
      </c>
      <c r="I181" s="14">
        <v>17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19</v>
      </c>
    </row>
    <row r="182" spans="1:16" ht="22.5" x14ac:dyDescent="0.25">
      <c r="A182" s="30" t="s">
        <v>647</v>
      </c>
      <c r="B182" s="30" t="s">
        <v>648</v>
      </c>
      <c r="C182" s="14">
        <v>1</v>
      </c>
      <c r="D182" s="14">
        <v>0</v>
      </c>
      <c r="E182" s="31">
        <v>0</v>
      </c>
      <c r="F182" s="14">
        <v>1</v>
      </c>
      <c r="G182" s="14">
        <v>5</v>
      </c>
      <c r="H182" s="14">
        <v>0</v>
      </c>
      <c r="I182" s="14">
        <v>3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2</v>
      </c>
    </row>
    <row r="183" spans="1:16" ht="22.5" x14ac:dyDescent="0.25">
      <c r="A183" s="30" t="s">
        <v>649</v>
      </c>
      <c r="B183" s="30" t="s">
        <v>650</v>
      </c>
      <c r="C183" s="14">
        <v>9</v>
      </c>
      <c r="D183" s="14">
        <v>68</v>
      </c>
      <c r="E183" s="31">
        <v>-0.86764705882352899</v>
      </c>
      <c r="F183" s="14">
        <v>22</v>
      </c>
      <c r="G183" s="14">
        <v>1163</v>
      </c>
      <c r="H183" s="14">
        <v>5</v>
      </c>
      <c r="I183" s="14">
        <v>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213</v>
      </c>
    </row>
    <row r="184" spans="1:16" ht="22.5" x14ac:dyDescent="0.25">
      <c r="A184" s="30" t="s">
        <v>651</v>
      </c>
      <c r="B184" s="30" t="s">
        <v>652</v>
      </c>
      <c r="C184" s="14">
        <v>221</v>
      </c>
      <c r="D184" s="14">
        <v>355</v>
      </c>
      <c r="E184" s="31">
        <v>-0.37746478873239397</v>
      </c>
      <c r="F184" s="14">
        <v>813</v>
      </c>
      <c r="G184" s="14">
        <v>39</v>
      </c>
      <c r="H184" s="14">
        <v>110</v>
      </c>
      <c r="I184" s="14">
        <v>101</v>
      </c>
      <c r="J184" s="14">
        <v>0</v>
      </c>
      <c r="K184" s="14">
        <v>0</v>
      </c>
      <c r="L184" s="14">
        <v>0</v>
      </c>
      <c r="M184" s="14">
        <v>0</v>
      </c>
      <c r="N184" s="14">
        <v>100</v>
      </c>
      <c r="O184" s="14">
        <v>0</v>
      </c>
      <c r="P184" s="24">
        <v>966</v>
      </c>
    </row>
    <row r="185" spans="1:16" ht="22.5" x14ac:dyDescent="0.25">
      <c r="A185" s="30" t="s">
        <v>653</v>
      </c>
      <c r="B185" s="30" t="s">
        <v>654</v>
      </c>
      <c r="C185" s="14">
        <v>1</v>
      </c>
      <c r="D185" s="14">
        <v>2</v>
      </c>
      <c r="E185" s="31">
        <v>-0.5</v>
      </c>
      <c r="F185" s="14">
        <v>1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90" t="s">
        <v>655</v>
      </c>
      <c r="B186" s="191"/>
      <c r="C186" s="27">
        <v>304</v>
      </c>
      <c r="D186" s="27">
        <v>499</v>
      </c>
      <c r="E186" s="28">
        <v>-0.39078156312625201</v>
      </c>
      <c r="F186" s="27">
        <v>42</v>
      </c>
      <c r="G186" s="27">
        <v>33</v>
      </c>
      <c r="H186" s="27">
        <v>96</v>
      </c>
      <c r="I186" s="27">
        <v>62</v>
      </c>
      <c r="J186" s="27">
        <v>2</v>
      </c>
      <c r="K186" s="27">
        <v>2</v>
      </c>
      <c r="L186" s="27">
        <v>1</v>
      </c>
      <c r="M186" s="27">
        <v>0</v>
      </c>
      <c r="N186" s="27">
        <v>18</v>
      </c>
      <c r="O186" s="27">
        <v>0</v>
      </c>
      <c r="P186" s="29">
        <v>42</v>
      </c>
    </row>
    <row r="187" spans="1:16" x14ac:dyDescent="0.25">
      <c r="A187" s="30" t="s">
        <v>656</v>
      </c>
      <c r="B187" s="30" t="s">
        <v>657</v>
      </c>
      <c r="C187" s="14">
        <v>7</v>
      </c>
      <c r="D187" s="14">
        <v>8</v>
      </c>
      <c r="E187" s="31">
        <v>-0.125</v>
      </c>
      <c r="F187" s="14">
        <v>0</v>
      </c>
      <c r="G187" s="14">
        <v>0</v>
      </c>
      <c r="H187" s="14">
        <v>0</v>
      </c>
      <c r="I187" s="14">
        <v>0</v>
      </c>
      <c r="J187" s="14">
        <v>1</v>
      </c>
      <c r="K187" s="14">
        <v>1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658</v>
      </c>
      <c r="B188" s="30" t="s">
        <v>659</v>
      </c>
      <c r="C188" s="14">
        <v>1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660</v>
      </c>
      <c r="B189" s="30" t="s">
        <v>661</v>
      </c>
      <c r="C189" s="14">
        <v>127</v>
      </c>
      <c r="D189" s="14">
        <v>235</v>
      </c>
      <c r="E189" s="31">
        <v>-0.45957446808510599</v>
      </c>
      <c r="F189" s="14">
        <v>32</v>
      </c>
      <c r="G189" s="14">
        <v>17</v>
      </c>
      <c r="H189" s="14">
        <v>55</v>
      </c>
      <c r="I189" s="14">
        <v>28</v>
      </c>
      <c r="J189" s="14">
        <v>1</v>
      </c>
      <c r="K189" s="14">
        <v>1</v>
      </c>
      <c r="L189" s="14">
        <v>1</v>
      </c>
      <c r="M189" s="14">
        <v>0</v>
      </c>
      <c r="N189" s="14">
        <v>14</v>
      </c>
      <c r="O189" s="14">
        <v>0</v>
      </c>
      <c r="P189" s="24">
        <v>25</v>
      </c>
    </row>
    <row r="190" spans="1:16" ht="22.5" x14ac:dyDescent="0.25">
      <c r="A190" s="30" t="s">
        <v>662</v>
      </c>
      <c r="B190" s="30" t="s">
        <v>663</v>
      </c>
      <c r="C190" s="14">
        <v>1</v>
      </c>
      <c r="D190" s="14">
        <v>1</v>
      </c>
      <c r="E190" s="31">
        <v>0</v>
      </c>
      <c r="F190" s="14">
        <v>1</v>
      </c>
      <c r="G190" s="14">
        <v>1</v>
      </c>
      <c r="H190" s="14">
        <v>0</v>
      </c>
      <c r="I190" s="14">
        <v>2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1</v>
      </c>
    </row>
    <row r="191" spans="1:16" ht="33.75" x14ac:dyDescent="0.25">
      <c r="A191" s="30" t="s">
        <v>664</v>
      </c>
      <c r="B191" s="30" t="s">
        <v>665</v>
      </c>
      <c r="C191" s="14">
        <v>15</v>
      </c>
      <c r="D191" s="14">
        <v>77</v>
      </c>
      <c r="E191" s="31">
        <v>-0.80519480519480502</v>
      </c>
      <c r="F191" s="14">
        <v>1</v>
      </c>
      <c r="G191" s="14">
        <v>12</v>
      </c>
      <c r="H191" s="14">
        <v>8</v>
      </c>
      <c r="I191" s="14">
        <v>19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4">
        <v>11</v>
      </c>
    </row>
    <row r="192" spans="1:16" ht="22.5" x14ac:dyDescent="0.25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668</v>
      </c>
      <c r="B193" s="30" t="s">
        <v>669</v>
      </c>
      <c r="C193" s="14">
        <v>51</v>
      </c>
      <c r="D193" s="14">
        <v>82</v>
      </c>
      <c r="E193" s="31">
        <v>-0.37804878048780499</v>
      </c>
      <c r="F193" s="14">
        <v>6</v>
      </c>
      <c r="G193" s="14">
        <v>2</v>
      </c>
      <c r="H193" s="14">
        <v>21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2</v>
      </c>
      <c r="O193" s="14">
        <v>0</v>
      </c>
      <c r="P193" s="24">
        <v>3</v>
      </c>
    </row>
    <row r="194" spans="1:16" x14ac:dyDescent="0.25">
      <c r="A194" s="30" t="s">
        <v>670</v>
      </c>
      <c r="B194" s="30" t="s">
        <v>671</v>
      </c>
      <c r="C194" s="14">
        <v>4</v>
      </c>
      <c r="D194" s="14">
        <v>2</v>
      </c>
      <c r="E194" s="31">
        <v>1</v>
      </c>
      <c r="F194" s="14">
        <v>0</v>
      </c>
      <c r="G194" s="14">
        <v>0</v>
      </c>
      <c r="H194" s="14">
        <v>0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674</v>
      </c>
      <c r="B196" s="30" t="s">
        <v>675</v>
      </c>
      <c r="C196" s="14">
        <v>1</v>
      </c>
      <c r="D196" s="14">
        <v>11</v>
      </c>
      <c r="E196" s="31">
        <v>-0.90909090909090895</v>
      </c>
      <c r="F196" s="14">
        <v>0</v>
      </c>
      <c r="G196" s="14">
        <v>1</v>
      </c>
      <c r="H196" s="14">
        <v>0</v>
      </c>
      <c r="I196" s="14">
        <v>3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2</v>
      </c>
    </row>
    <row r="197" spans="1:16" x14ac:dyDescent="0.25">
      <c r="A197" s="30" t="s">
        <v>676</v>
      </c>
      <c r="B197" s="30" t="s">
        <v>677</v>
      </c>
      <c r="C197" s="14">
        <v>1</v>
      </c>
      <c r="D197" s="14">
        <v>69</v>
      </c>
      <c r="E197" s="31">
        <v>-0.98550724637681197</v>
      </c>
      <c r="F197" s="14">
        <v>0</v>
      </c>
      <c r="G197" s="14">
        <v>0</v>
      </c>
      <c r="H197" s="14">
        <v>10</v>
      </c>
      <c r="I197" s="14">
        <v>3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678</v>
      </c>
      <c r="B198" s="30" t="s">
        <v>679</v>
      </c>
      <c r="C198" s="14">
        <v>84</v>
      </c>
      <c r="D198" s="14">
        <v>2</v>
      </c>
      <c r="E198" s="31">
        <v>41</v>
      </c>
      <c r="F198" s="14">
        <v>1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680</v>
      </c>
      <c r="B199" s="30" t="s">
        <v>681</v>
      </c>
      <c r="C199" s="14">
        <v>12</v>
      </c>
      <c r="D199" s="14">
        <v>10</v>
      </c>
      <c r="E199" s="31">
        <v>0.2</v>
      </c>
      <c r="F199" s="14">
        <v>1</v>
      </c>
      <c r="G199" s="14">
        <v>0</v>
      </c>
      <c r="H199" s="14">
        <v>2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4">
        <v>0</v>
      </c>
    </row>
    <row r="200" spans="1:16" ht="22.5" x14ac:dyDescent="0.25">
      <c r="A200" s="30" t="s">
        <v>682</v>
      </c>
      <c r="B200" s="30" t="s">
        <v>683</v>
      </c>
      <c r="C200" s="14">
        <v>0</v>
      </c>
      <c r="D200" s="14">
        <v>2</v>
      </c>
      <c r="E200" s="31">
        <v>-1</v>
      </c>
      <c r="F200" s="14">
        <v>0</v>
      </c>
      <c r="G200" s="14">
        <v>0</v>
      </c>
      <c r="H200" s="14">
        <v>0</v>
      </c>
      <c r="I200" s="14">
        <v>1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90" t="s">
        <v>684</v>
      </c>
      <c r="B201" s="191"/>
      <c r="C201" s="27">
        <v>70</v>
      </c>
      <c r="D201" s="27">
        <v>109</v>
      </c>
      <c r="E201" s="28">
        <v>-0.35779816513761498</v>
      </c>
      <c r="F201" s="27">
        <v>53</v>
      </c>
      <c r="G201" s="27">
        <v>33</v>
      </c>
      <c r="H201" s="27">
        <v>44</v>
      </c>
      <c r="I201" s="27">
        <v>33</v>
      </c>
      <c r="J201" s="27">
        <v>0</v>
      </c>
      <c r="K201" s="27">
        <v>0</v>
      </c>
      <c r="L201" s="27">
        <v>2</v>
      </c>
      <c r="M201" s="27">
        <v>0</v>
      </c>
      <c r="N201" s="27">
        <v>59</v>
      </c>
      <c r="O201" s="27">
        <v>0</v>
      </c>
      <c r="P201" s="29">
        <v>33</v>
      </c>
    </row>
    <row r="202" spans="1:16" x14ac:dyDescent="0.25">
      <c r="A202" s="30" t="s">
        <v>685</v>
      </c>
      <c r="B202" s="30" t="s">
        <v>686</v>
      </c>
      <c r="C202" s="14">
        <v>42</v>
      </c>
      <c r="D202" s="14">
        <v>43</v>
      </c>
      <c r="E202" s="31">
        <v>-2.32558139534884E-2</v>
      </c>
      <c r="F202" s="14">
        <v>1</v>
      </c>
      <c r="G202" s="14">
        <v>0</v>
      </c>
      <c r="H202" s="14">
        <v>4</v>
      </c>
      <c r="I202" s="14">
        <v>2</v>
      </c>
      <c r="J202" s="14">
        <v>0</v>
      </c>
      <c r="K202" s="14">
        <v>0</v>
      </c>
      <c r="L202" s="14">
        <v>0</v>
      </c>
      <c r="M202" s="14">
        <v>0</v>
      </c>
      <c r="N202" s="14">
        <v>38</v>
      </c>
      <c r="O202" s="14">
        <v>0</v>
      </c>
      <c r="P202" s="24">
        <v>2</v>
      </c>
    </row>
    <row r="203" spans="1:16" x14ac:dyDescent="0.25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689</v>
      </c>
      <c r="B204" s="30" t="s">
        <v>690</v>
      </c>
      <c r="C204" s="14">
        <v>3</v>
      </c>
      <c r="D204" s="14">
        <v>2</v>
      </c>
      <c r="E204" s="31">
        <v>0.5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691</v>
      </c>
      <c r="B205" s="30" t="s">
        <v>692</v>
      </c>
      <c r="C205" s="14">
        <v>1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693</v>
      </c>
      <c r="B206" s="30" t="s">
        <v>694</v>
      </c>
      <c r="C206" s="14">
        <v>6</v>
      </c>
      <c r="D206" s="14">
        <v>24</v>
      </c>
      <c r="E206" s="31">
        <v>-0.75</v>
      </c>
      <c r="F206" s="14">
        <v>52</v>
      </c>
      <c r="G206" s="14">
        <v>33</v>
      </c>
      <c r="H206" s="14">
        <v>37</v>
      </c>
      <c r="I206" s="14">
        <v>29</v>
      </c>
      <c r="J206" s="14">
        <v>0</v>
      </c>
      <c r="K206" s="14">
        <v>0</v>
      </c>
      <c r="L206" s="14">
        <v>0</v>
      </c>
      <c r="M206" s="14">
        <v>0</v>
      </c>
      <c r="N206" s="14">
        <v>18</v>
      </c>
      <c r="O206" s="14">
        <v>0</v>
      </c>
      <c r="P206" s="24">
        <v>31</v>
      </c>
    </row>
    <row r="207" spans="1:16" ht="22.5" x14ac:dyDescent="0.25">
      <c r="A207" s="30" t="s">
        <v>695</v>
      </c>
      <c r="B207" s="30" t="s">
        <v>696</v>
      </c>
      <c r="C207" s="14">
        <v>1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697</v>
      </c>
      <c r="B208" s="30" t="s">
        <v>698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1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1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701</v>
      </c>
      <c r="B210" s="30" t="s">
        <v>702</v>
      </c>
      <c r="C210" s="14">
        <v>0</v>
      </c>
      <c r="D210" s="14">
        <v>1</v>
      </c>
      <c r="E210" s="31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703</v>
      </c>
      <c r="B211" s="30" t="s">
        <v>704</v>
      </c>
      <c r="C211" s="14">
        <v>0</v>
      </c>
      <c r="D211" s="14">
        <v>27</v>
      </c>
      <c r="E211" s="31">
        <v>-1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705</v>
      </c>
      <c r="B212" s="30" t="s">
        <v>706</v>
      </c>
      <c r="C212" s="14">
        <v>6</v>
      </c>
      <c r="D212" s="14">
        <v>3</v>
      </c>
      <c r="E212" s="31">
        <v>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2</v>
      </c>
      <c r="M212" s="14">
        <v>0</v>
      </c>
      <c r="N212" s="14">
        <v>3</v>
      </c>
      <c r="O212" s="14">
        <v>0</v>
      </c>
      <c r="P212" s="24">
        <v>0</v>
      </c>
    </row>
    <row r="213" spans="1:16" x14ac:dyDescent="0.25">
      <c r="A213" s="30" t="s">
        <v>707</v>
      </c>
      <c r="B213" s="30" t="s">
        <v>708</v>
      </c>
      <c r="C213" s="14">
        <v>1</v>
      </c>
      <c r="D213" s="14">
        <v>0</v>
      </c>
      <c r="E213" s="31">
        <v>0</v>
      </c>
      <c r="F213" s="14">
        <v>0</v>
      </c>
      <c r="G213" s="14">
        <v>0</v>
      </c>
      <c r="H213" s="14">
        <v>1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709</v>
      </c>
      <c r="B214" s="30" t="s">
        <v>710</v>
      </c>
      <c r="C214" s="14">
        <v>9</v>
      </c>
      <c r="D214" s="14">
        <v>8</v>
      </c>
      <c r="E214" s="31">
        <v>0.125</v>
      </c>
      <c r="F214" s="14">
        <v>0</v>
      </c>
      <c r="G214" s="14">
        <v>0</v>
      </c>
      <c r="H214" s="14">
        <v>1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4">
        <v>0</v>
      </c>
    </row>
    <row r="215" spans="1:16" ht="22.5" x14ac:dyDescent="0.25">
      <c r="A215" s="30" t="s">
        <v>711</v>
      </c>
      <c r="B215" s="30" t="s">
        <v>712</v>
      </c>
      <c r="C215" s="14">
        <v>1</v>
      </c>
      <c r="D215" s="14">
        <v>1</v>
      </c>
      <c r="E215" s="31">
        <v>0</v>
      </c>
      <c r="F215" s="14">
        <v>0</v>
      </c>
      <c r="G215" s="14">
        <v>0</v>
      </c>
      <c r="H215" s="14">
        <v>1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717</v>
      </c>
      <c r="B218" s="30" t="s">
        <v>718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725</v>
      </c>
      <c r="B222" s="30" t="s">
        <v>726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90" t="s">
        <v>727</v>
      </c>
      <c r="B223" s="191"/>
      <c r="C223" s="27">
        <v>996</v>
      </c>
      <c r="D223" s="27">
        <v>1535</v>
      </c>
      <c r="E223" s="28">
        <v>-0.35114006514658003</v>
      </c>
      <c r="F223" s="27">
        <v>642</v>
      </c>
      <c r="G223" s="27">
        <v>397</v>
      </c>
      <c r="H223" s="27">
        <v>216</v>
      </c>
      <c r="I223" s="27">
        <v>188</v>
      </c>
      <c r="J223" s="27">
        <v>0</v>
      </c>
      <c r="K223" s="27">
        <v>1</v>
      </c>
      <c r="L223" s="27">
        <v>0</v>
      </c>
      <c r="M223" s="27">
        <v>0</v>
      </c>
      <c r="N223" s="27">
        <v>7</v>
      </c>
      <c r="O223" s="27">
        <v>5</v>
      </c>
      <c r="P223" s="29">
        <v>242</v>
      </c>
    </row>
    <row r="224" spans="1:16" x14ac:dyDescent="0.25">
      <c r="A224" s="30" t="s">
        <v>728</v>
      </c>
      <c r="B224" s="30" t="s">
        <v>729</v>
      </c>
      <c r="C224" s="14">
        <v>2</v>
      </c>
      <c r="D224" s="14">
        <v>4</v>
      </c>
      <c r="E224" s="31">
        <v>-0.5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736</v>
      </c>
      <c r="B228" s="30" t="s">
        <v>737</v>
      </c>
      <c r="C228" s="14">
        <v>1</v>
      </c>
      <c r="D228" s="14">
        <v>3</v>
      </c>
      <c r="E228" s="31">
        <v>-0.66666666666666696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738</v>
      </c>
      <c r="B229" s="30" t="s">
        <v>739</v>
      </c>
      <c r="C229" s="14">
        <v>0</v>
      </c>
      <c r="D229" s="14">
        <v>2</v>
      </c>
      <c r="E229" s="31">
        <v>-1</v>
      </c>
      <c r="F229" s="14">
        <v>0</v>
      </c>
      <c r="G229" s="14">
        <v>0</v>
      </c>
      <c r="H229" s="14">
        <v>1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740</v>
      </c>
      <c r="B230" s="30" t="s">
        <v>741</v>
      </c>
      <c r="C230" s="14">
        <v>11</v>
      </c>
      <c r="D230" s="14">
        <v>3</v>
      </c>
      <c r="E230" s="31">
        <v>2.6666666666666701</v>
      </c>
      <c r="F230" s="14">
        <v>0</v>
      </c>
      <c r="G230" s="14">
        <v>0</v>
      </c>
      <c r="H230" s="14">
        <v>2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1</v>
      </c>
    </row>
    <row r="231" spans="1:16" x14ac:dyDescent="0.25">
      <c r="A231" s="30" t="s">
        <v>742</v>
      </c>
      <c r="B231" s="30" t="s">
        <v>743</v>
      </c>
      <c r="C231" s="14">
        <v>63</v>
      </c>
      <c r="D231" s="14">
        <v>66</v>
      </c>
      <c r="E231" s="31">
        <v>-4.5454545454545497E-2</v>
      </c>
      <c r="F231" s="14">
        <v>2</v>
      </c>
      <c r="G231" s="14">
        <v>1</v>
      </c>
      <c r="H231" s="14">
        <v>11</v>
      </c>
      <c r="I231" s="14">
        <v>6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4">
        <v>4</v>
      </c>
    </row>
    <row r="232" spans="1:16" x14ac:dyDescent="0.25">
      <c r="A232" s="30" t="s">
        <v>744</v>
      </c>
      <c r="B232" s="30" t="s">
        <v>745</v>
      </c>
      <c r="C232" s="14">
        <v>42</v>
      </c>
      <c r="D232" s="14">
        <v>77</v>
      </c>
      <c r="E232" s="31">
        <v>-0.45454545454545398</v>
      </c>
      <c r="F232" s="14">
        <v>5</v>
      </c>
      <c r="G232" s="14">
        <v>2</v>
      </c>
      <c r="H232" s="14">
        <v>7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2</v>
      </c>
    </row>
    <row r="233" spans="1:16" x14ac:dyDescent="0.25">
      <c r="A233" s="30" t="s">
        <v>746</v>
      </c>
      <c r="B233" s="30" t="s">
        <v>747</v>
      </c>
      <c r="C233" s="14">
        <v>4</v>
      </c>
      <c r="D233" s="14">
        <v>37</v>
      </c>
      <c r="E233" s="31">
        <v>-0.891891891891892</v>
      </c>
      <c r="F233" s="14">
        <v>2</v>
      </c>
      <c r="G233" s="14">
        <v>0</v>
      </c>
      <c r="H233" s="14">
        <v>0</v>
      </c>
      <c r="I233" s="14">
        <v>8</v>
      </c>
      <c r="J233" s="14">
        <v>0</v>
      </c>
      <c r="K233" s="14">
        <v>0</v>
      </c>
      <c r="L233" s="14">
        <v>0</v>
      </c>
      <c r="M233" s="14">
        <v>0</v>
      </c>
      <c r="N233" s="14">
        <v>2</v>
      </c>
      <c r="O233" s="14">
        <v>0</v>
      </c>
      <c r="P233" s="24">
        <v>0</v>
      </c>
    </row>
    <row r="234" spans="1:16" ht="22.5" x14ac:dyDescent="0.25">
      <c r="A234" s="30" t="s">
        <v>748</v>
      </c>
      <c r="B234" s="30" t="s">
        <v>749</v>
      </c>
      <c r="C234" s="14">
        <v>6</v>
      </c>
      <c r="D234" s="14">
        <v>5</v>
      </c>
      <c r="E234" s="31">
        <v>0.2</v>
      </c>
      <c r="F234" s="14">
        <v>0</v>
      </c>
      <c r="G234" s="14">
        <v>0</v>
      </c>
      <c r="H234" s="14">
        <v>0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1</v>
      </c>
      <c r="O234" s="14">
        <v>0</v>
      </c>
      <c r="P234" s="24">
        <v>0</v>
      </c>
    </row>
    <row r="235" spans="1:16" ht="33.75" x14ac:dyDescent="0.25">
      <c r="A235" s="30" t="s">
        <v>750</v>
      </c>
      <c r="B235" s="30" t="s">
        <v>751</v>
      </c>
      <c r="C235" s="14">
        <v>9</v>
      </c>
      <c r="D235" s="14">
        <v>12</v>
      </c>
      <c r="E235" s="31">
        <v>-0.25</v>
      </c>
      <c r="F235" s="14">
        <v>0</v>
      </c>
      <c r="G235" s="14">
        <v>0</v>
      </c>
      <c r="H235" s="14">
        <v>6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0</v>
      </c>
    </row>
    <row r="236" spans="1:16" x14ac:dyDescent="0.25">
      <c r="A236" s="30" t="s">
        <v>752</v>
      </c>
      <c r="B236" s="30" t="s">
        <v>753</v>
      </c>
      <c r="C236" s="14">
        <v>1</v>
      </c>
      <c r="D236" s="14">
        <v>1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754</v>
      </c>
      <c r="B237" s="30" t="s">
        <v>755</v>
      </c>
      <c r="C237" s="14">
        <v>5</v>
      </c>
      <c r="D237" s="14">
        <v>3</v>
      </c>
      <c r="E237" s="31">
        <v>0.66666666666666696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756</v>
      </c>
      <c r="B238" s="30" t="s">
        <v>757</v>
      </c>
      <c r="C238" s="14">
        <v>852</v>
      </c>
      <c r="D238" s="14">
        <v>1320</v>
      </c>
      <c r="E238" s="31">
        <v>-0.354545454545454</v>
      </c>
      <c r="F238" s="14">
        <v>633</v>
      </c>
      <c r="G238" s="14">
        <v>394</v>
      </c>
      <c r="H238" s="14">
        <v>189</v>
      </c>
      <c r="I238" s="14">
        <v>166</v>
      </c>
      <c r="J238" s="14">
        <v>0</v>
      </c>
      <c r="K238" s="14">
        <v>1</v>
      </c>
      <c r="L238" s="14">
        <v>0</v>
      </c>
      <c r="M238" s="14">
        <v>0</v>
      </c>
      <c r="N238" s="14">
        <v>3</v>
      </c>
      <c r="O238" s="14">
        <v>5</v>
      </c>
      <c r="P238" s="24">
        <v>235</v>
      </c>
    </row>
    <row r="239" spans="1:16" x14ac:dyDescent="0.25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762</v>
      </c>
      <c r="B241" s="30" t="s">
        <v>763</v>
      </c>
      <c r="C241" s="14">
        <v>0</v>
      </c>
      <c r="D241" s="14">
        <v>2</v>
      </c>
      <c r="E241" s="31">
        <v>-1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764</v>
      </c>
      <c r="B242" s="30" t="s">
        <v>765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90" t="s">
        <v>768</v>
      </c>
      <c r="B244" s="191"/>
      <c r="C244" s="27">
        <v>12</v>
      </c>
      <c r="D244" s="27">
        <v>1</v>
      </c>
      <c r="E244" s="28">
        <v>11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0</v>
      </c>
    </row>
    <row r="245" spans="1:16" x14ac:dyDescent="0.25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775</v>
      </c>
      <c r="B248" s="30" t="s">
        <v>776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777</v>
      </c>
      <c r="B249" s="30" t="s">
        <v>778</v>
      </c>
      <c r="C249" s="14">
        <v>4</v>
      </c>
      <c r="D249" s="14">
        <v>0</v>
      </c>
      <c r="E249" s="31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ht="22.5" x14ac:dyDescent="0.25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789</v>
      </c>
      <c r="B255" s="30" t="s">
        <v>790</v>
      </c>
      <c r="C255" s="14">
        <v>2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801</v>
      </c>
      <c r="B261" s="30" t="s">
        <v>802</v>
      </c>
      <c r="C261" s="14">
        <v>1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807</v>
      </c>
      <c r="B264" s="30" t="s">
        <v>808</v>
      </c>
      <c r="C264" s="14">
        <v>0</v>
      </c>
      <c r="D264" s="14">
        <v>1</v>
      </c>
      <c r="E264" s="31">
        <v>-1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817</v>
      </c>
      <c r="B269" s="30" t="s">
        <v>818</v>
      </c>
      <c r="C269" s="14">
        <v>5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90" t="s">
        <v>821</v>
      </c>
      <c r="B271" s="191"/>
      <c r="C271" s="27">
        <v>313</v>
      </c>
      <c r="D271" s="27">
        <v>519</v>
      </c>
      <c r="E271" s="28">
        <v>-0.39691714836223502</v>
      </c>
      <c r="F271" s="27">
        <v>215</v>
      </c>
      <c r="G271" s="27">
        <v>121</v>
      </c>
      <c r="H271" s="27">
        <v>147</v>
      </c>
      <c r="I271" s="27">
        <v>114</v>
      </c>
      <c r="J271" s="27">
        <v>0</v>
      </c>
      <c r="K271" s="27">
        <v>0</v>
      </c>
      <c r="L271" s="27">
        <v>0</v>
      </c>
      <c r="M271" s="27">
        <v>0</v>
      </c>
      <c r="N271" s="27">
        <v>8</v>
      </c>
      <c r="O271" s="27">
        <v>0</v>
      </c>
      <c r="P271" s="29">
        <v>91</v>
      </c>
    </row>
    <row r="272" spans="1:16" x14ac:dyDescent="0.25">
      <c r="A272" s="30" t="s">
        <v>822</v>
      </c>
      <c r="B272" s="30" t="s">
        <v>823</v>
      </c>
      <c r="C272" s="14">
        <v>2</v>
      </c>
      <c r="D272" s="14">
        <v>0</v>
      </c>
      <c r="E272" s="31">
        <v>0</v>
      </c>
      <c r="F272" s="14">
        <v>0</v>
      </c>
      <c r="G272" s="14">
        <v>0</v>
      </c>
      <c r="H272" s="14">
        <v>1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824</v>
      </c>
      <c r="B273" s="30" t="s">
        <v>825</v>
      </c>
      <c r="C273" s="14">
        <v>166</v>
      </c>
      <c r="D273" s="14">
        <v>195</v>
      </c>
      <c r="E273" s="31">
        <v>-0.14871794871794899</v>
      </c>
      <c r="F273" s="14">
        <v>103</v>
      </c>
      <c r="G273" s="14">
        <v>49</v>
      </c>
      <c r="H273" s="14">
        <v>84</v>
      </c>
      <c r="I273" s="14">
        <v>77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33</v>
      </c>
    </row>
    <row r="274" spans="1:16" ht="33.75" x14ac:dyDescent="0.25">
      <c r="A274" s="30" t="s">
        <v>826</v>
      </c>
      <c r="B274" s="30" t="s">
        <v>827</v>
      </c>
      <c r="C274" s="14">
        <v>106</v>
      </c>
      <c r="D274" s="14">
        <v>279</v>
      </c>
      <c r="E274" s="31">
        <v>-0.62007168458781403</v>
      </c>
      <c r="F274" s="14">
        <v>109</v>
      </c>
      <c r="G274" s="14">
        <v>70</v>
      </c>
      <c r="H274" s="14">
        <v>48</v>
      </c>
      <c r="I274" s="14">
        <v>24</v>
      </c>
      <c r="J274" s="14">
        <v>0</v>
      </c>
      <c r="K274" s="14">
        <v>0</v>
      </c>
      <c r="L274" s="14">
        <v>0</v>
      </c>
      <c r="M274" s="14">
        <v>0</v>
      </c>
      <c r="N274" s="14">
        <v>8</v>
      </c>
      <c r="O274" s="14">
        <v>0</v>
      </c>
      <c r="P274" s="24">
        <v>55</v>
      </c>
    </row>
    <row r="275" spans="1:16" ht="22.5" x14ac:dyDescent="0.25">
      <c r="A275" s="30" t="s">
        <v>828</v>
      </c>
      <c r="B275" s="30" t="s">
        <v>829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0</v>
      </c>
    </row>
    <row r="276" spans="1:16" x14ac:dyDescent="0.25">
      <c r="A276" s="30" t="s">
        <v>830</v>
      </c>
      <c r="B276" s="30" t="s">
        <v>831</v>
      </c>
      <c r="C276" s="14">
        <v>9</v>
      </c>
      <c r="D276" s="14">
        <v>11</v>
      </c>
      <c r="E276" s="31">
        <v>-0.18181818181818199</v>
      </c>
      <c r="F276" s="14">
        <v>1</v>
      </c>
      <c r="G276" s="14">
        <v>0</v>
      </c>
      <c r="H276" s="14">
        <v>6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1</v>
      </c>
    </row>
    <row r="277" spans="1:16" ht="22.5" x14ac:dyDescent="0.25">
      <c r="A277" s="30" t="s">
        <v>832</v>
      </c>
      <c r="B277" s="30" t="s">
        <v>833</v>
      </c>
      <c r="C277" s="14">
        <v>1</v>
      </c>
      <c r="D277" s="14">
        <v>5</v>
      </c>
      <c r="E277" s="31">
        <v>-0.8</v>
      </c>
      <c r="F277" s="14">
        <v>0</v>
      </c>
      <c r="G277" s="14">
        <v>0</v>
      </c>
      <c r="H277" s="14">
        <v>2</v>
      </c>
      <c r="I277" s="14">
        <v>2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0</v>
      </c>
    </row>
    <row r="278" spans="1:16" ht="22.5" x14ac:dyDescent="0.25">
      <c r="A278" s="30" t="s">
        <v>834</v>
      </c>
      <c r="B278" s="30" t="s">
        <v>835</v>
      </c>
      <c r="C278" s="14">
        <v>17</v>
      </c>
      <c r="D278" s="14">
        <v>21</v>
      </c>
      <c r="E278" s="31">
        <v>-0.19047619047618999</v>
      </c>
      <c r="F278" s="14">
        <v>2</v>
      </c>
      <c r="G278" s="14">
        <v>2</v>
      </c>
      <c r="H278" s="14">
        <v>4</v>
      </c>
      <c r="I278" s="14">
        <v>6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2</v>
      </c>
    </row>
    <row r="279" spans="1:16" ht="22.5" x14ac:dyDescent="0.25">
      <c r="A279" s="30" t="s">
        <v>836</v>
      </c>
      <c r="B279" s="30" t="s">
        <v>837</v>
      </c>
      <c r="C279" s="14">
        <v>2</v>
      </c>
      <c r="D279" s="14">
        <v>0</v>
      </c>
      <c r="E279" s="31">
        <v>0</v>
      </c>
      <c r="F279" s="14">
        <v>0</v>
      </c>
      <c r="G279" s="14">
        <v>0</v>
      </c>
      <c r="H279" s="14">
        <v>1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838</v>
      </c>
      <c r="B280" s="30" t="s">
        <v>839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856</v>
      </c>
      <c r="B289" s="30" t="s">
        <v>857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860</v>
      </c>
      <c r="B291" s="30" t="s">
        <v>861</v>
      </c>
      <c r="C291" s="14">
        <v>0</v>
      </c>
      <c r="D291" s="14">
        <v>8</v>
      </c>
      <c r="E291" s="31">
        <v>-1</v>
      </c>
      <c r="F291" s="14">
        <v>0</v>
      </c>
      <c r="G291" s="14">
        <v>0</v>
      </c>
      <c r="H291" s="14">
        <v>0</v>
      </c>
      <c r="I291" s="14">
        <v>2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862</v>
      </c>
      <c r="B292" s="30" t="s">
        <v>863</v>
      </c>
      <c r="C292" s="14">
        <v>5</v>
      </c>
      <c r="D292" s="14">
        <v>0</v>
      </c>
      <c r="E292" s="31">
        <v>0</v>
      </c>
      <c r="F292" s="14">
        <v>0</v>
      </c>
      <c r="G292" s="14">
        <v>0</v>
      </c>
      <c r="H292" s="14">
        <v>1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866</v>
      </c>
      <c r="B294" s="30" t="s">
        <v>867</v>
      </c>
      <c r="C294" s="14">
        <v>5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868</v>
      </c>
      <c r="B295" s="30" t="s">
        <v>869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90" t="s">
        <v>880</v>
      </c>
      <c r="B301" s="191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90" t="s">
        <v>887</v>
      </c>
      <c r="B305" s="191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90" t="s">
        <v>900</v>
      </c>
      <c r="B312" s="191"/>
      <c r="C312" s="27">
        <v>1</v>
      </c>
      <c r="D312" s="27">
        <v>1</v>
      </c>
      <c r="E312" s="28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901</v>
      </c>
      <c r="B313" s="30" t="s">
        <v>902</v>
      </c>
      <c r="C313" s="14">
        <v>1</v>
      </c>
      <c r="D313" s="14">
        <v>1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905</v>
      </c>
      <c r="B315" s="30" t="s">
        <v>906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90" t="s">
        <v>911</v>
      </c>
      <c r="B318" s="191"/>
      <c r="C318" s="27">
        <v>0</v>
      </c>
      <c r="D318" s="27">
        <v>10</v>
      </c>
      <c r="E318" s="28">
        <v>-1</v>
      </c>
      <c r="F318" s="27">
        <v>0</v>
      </c>
      <c r="G318" s="27">
        <v>0</v>
      </c>
      <c r="H318" s="27">
        <v>0</v>
      </c>
      <c r="I318" s="27">
        <v>1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912</v>
      </c>
      <c r="B319" s="30" t="s">
        <v>913</v>
      </c>
      <c r="C319" s="14">
        <v>0</v>
      </c>
      <c r="D319" s="14">
        <v>10</v>
      </c>
      <c r="E319" s="31">
        <v>-1</v>
      </c>
      <c r="F319" s="14">
        <v>0</v>
      </c>
      <c r="G319" s="14">
        <v>0</v>
      </c>
      <c r="H319" s="14">
        <v>0</v>
      </c>
      <c r="I319" s="14">
        <v>1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90" t="s">
        <v>914</v>
      </c>
      <c r="B320" s="191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90" t="s">
        <v>919</v>
      </c>
      <c r="B323" s="191"/>
      <c r="C323" s="27">
        <v>13506</v>
      </c>
      <c r="D323" s="27">
        <v>8888</v>
      </c>
      <c r="E323" s="28">
        <v>0.51957695769576995</v>
      </c>
      <c r="F323" s="27">
        <v>207</v>
      </c>
      <c r="G323" s="27">
        <v>0</v>
      </c>
      <c r="H323" s="27">
        <v>296</v>
      </c>
      <c r="I323" s="27">
        <v>11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9">
        <v>0</v>
      </c>
    </row>
    <row r="324" spans="1:16" x14ac:dyDescent="0.25">
      <c r="A324" s="30" t="s">
        <v>920</v>
      </c>
      <c r="B324" s="30" t="s">
        <v>921</v>
      </c>
      <c r="C324" s="14">
        <v>13506</v>
      </c>
      <c r="D324" s="14">
        <v>8888</v>
      </c>
      <c r="E324" s="31">
        <v>0.51957695769576995</v>
      </c>
      <c r="F324" s="14">
        <v>207</v>
      </c>
      <c r="G324" s="14">
        <v>0</v>
      </c>
      <c r="H324" s="14">
        <v>296</v>
      </c>
      <c r="I324" s="14">
        <v>11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4">
        <v>0</v>
      </c>
    </row>
    <row r="325" spans="1:16" x14ac:dyDescent="0.25">
      <c r="A325" s="190" t="s">
        <v>922</v>
      </c>
      <c r="B325" s="191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90" t="s">
        <v>945</v>
      </c>
      <c r="B337" s="191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90" t="s">
        <v>948</v>
      </c>
      <c r="B339" s="191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92" t="s">
        <v>951</v>
      </c>
      <c r="B341" s="193"/>
      <c r="C341" s="32">
        <v>44818</v>
      </c>
      <c r="D341" s="32">
        <v>44051</v>
      </c>
      <c r="E341" s="33">
        <v>1.74116365122245E-2</v>
      </c>
      <c r="F341" s="32">
        <v>7563</v>
      </c>
      <c r="G341" s="32">
        <v>4458</v>
      </c>
      <c r="H341" s="32">
        <v>3488</v>
      </c>
      <c r="I341" s="32">
        <v>2570</v>
      </c>
      <c r="J341" s="32">
        <v>88</v>
      </c>
      <c r="K341" s="32">
        <v>72</v>
      </c>
      <c r="L341" s="32">
        <v>38</v>
      </c>
      <c r="M341" s="32">
        <v>12</v>
      </c>
      <c r="N341" s="32">
        <v>327</v>
      </c>
      <c r="O341" s="32">
        <v>95</v>
      </c>
      <c r="P341" s="32">
        <v>3531</v>
      </c>
    </row>
  </sheetData>
  <sheetProtection algorithmName="SHA-512" hashValue="qwdx7qmAyH4+mjPdn68oO/znzKmajX+sabzbWwBaL5YeB1yjHXWKy4Gge42mgxRlZj0kgTm3eYMQlHiHKFbXog==" saltValue="1vzfNEuj1L7A6QdZtzXCy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80" t="s">
        <v>954</v>
      </c>
      <c r="B5" s="13" t="s">
        <v>955</v>
      </c>
      <c r="C5" s="24">
        <v>2</v>
      </c>
    </row>
    <row r="6" spans="1:3" x14ac:dyDescent="0.25">
      <c r="A6" s="181"/>
      <c r="B6" s="13" t="s">
        <v>329</v>
      </c>
      <c r="C6" s="24">
        <v>554</v>
      </c>
    </row>
    <row r="7" spans="1:3" x14ac:dyDescent="0.25">
      <c r="A7" s="181"/>
      <c r="B7" s="13" t="s">
        <v>956</v>
      </c>
      <c r="C7" s="24">
        <v>36</v>
      </c>
    </row>
    <row r="8" spans="1:3" x14ac:dyDescent="0.25">
      <c r="A8" s="181"/>
      <c r="B8" s="13" t="s">
        <v>957</v>
      </c>
      <c r="C8" s="24">
        <v>91</v>
      </c>
    </row>
    <row r="9" spans="1:3" x14ac:dyDescent="0.25">
      <c r="A9" s="181"/>
      <c r="B9" s="13" t="s">
        <v>958</v>
      </c>
      <c r="C9" s="24">
        <v>28</v>
      </c>
    </row>
    <row r="10" spans="1:3" x14ac:dyDescent="0.25">
      <c r="A10" s="181"/>
      <c r="B10" s="13" t="s">
        <v>959</v>
      </c>
      <c r="C10" s="24">
        <v>39</v>
      </c>
    </row>
    <row r="11" spans="1:3" x14ac:dyDescent="0.25">
      <c r="A11" s="181"/>
      <c r="B11" s="13" t="s">
        <v>960</v>
      </c>
      <c r="C11" s="24">
        <v>288</v>
      </c>
    </row>
    <row r="12" spans="1:3" x14ac:dyDescent="0.25">
      <c r="A12" s="181"/>
      <c r="B12" s="13" t="s">
        <v>513</v>
      </c>
      <c r="C12" s="24">
        <v>100</v>
      </c>
    </row>
    <row r="13" spans="1:3" x14ac:dyDescent="0.25">
      <c r="A13" s="181"/>
      <c r="B13" s="13" t="s">
        <v>961</v>
      </c>
      <c r="C13" s="24">
        <v>36</v>
      </c>
    </row>
    <row r="14" spans="1:3" x14ac:dyDescent="0.25">
      <c r="A14" s="181"/>
      <c r="B14" s="13" t="s">
        <v>962</v>
      </c>
      <c r="C14" s="24">
        <v>1</v>
      </c>
    </row>
    <row r="15" spans="1:3" x14ac:dyDescent="0.25">
      <c r="A15" s="181"/>
      <c r="B15" s="13" t="s">
        <v>646</v>
      </c>
      <c r="C15" s="24">
        <v>2</v>
      </c>
    </row>
    <row r="16" spans="1:3" x14ac:dyDescent="0.25">
      <c r="A16" s="181"/>
      <c r="B16" s="13" t="s">
        <v>963</v>
      </c>
      <c r="C16" s="24">
        <v>44</v>
      </c>
    </row>
    <row r="17" spans="1:3" x14ac:dyDescent="0.25">
      <c r="A17" s="181"/>
      <c r="B17" s="13" t="s">
        <v>964</v>
      </c>
      <c r="C17" s="24">
        <v>180</v>
      </c>
    </row>
    <row r="18" spans="1:3" x14ac:dyDescent="0.25">
      <c r="A18" s="181"/>
      <c r="B18" s="13" t="s">
        <v>965</v>
      </c>
      <c r="C18" s="24">
        <v>35</v>
      </c>
    </row>
    <row r="19" spans="1:3" x14ac:dyDescent="0.25">
      <c r="A19" s="182"/>
      <c r="B19" s="13" t="s">
        <v>106</v>
      </c>
      <c r="C19" s="24">
        <v>944</v>
      </c>
    </row>
    <row r="20" spans="1:3" x14ac:dyDescent="0.25">
      <c r="A20" s="180" t="s">
        <v>966</v>
      </c>
      <c r="B20" s="13" t="s">
        <v>967</v>
      </c>
      <c r="C20" s="24">
        <v>12</v>
      </c>
    </row>
    <row r="21" spans="1:3" x14ac:dyDescent="0.25">
      <c r="A21" s="182"/>
      <c r="B21" s="13" t="s">
        <v>968</v>
      </c>
      <c r="C21" s="24">
        <v>6</v>
      </c>
    </row>
    <row r="22" spans="1:3" x14ac:dyDescent="0.25">
      <c r="A22" s="180" t="s">
        <v>969</v>
      </c>
      <c r="B22" s="13" t="s">
        <v>970</v>
      </c>
      <c r="C22" s="24">
        <v>72</v>
      </c>
    </row>
    <row r="23" spans="1:3" x14ac:dyDescent="0.25">
      <c r="A23" s="181"/>
      <c r="B23" s="13" t="s">
        <v>971</v>
      </c>
      <c r="C23" s="24">
        <v>86</v>
      </c>
    </row>
    <row r="24" spans="1:3" x14ac:dyDescent="0.25">
      <c r="A24" s="182"/>
      <c r="B24" s="13" t="s">
        <v>972</v>
      </c>
      <c r="C24" s="24">
        <v>6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4">
        <v>426</v>
      </c>
    </row>
    <row r="29" spans="1:3" x14ac:dyDescent="0.25">
      <c r="A29" s="180" t="s">
        <v>975</v>
      </c>
      <c r="B29" s="13" t="s">
        <v>976</v>
      </c>
      <c r="C29" s="24">
        <v>2</v>
      </c>
    </row>
    <row r="30" spans="1:3" x14ac:dyDescent="0.25">
      <c r="A30" s="181"/>
      <c r="B30" s="13" t="s">
        <v>977</v>
      </c>
      <c r="C30" s="24">
        <v>11</v>
      </c>
    </row>
    <row r="31" spans="1:3" x14ac:dyDescent="0.25">
      <c r="A31" s="181"/>
      <c r="B31" s="13" t="s">
        <v>978</v>
      </c>
      <c r="C31" s="24">
        <v>5</v>
      </c>
    </row>
    <row r="32" spans="1:3" x14ac:dyDescent="0.25">
      <c r="A32" s="182"/>
      <c r="B32" s="13" t="s">
        <v>979</v>
      </c>
      <c r="C32" s="24">
        <v>47</v>
      </c>
    </row>
    <row r="33" spans="1:3" x14ac:dyDescent="0.25">
      <c r="A33" s="12" t="s">
        <v>980</v>
      </c>
      <c r="B33" s="17"/>
      <c r="C33" s="24">
        <v>10</v>
      </c>
    </row>
    <row r="34" spans="1:3" x14ac:dyDescent="0.25">
      <c r="A34" s="12" t="s">
        <v>981</v>
      </c>
      <c r="B34" s="17"/>
      <c r="C34" s="24">
        <v>230</v>
      </c>
    </row>
    <row r="35" spans="1:3" x14ac:dyDescent="0.25">
      <c r="A35" s="12" t="s">
        <v>982</v>
      </c>
      <c r="B35" s="17"/>
      <c r="C35" s="24">
        <v>77</v>
      </c>
    </row>
    <row r="36" spans="1:3" x14ac:dyDescent="0.25">
      <c r="A36" s="12" t="s">
        <v>983</v>
      </c>
      <c r="B36" s="17"/>
      <c r="C36" s="24">
        <v>0</v>
      </c>
    </row>
    <row r="37" spans="1:3" x14ac:dyDescent="0.25">
      <c r="A37" s="12" t="s">
        <v>984</v>
      </c>
      <c r="B37" s="17"/>
      <c r="C37" s="24">
        <v>35</v>
      </c>
    </row>
    <row r="38" spans="1:3" x14ac:dyDescent="0.25">
      <c r="A38" s="12" t="s">
        <v>985</v>
      </c>
      <c r="B38" s="17"/>
      <c r="C38" s="24">
        <v>39</v>
      </c>
    </row>
    <row r="39" spans="1:3" x14ac:dyDescent="0.25">
      <c r="A39" s="12" t="s">
        <v>972</v>
      </c>
      <c r="B39" s="17"/>
      <c r="C39" s="24">
        <v>211</v>
      </c>
    </row>
    <row r="40" spans="1:3" x14ac:dyDescent="0.25">
      <c r="A40" s="180" t="s">
        <v>986</v>
      </c>
      <c r="B40" s="13" t="s">
        <v>987</v>
      </c>
      <c r="C40" s="24">
        <v>110</v>
      </c>
    </row>
    <row r="41" spans="1:3" x14ac:dyDescent="0.25">
      <c r="A41" s="181"/>
      <c r="B41" s="13" t="s">
        <v>988</v>
      </c>
      <c r="C41" s="24">
        <v>31</v>
      </c>
    </row>
    <row r="42" spans="1:3" x14ac:dyDescent="0.25">
      <c r="A42" s="181"/>
      <c r="B42" s="13" t="s">
        <v>989</v>
      </c>
      <c r="C42" s="24">
        <v>68</v>
      </c>
    </row>
    <row r="43" spans="1:3" x14ac:dyDescent="0.25">
      <c r="A43" s="181"/>
      <c r="B43" s="13" t="s">
        <v>990</v>
      </c>
      <c r="C43" s="24">
        <v>0</v>
      </c>
    </row>
    <row r="44" spans="1:3" x14ac:dyDescent="0.25">
      <c r="A44" s="182"/>
      <c r="B44" s="13" t="s">
        <v>991</v>
      </c>
      <c r="C44" s="24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4">
        <v>39</v>
      </c>
    </row>
    <row r="49" spans="1:3" x14ac:dyDescent="0.25">
      <c r="A49" s="180" t="s">
        <v>76</v>
      </c>
      <c r="B49" s="13" t="s">
        <v>993</v>
      </c>
      <c r="C49" s="24">
        <v>82</v>
      </c>
    </row>
    <row r="50" spans="1:3" x14ac:dyDescent="0.25">
      <c r="A50" s="182"/>
      <c r="B50" s="13" t="s">
        <v>994</v>
      </c>
      <c r="C50" s="24">
        <v>348</v>
      </c>
    </row>
    <row r="51" spans="1:3" x14ac:dyDescent="0.25">
      <c r="A51" s="180" t="s">
        <v>995</v>
      </c>
      <c r="B51" s="13" t="s">
        <v>996</v>
      </c>
      <c r="C51" s="24">
        <v>5</v>
      </c>
    </row>
    <row r="52" spans="1:3" x14ac:dyDescent="0.25">
      <c r="A52" s="182"/>
      <c r="B52" s="13" t="s">
        <v>997</v>
      </c>
      <c r="C52" s="24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80" t="s">
        <v>240</v>
      </c>
      <c r="B56" s="13" t="s">
        <v>15</v>
      </c>
      <c r="C56" s="24">
        <v>2269</v>
      </c>
    </row>
    <row r="57" spans="1:3" x14ac:dyDescent="0.25">
      <c r="A57" s="181"/>
      <c r="B57" s="13" t="s">
        <v>999</v>
      </c>
      <c r="C57" s="24">
        <v>169</v>
      </c>
    </row>
    <row r="58" spans="1:3" x14ac:dyDescent="0.25">
      <c r="A58" s="181"/>
      <c r="B58" s="13" t="s">
        <v>1000</v>
      </c>
      <c r="C58" s="24">
        <v>240</v>
      </c>
    </row>
    <row r="59" spans="1:3" x14ac:dyDescent="0.25">
      <c r="A59" s="181"/>
      <c r="B59" s="13" t="s">
        <v>1001</v>
      </c>
      <c r="C59" s="24">
        <v>1142</v>
      </c>
    </row>
    <row r="60" spans="1:3" x14ac:dyDescent="0.25">
      <c r="A60" s="182"/>
      <c r="B60" s="13" t="s">
        <v>1002</v>
      </c>
      <c r="C60" s="24">
        <v>56</v>
      </c>
    </row>
    <row r="61" spans="1:3" x14ac:dyDescent="0.25">
      <c r="A61" s="180" t="s">
        <v>1003</v>
      </c>
      <c r="B61" s="13" t="s">
        <v>1004</v>
      </c>
      <c r="C61" s="24">
        <v>572</v>
      </c>
    </row>
    <row r="62" spans="1:3" x14ac:dyDescent="0.25">
      <c r="A62" s="181"/>
      <c r="B62" s="13" t="s">
        <v>1005</v>
      </c>
      <c r="C62" s="24">
        <v>4</v>
      </c>
    </row>
    <row r="63" spans="1:3" x14ac:dyDescent="0.25">
      <c r="A63" s="181"/>
      <c r="B63" s="13" t="s">
        <v>1006</v>
      </c>
      <c r="C63" s="24">
        <v>26</v>
      </c>
    </row>
    <row r="64" spans="1:3" x14ac:dyDescent="0.25">
      <c r="A64" s="181"/>
      <c r="B64" s="13" t="s">
        <v>1007</v>
      </c>
      <c r="C64" s="24">
        <v>442</v>
      </c>
    </row>
    <row r="65" spans="1:3" x14ac:dyDescent="0.25">
      <c r="A65" s="182"/>
      <c r="B65" s="13" t="s">
        <v>1002</v>
      </c>
      <c r="C65" s="24">
        <v>133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4">
        <v>650</v>
      </c>
    </row>
    <row r="70" spans="1:3" ht="22.5" x14ac:dyDescent="0.25">
      <c r="A70" s="12" t="s">
        <v>1010</v>
      </c>
      <c r="B70" s="17"/>
      <c r="C70" s="24">
        <v>0</v>
      </c>
    </row>
    <row r="71" spans="1:3" ht="22.5" x14ac:dyDescent="0.25">
      <c r="A71" s="12" t="s">
        <v>1011</v>
      </c>
      <c r="B71" s="17"/>
      <c r="C71" s="24">
        <v>523</v>
      </c>
    </row>
    <row r="72" spans="1:3" x14ac:dyDescent="0.25">
      <c r="A72" s="180" t="s">
        <v>1012</v>
      </c>
      <c r="B72" s="13" t="s">
        <v>1013</v>
      </c>
      <c r="C72" s="24">
        <v>34</v>
      </c>
    </row>
    <row r="73" spans="1:3" x14ac:dyDescent="0.25">
      <c r="A73" s="182"/>
      <c r="B73" s="13" t="s">
        <v>1014</v>
      </c>
      <c r="C73" s="24">
        <v>0</v>
      </c>
    </row>
    <row r="74" spans="1:3" x14ac:dyDescent="0.25">
      <c r="A74" s="12" t="s">
        <v>1015</v>
      </c>
      <c r="B74" s="17"/>
      <c r="C74" s="24">
        <v>36</v>
      </c>
    </row>
    <row r="75" spans="1:3" x14ac:dyDescent="0.25">
      <c r="A75" s="12" t="s">
        <v>1016</v>
      </c>
      <c r="B75" s="17"/>
      <c r="C75" s="24">
        <v>49</v>
      </c>
    </row>
    <row r="76" spans="1:3" ht="22.5" x14ac:dyDescent="0.25">
      <c r="A76" s="12" t="s">
        <v>1017</v>
      </c>
      <c r="B76" s="17"/>
      <c r="C76" s="24">
        <v>0</v>
      </c>
    </row>
    <row r="77" spans="1:3" x14ac:dyDescent="0.25">
      <c r="A77" s="12" t="s">
        <v>1018</v>
      </c>
      <c r="B77" s="17"/>
      <c r="C77" s="24">
        <v>55</v>
      </c>
    </row>
    <row r="78" spans="1:3" x14ac:dyDescent="0.25">
      <c r="A78" s="12" t="s">
        <v>1019</v>
      </c>
      <c r="B78" s="17"/>
      <c r="C78" s="24">
        <v>1</v>
      </c>
    </row>
    <row r="79" spans="1:3" x14ac:dyDescent="0.25">
      <c r="A79" s="12" t="s">
        <v>1020</v>
      </c>
      <c r="B79" s="17"/>
      <c r="C79" s="24">
        <v>0</v>
      </c>
    </row>
  </sheetData>
  <sheetProtection algorithmName="SHA-512" hashValue="P9OX4buclb+ZXyAuJLRcS2S96NmXwdmrwkq5NPHmU+B7mrpnvVF9YOeR3COPB2WlQIlOB4hJVM+mEObmTtv1fA==" saltValue="1tmYtbceEWM/Sjq/tKBKL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6" t="s">
        <v>1023</v>
      </c>
      <c r="B5" s="39" t="s">
        <v>1024</v>
      </c>
      <c r="C5" s="40">
        <v>1311</v>
      </c>
    </row>
    <row r="6" spans="1:3" x14ac:dyDescent="0.25">
      <c r="A6" s="197"/>
      <c r="B6" s="39" t="s">
        <v>299</v>
      </c>
      <c r="C6" s="40">
        <v>1490</v>
      </c>
    </row>
    <row r="7" spans="1:3" x14ac:dyDescent="0.25">
      <c r="A7" s="197"/>
      <c r="B7" s="39" t="s">
        <v>1025</v>
      </c>
      <c r="C7" s="40">
        <v>152</v>
      </c>
    </row>
    <row r="8" spans="1:3" x14ac:dyDescent="0.25">
      <c r="A8" s="197"/>
      <c r="B8" s="39" t="s">
        <v>1026</v>
      </c>
      <c r="C8" s="40">
        <v>1</v>
      </c>
    </row>
    <row r="9" spans="1:3" x14ac:dyDescent="0.25">
      <c r="A9" s="197"/>
      <c r="B9" s="39" t="s">
        <v>1027</v>
      </c>
      <c r="C9" s="23"/>
    </row>
    <row r="10" spans="1:3" x14ac:dyDescent="0.25">
      <c r="A10" s="197"/>
      <c r="B10" s="39" t="s">
        <v>1028</v>
      </c>
      <c r="C10" s="23"/>
    </row>
    <row r="11" spans="1:3" x14ac:dyDescent="0.25">
      <c r="A11" s="198"/>
      <c r="B11" s="39" t="s">
        <v>1029</v>
      </c>
      <c r="C11" s="23"/>
    </row>
    <row r="12" spans="1:3" x14ac:dyDescent="0.25">
      <c r="A12" s="196" t="s">
        <v>1030</v>
      </c>
      <c r="B12" s="39" t="s">
        <v>60</v>
      </c>
      <c r="C12" s="40">
        <v>168</v>
      </c>
    </row>
    <row r="13" spans="1:3" x14ac:dyDescent="0.25">
      <c r="A13" s="197"/>
      <c r="B13" s="39" t="s">
        <v>1031</v>
      </c>
      <c r="C13" s="40">
        <v>88</v>
      </c>
    </row>
    <row r="14" spans="1:3" x14ac:dyDescent="0.25">
      <c r="A14" s="197"/>
      <c r="B14" s="39" t="s">
        <v>1032</v>
      </c>
      <c r="C14" s="40">
        <v>66</v>
      </c>
    </row>
    <row r="15" spans="1:3" x14ac:dyDescent="0.25">
      <c r="A15" s="198"/>
      <c r="B15" s="39" t="s">
        <v>1033</v>
      </c>
      <c r="C15" s="40">
        <v>14</v>
      </c>
    </row>
    <row r="16" spans="1:3" x14ac:dyDescent="0.25">
      <c r="A16" s="16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23"/>
    </row>
    <row r="20" spans="1:3" x14ac:dyDescent="0.25">
      <c r="A20" s="38" t="s">
        <v>1036</v>
      </c>
      <c r="B20" s="41"/>
      <c r="C20" s="23"/>
    </row>
    <row r="21" spans="1:3" x14ac:dyDescent="0.25">
      <c r="A21" s="38" t="s">
        <v>1037</v>
      </c>
      <c r="B21" s="41"/>
      <c r="C21" s="23"/>
    </row>
    <row r="22" spans="1:3" x14ac:dyDescent="0.25">
      <c r="A22" s="38" t="s">
        <v>1038</v>
      </c>
      <c r="B22" s="41"/>
      <c r="C22" s="23"/>
    </row>
    <row r="23" spans="1:3" x14ac:dyDescent="0.25">
      <c r="A23" s="38" t="s">
        <v>1039</v>
      </c>
      <c r="B23" s="41"/>
      <c r="C23" s="23"/>
    </row>
    <row r="24" spans="1:3" x14ac:dyDescent="0.25">
      <c r="A24" s="38" t="s">
        <v>1040</v>
      </c>
      <c r="B24" s="41"/>
      <c r="C24" s="23"/>
    </row>
    <row r="25" spans="1:3" x14ac:dyDescent="0.25">
      <c r="A25" s="38" t="s">
        <v>1041</v>
      </c>
      <c r="B25" s="41"/>
      <c r="C25" s="23"/>
    </row>
    <row r="26" spans="1:3" x14ac:dyDescent="0.25">
      <c r="A26" s="38" t="s">
        <v>1042</v>
      </c>
      <c r="B26" s="41"/>
      <c r="C26" s="23"/>
    </row>
    <row r="27" spans="1:3" x14ac:dyDescent="0.25">
      <c r="A27" s="38" t="s">
        <v>1043</v>
      </c>
      <c r="B27" s="41"/>
      <c r="C27" s="23"/>
    </row>
    <row r="28" spans="1:3" x14ac:dyDescent="0.25">
      <c r="A28" s="38" t="s">
        <v>1044</v>
      </c>
      <c r="B28" s="41"/>
      <c r="C28" s="23"/>
    </row>
    <row r="29" spans="1:3" x14ac:dyDescent="0.25">
      <c r="A29" s="16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40">
        <v>5</v>
      </c>
    </row>
    <row r="33" spans="1:6" x14ac:dyDescent="0.25">
      <c r="A33" s="38" t="s">
        <v>1047</v>
      </c>
      <c r="B33" s="41"/>
      <c r="C33" s="40">
        <v>56</v>
      </c>
    </row>
    <row r="34" spans="1:6" x14ac:dyDescent="0.25">
      <c r="A34" s="38" t="s">
        <v>1048</v>
      </c>
      <c r="B34" s="41"/>
      <c r="C34" s="23"/>
    </row>
    <row r="35" spans="1:6" x14ac:dyDescent="0.25">
      <c r="A35" s="38" t="s">
        <v>1049</v>
      </c>
      <c r="B35" s="41"/>
      <c r="C35" s="23"/>
    </row>
    <row r="36" spans="1:6" x14ac:dyDescent="0.25">
      <c r="A36" s="38" t="s">
        <v>1050</v>
      </c>
      <c r="B36" s="41"/>
      <c r="C36" s="23"/>
    </row>
    <row r="37" spans="1:6" x14ac:dyDescent="0.25">
      <c r="A37" s="38" t="s">
        <v>1051</v>
      </c>
      <c r="B37" s="41"/>
      <c r="C37" s="23"/>
    </row>
    <row r="38" spans="1:6" x14ac:dyDescent="0.25">
      <c r="A38" s="38" t="s">
        <v>1052</v>
      </c>
      <c r="B38" s="41"/>
      <c r="C38" s="23"/>
    </row>
    <row r="39" spans="1:6" x14ac:dyDescent="0.25">
      <c r="A39" s="38" t="s">
        <v>1053</v>
      </c>
      <c r="B39" s="41"/>
      <c r="C39" s="23"/>
    </row>
    <row r="40" spans="1:6" x14ac:dyDescent="0.25">
      <c r="A40" s="16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23"/>
    </row>
    <row r="44" spans="1:6" x14ac:dyDescent="0.25">
      <c r="A44" s="38" t="s">
        <v>109</v>
      </c>
      <c r="B44" s="41"/>
      <c r="C44" s="23"/>
    </row>
    <row r="45" spans="1:6" x14ac:dyDescent="0.25">
      <c r="A45" s="38" t="s">
        <v>1055</v>
      </c>
      <c r="B45" s="41"/>
      <c r="C45" s="23"/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9" t="s">
        <v>954</v>
      </c>
      <c r="B48" s="44" t="s">
        <v>1058</v>
      </c>
      <c r="C48" s="18"/>
      <c r="D48" s="45">
        <v>2</v>
      </c>
      <c r="E48" s="18"/>
      <c r="F48" s="23"/>
    </row>
    <row r="49" spans="1:6" x14ac:dyDescent="0.25">
      <c r="A49" s="200"/>
      <c r="B49" s="44" t="s">
        <v>1059</v>
      </c>
      <c r="C49" s="18"/>
      <c r="D49" s="45">
        <v>1</v>
      </c>
      <c r="E49" s="18"/>
      <c r="F49" s="23"/>
    </row>
    <row r="50" spans="1:6" x14ac:dyDescent="0.25">
      <c r="A50" s="200"/>
      <c r="B50" s="44" t="s">
        <v>1060</v>
      </c>
      <c r="C50" s="18"/>
      <c r="D50" s="18"/>
      <c r="E50" s="18"/>
      <c r="F50" s="23"/>
    </row>
    <row r="51" spans="1:6" x14ac:dyDescent="0.25">
      <c r="A51" s="200"/>
      <c r="B51" s="44" t="s">
        <v>1061</v>
      </c>
      <c r="C51" s="18"/>
      <c r="D51" s="18"/>
      <c r="E51" s="18"/>
      <c r="F51" s="23"/>
    </row>
    <row r="52" spans="1:6" x14ac:dyDescent="0.25">
      <c r="A52" s="200"/>
      <c r="B52" s="44" t="s">
        <v>329</v>
      </c>
      <c r="C52" s="45">
        <v>7</v>
      </c>
      <c r="D52" s="45">
        <v>4</v>
      </c>
      <c r="E52" s="45">
        <v>4</v>
      </c>
      <c r="F52" s="40">
        <v>3</v>
      </c>
    </row>
    <row r="53" spans="1:6" x14ac:dyDescent="0.25">
      <c r="A53" s="200"/>
      <c r="B53" s="44" t="s">
        <v>1062</v>
      </c>
      <c r="C53" s="45">
        <v>782</v>
      </c>
      <c r="D53" s="45">
        <v>84</v>
      </c>
      <c r="E53" s="45">
        <v>69</v>
      </c>
      <c r="F53" s="40">
        <v>48</v>
      </c>
    </row>
    <row r="54" spans="1:6" x14ac:dyDescent="0.25">
      <c r="A54" s="200"/>
      <c r="B54" s="44" t="s">
        <v>1063</v>
      </c>
      <c r="C54" s="45">
        <v>18</v>
      </c>
      <c r="D54" s="45">
        <v>5</v>
      </c>
      <c r="E54" s="45">
        <v>3</v>
      </c>
      <c r="F54" s="40">
        <v>2</v>
      </c>
    </row>
    <row r="55" spans="1:6" x14ac:dyDescent="0.25">
      <c r="A55" s="200"/>
      <c r="B55" s="44" t="s">
        <v>1064</v>
      </c>
      <c r="C55" s="45">
        <v>32</v>
      </c>
      <c r="D55" s="45">
        <v>12</v>
      </c>
      <c r="E55" s="45">
        <v>8</v>
      </c>
      <c r="F55" s="40">
        <v>6</v>
      </c>
    </row>
    <row r="56" spans="1:6" x14ac:dyDescent="0.25">
      <c r="A56" s="200"/>
      <c r="B56" s="44" t="s">
        <v>1065</v>
      </c>
      <c r="C56" s="18"/>
      <c r="D56" s="18"/>
      <c r="E56" s="18"/>
      <c r="F56" s="23"/>
    </row>
    <row r="57" spans="1:6" x14ac:dyDescent="0.25">
      <c r="A57" s="200"/>
      <c r="B57" s="44" t="s">
        <v>1066</v>
      </c>
      <c r="C57" s="45">
        <v>152</v>
      </c>
      <c r="D57" s="45">
        <v>39</v>
      </c>
      <c r="E57" s="45">
        <v>26</v>
      </c>
      <c r="F57" s="40">
        <v>14</v>
      </c>
    </row>
    <row r="58" spans="1:6" x14ac:dyDescent="0.25">
      <c r="A58" s="200"/>
      <c r="B58" s="44" t="s">
        <v>1067</v>
      </c>
      <c r="C58" s="45">
        <v>42</v>
      </c>
      <c r="D58" s="45">
        <v>11</v>
      </c>
      <c r="E58" s="45">
        <v>7</v>
      </c>
      <c r="F58" s="40">
        <v>5</v>
      </c>
    </row>
    <row r="59" spans="1:6" x14ac:dyDescent="0.25">
      <c r="A59" s="200"/>
      <c r="B59" s="44" t="s">
        <v>1068</v>
      </c>
      <c r="C59" s="45">
        <v>2</v>
      </c>
      <c r="D59" s="45">
        <v>1</v>
      </c>
      <c r="E59" s="18"/>
      <c r="F59" s="23"/>
    </row>
    <row r="60" spans="1:6" x14ac:dyDescent="0.25">
      <c r="A60" s="200"/>
      <c r="B60" s="44" t="s">
        <v>400</v>
      </c>
      <c r="C60" s="18"/>
      <c r="D60" s="18"/>
      <c r="E60" s="18"/>
      <c r="F60" s="23"/>
    </row>
    <row r="61" spans="1:6" x14ac:dyDescent="0.25">
      <c r="A61" s="200"/>
      <c r="B61" s="44" t="s">
        <v>1069</v>
      </c>
      <c r="C61" s="18"/>
      <c r="D61" s="18"/>
      <c r="E61" s="18"/>
      <c r="F61" s="23"/>
    </row>
    <row r="62" spans="1:6" x14ac:dyDescent="0.25">
      <c r="A62" s="200"/>
      <c r="B62" s="44" t="s">
        <v>1070</v>
      </c>
      <c r="C62" s="18"/>
      <c r="D62" s="18"/>
      <c r="E62" s="18"/>
      <c r="F62" s="23"/>
    </row>
    <row r="63" spans="1:6" x14ac:dyDescent="0.25">
      <c r="A63" s="200"/>
      <c r="B63" s="44" t="s">
        <v>1071</v>
      </c>
      <c r="C63" s="18"/>
      <c r="D63" s="18"/>
      <c r="E63" s="18"/>
      <c r="F63" s="23"/>
    </row>
    <row r="64" spans="1:6" x14ac:dyDescent="0.25">
      <c r="A64" s="200"/>
      <c r="B64" s="44" t="s">
        <v>1072</v>
      </c>
      <c r="C64" s="45">
        <v>162</v>
      </c>
      <c r="D64" s="45">
        <v>52</v>
      </c>
      <c r="E64" s="45">
        <v>41</v>
      </c>
      <c r="F64" s="40">
        <v>39</v>
      </c>
    </row>
    <row r="65" spans="1:6" x14ac:dyDescent="0.25">
      <c r="A65" s="200"/>
      <c r="B65" s="44" t="s">
        <v>1073</v>
      </c>
      <c r="C65" s="18"/>
      <c r="D65" s="18"/>
      <c r="E65" s="18"/>
      <c r="F65" s="23"/>
    </row>
    <row r="66" spans="1:6" x14ac:dyDescent="0.25">
      <c r="A66" s="201"/>
      <c r="B66" s="44" t="s">
        <v>1074</v>
      </c>
      <c r="C66" s="18"/>
      <c r="D66" s="18"/>
      <c r="E66" s="18"/>
      <c r="F66" s="23"/>
    </row>
    <row r="67" spans="1:6" x14ac:dyDescent="0.25">
      <c r="A67" s="194" t="s">
        <v>1075</v>
      </c>
      <c r="B67" s="195"/>
      <c r="C67" s="46">
        <v>1197</v>
      </c>
      <c r="D67" s="46">
        <v>211</v>
      </c>
      <c r="E67" s="46">
        <v>158</v>
      </c>
      <c r="F67" s="46">
        <v>117</v>
      </c>
    </row>
    <row r="68" spans="1:6" x14ac:dyDescent="0.25">
      <c r="A68" s="199" t="s">
        <v>969</v>
      </c>
      <c r="B68" s="44" t="s">
        <v>1076</v>
      </c>
      <c r="C68" s="18"/>
      <c r="D68" s="18"/>
      <c r="E68" s="18"/>
      <c r="F68" s="23"/>
    </row>
    <row r="69" spans="1:6" x14ac:dyDescent="0.25">
      <c r="A69" s="200"/>
      <c r="B69" s="44" t="s">
        <v>1077</v>
      </c>
      <c r="C69" s="18"/>
      <c r="D69" s="18"/>
      <c r="E69" s="18"/>
      <c r="F69" s="23"/>
    </row>
    <row r="70" spans="1:6" x14ac:dyDescent="0.25">
      <c r="A70" s="201"/>
      <c r="B70" s="44" t="s">
        <v>106</v>
      </c>
      <c r="C70" s="45">
        <v>96</v>
      </c>
      <c r="D70" s="45">
        <v>56</v>
      </c>
      <c r="E70" s="45">
        <v>8</v>
      </c>
      <c r="F70" s="23"/>
    </row>
    <row r="71" spans="1:6" x14ac:dyDescent="0.25">
      <c r="A71" s="194" t="s">
        <v>1078</v>
      </c>
      <c r="B71" s="195"/>
      <c r="C71" s="46">
        <v>96</v>
      </c>
      <c r="D71" s="46">
        <v>56</v>
      </c>
      <c r="E71" s="46">
        <v>8</v>
      </c>
      <c r="F71" s="47"/>
    </row>
  </sheetData>
  <sheetProtection algorithmName="SHA-512" hashValue="3IJcKjCnu49d+glrRt8Y2olPkvtREOoXVRjyj4OP2hJVfR2VFEWlTb6frN+DtvDPkjeD8/vvocp2jU+oQmlyRw==" saltValue="O4FRHKnIeAMhTaXuq/1up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8" t="s">
        <v>10</v>
      </c>
      <c r="C4" s="11" t="s">
        <v>2</v>
      </c>
    </row>
    <row r="5" spans="1:3" x14ac:dyDescent="0.25">
      <c r="A5" s="187" t="s">
        <v>1081</v>
      </c>
      <c r="B5" s="13" t="s">
        <v>1082</v>
      </c>
      <c r="C5" s="24">
        <v>1981</v>
      </c>
    </row>
    <row r="6" spans="1:3" x14ac:dyDescent="0.25">
      <c r="A6" s="188"/>
      <c r="B6" s="13" t="s">
        <v>1024</v>
      </c>
      <c r="C6" s="24">
        <v>1195</v>
      </c>
    </row>
    <row r="7" spans="1:3" x14ac:dyDescent="0.25">
      <c r="A7" s="188"/>
      <c r="B7" s="13" t="s">
        <v>1083</v>
      </c>
      <c r="C7" s="24">
        <v>2129</v>
      </c>
    </row>
    <row r="8" spans="1:3" x14ac:dyDescent="0.25">
      <c r="A8" s="188"/>
      <c r="B8" s="13" t="s">
        <v>1084</v>
      </c>
      <c r="C8" s="24">
        <v>366</v>
      </c>
    </row>
    <row r="9" spans="1:3" x14ac:dyDescent="0.25">
      <c r="A9" s="188"/>
      <c r="B9" s="13" t="s">
        <v>1026</v>
      </c>
      <c r="C9" s="24">
        <v>1</v>
      </c>
    </row>
    <row r="10" spans="1:3" x14ac:dyDescent="0.25">
      <c r="A10" s="188"/>
      <c r="B10" s="13" t="s">
        <v>1027</v>
      </c>
      <c r="C10" s="23"/>
    </row>
    <row r="11" spans="1:3" x14ac:dyDescent="0.25">
      <c r="A11" s="188"/>
      <c r="B11" s="13" t="s">
        <v>1085</v>
      </c>
      <c r="C11" s="24">
        <v>1</v>
      </c>
    </row>
    <row r="12" spans="1:3" x14ac:dyDescent="0.25">
      <c r="A12" s="189"/>
      <c r="B12" s="13" t="s">
        <v>1086</v>
      </c>
      <c r="C12" s="23"/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8" t="s">
        <v>10</v>
      </c>
      <c r="C15" s="11" t="s">
        <v>2</v>
      </c>
    </row>
    <row r="16" spans="1:3" x14ac:dyDescent="0.25">
      <c r="A16" s="22" t="s">
        <v>1088</v>
      </c>
      <c r="B16" s="17"/>
      <c r="C16" s="24">
        <v>1442</v>
      </c>
    </row>
    <row r="17" spans="1:3" x14ac:dyDescent="0.25">
      <c r="A17" s="22" t="s">
        <v>1089</v>
      </c>
      <c r="B17" s="17"/>
      <c r="C17" s="24">
        <v>1386</v>
      </c>
    </row>
    <row r="18" spans="1:3" x14ac:dyDescent="0.25">
      <c r="A18" s="22" t="s">
        <v>1090</v>
      </c>
      <c r="B18" s="17"/>
      <c r="C18" s="24">
        <v>960</v>
      </c>
    </row>
    <row r="19" spans="1:3" x14ac:dyDescent="0.25">
      <c r="A19" s="22" t="s">
        <v>1091</v>
      </c>
      <c r="B19" s="17"/>
      <c r="C19" s="24">
        <v>226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8" t="s">
        <v>10</v>
      </c>
      <c r="C22" s="11" t="s">
        <v>2</v>
      </c>
    </row>
    <row r="23" spans="1:3" x14ac:dyDescent="0.25">
      <c r="A23" s="22" t="s">
        <v>1093</v>
      </c>
      <c r="B23" s="17"/>
      <c r="C23" s="23"/>
    </row>
    <row r="24" spans="1:3" x14ac:dyDescent="0.25">
      <c r="A24" s="22" t="s">
        <v>1094</v>
      </c>
      <c r="B24" s="17"/>
      <c r="C24" s="23"/>
    </row>
    <row r="25" spans="1:3" x14ac:dyDescent="0.25">
      <c r="A25" s="22" t="s">
        <v>1095</v>
      </c>
      <c r="B25" s="17"/>
      <c r="C25" s="23"/>
    </row>
    <row r="26" spans="1:3" x14ac:dyDescent="0.25">
      <c r="A26" s="22" t="s">
        <v>1096</v>
      </c>
      <c r="B26" s="17"/>
      <c r="C26" s="23"/>
    </row>
    <row r="27" spans="1:3" x14ac:dyDescent="0.25">
      <c r="A27" s="22" t="s">
        <v>1097</v>
      </c>
      <c r="B27" s="17"/>
      <c r="C27" s="23"/>
    </row>
    <row r="28" spans="1:3" x14ac:dyDescent="0.25">
      <c r="A28" s="22" t="s">
        <v>1098</v>
      </c>
      <c r="B28" s="17"/>
      <c r="C28" s="23"/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8" t="s">
        <v>10</v>
      </c>
      <c r="C31" s="11" t="s">
        <v>2</v>
      </c>
    </row>
    <row r="32" spans="1:3" x14ac:dyDescent="0.25">
      <c r="A32" s="22" t="s">
        <v>1100</v>
      </c>
      <c r="B32" s="17"/>
      <c r="C32" s="24">
        <v>1</v>
      </c>
    </row>
    <row r="33" spans="1:3" x14ac:dyDescent="0.25">
      <c r="A33" s="22" t="s">
        <v>1101</v>
      </c>
      <c r="B33" s="17"/>
      <c r="C33" s="23"/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8" t="s">
        <v>10</v>
      </c>
      <c r="C36" s="11" t="s">
        <v>2</v>
      </c>
    </row>
    <row r="37" spans="1:3" x14ac:dyDescent="0.25">
      <c r="A37" s="22" t="s">
        <v>1102</v>
      </c>
      <c r="B37" s="17"/>
      <c r="C37" s="24">
        <v>48</v>
      </c>
    </row>
    <row r="38" spans="1:3" x14ac:dyDescent="0.25">
      <c r="A38" s="22" t="s">
        <v>1103</v>
      </c>
      <c r="B38" s="17"/>
      <c r="C38" s="24">
        <v>284</v>
      </c>
    </row>
    <row r="39" spans="1:3" x14ac:dyDescent="0.25">
      <c r="A39" s="22" t="s">
        <v>1104</v>
      </c>
      <c r="B39" s="17"/>
      <c r="C39" s="24">
        <v>156</v>
      </c>
    </row>
    <row r="40" spans="1:3" x14ac:dyDescent="0.25">
      <c r="A40" s="22" t="s">
        <v>1105</v>
      </c>
      <c r="B40" s="17"/>
      <c r="C40" s="24">
        <v>76</v>
      </c>
    </row>
    <row r="41" spans="1:3" x14ac:dyDescent="0.25">
      <c r="A41" s="22" t="s">
        <v>1106</v>
      </c>
      <c r="B41" s="17"/>
      <c r="C41" s="24">
        <v>124</v>
      </c>
    </row>
    <row r="42" spans="1:3" x14ac:dyDescent="0.25">
      <c r="A42" s="22" t="s">
        <v>1107</v>
      </c>
      <c r="B42" s="17"/>
      <c r="C42" s="24">
        <v>48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8" t="s">
        <v>10</v>
      </c>
      <c r="C45" s="11" t="s">
        <v>2</v>
      </c>
    </row>
    <row r="46" spans="1:3" x14ac:dyDescent="0.25">
      <c r="A46" s="22" t="s">
        <v>1109</v>
      </c>
      <c r="B46" s="17"/>
      <c r="C46" s="24">
        <v>39</v>
      </c>
    </row>
    <row r="47" spans="1:3" x14ac:dyDescent="0.25">
      <c r="A47" s="22" t="s">
        <v>1110</v>
      </c>
      <c r="B47" s="17"/>
      <c r="C47" s="24">
        <v>38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8" t="s">
        <v>10</v>
      </c>
      <c r="C50" s="11" t="s">
        <v>2</v>
      </c>
    </row>
    <row r="51" spans="1:6" x14ac:dyDescent="0.25">
      <c r="A51" s="187" t="s">
        <v>1112</v>
      </c>
      <c r="B51" s="13" t="s">
        <v>1113</v>
      </c>
      <c r="C51" s="23"/>
    </row>
    <row r="52" spans="1:6" x14ac:dyDescent="0.25">
      <c r="A52" s="188"/>
      <c r="B52" s="13" t="s">
        <v>1114</v>
      </c>
      <c r="C52" s="23"/>
    </row>
    <row r="53" spans="1:6" x14ac:dyDescent="0.25">
      <c r="A53" s="188"/>
      <c r="B53" s="13" t="s">
        <v>1115</v>
      </c>
      <c r="C53" s="23"/>
    </row>
    <row r="54" spans="1:6" x14ac:dyDescent="0.25">
      <c r="A54" s="189"/>
      <c r="B54" s="13" t="s">
        <v>1116</v>
      </c>
      <c r="C54" s="23"/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8" t="s">
        <v>10</v>
      </c>
      <c r="C57" s="11" t="s">
        <v>2</v>
      </c>
    </row>
    <row r="58" spans="1:6" x14ac:dyDescent="0.25">
      <c r="A58" s="22" t="s">
        <v>99</v>
      </c>
      <c r="B58" s="17"/>
      <c r="C58" s="23"/>
    </row>
    <row r="59" spans="1:6" x14ac:dyDescent="0.25">
      <c r="A59" s="22" t="s">
        <v>109</v>
      </c>
      <c r="B59" s="17"/>
      <c r="C59" s="23"/>
    </row>
    <row r="60" spans="1:6" x14ac:dyDescent="0.25">
      <c r="A60" s="22" t="s">
        <v>1055</v>
      </c>
      <c r="B60" s="17"/>
      <c r="C60" s="23"/>
    </row>
    <row r="61" spans="1:6" x14ac:dyDescent="0.25">
      <c r="A61" s="8" t="s">
        <v>1056</v>
      </c>
    </row>
    <row r="62" spans="1:6" ht="33.75" x14ac:dyDescent="0.25">
      <c r="A62" s="9" t="s">
        <v>9</v>
      </c>
      <c r="B62" s="48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25">
      <c r="A63" s="187" t="s">
        <v>954</v>
      </c>
      <c r="B63" s="13" t="s">
        <v>1058</v>
      </c>
      <c r="C63" s="14">
        <v>1</v>
      </c>
      <c r="D63" s="18"/>
      <c r="E63" s="14">
        <v>4</v>
      </c>
      <c r="F63" s="23"/>
    </row>
    <row r="64" spans="1:6" x14ac:dyDescent="0.25">
      <c r="A64" s="188"/>
      <c r="B64" s="13" t="s">
        <v>1059</v>
      </c>
      <c r="C64" s="18"/>
      <c r="D64" s="14">
        <v>1</v>
      </c>
      <c r="E64" s="18"/>
      <c r="F64" s="23"/>
    </row>
    <row r="65" spans="1:6" x14ac:dyDescent="0.25">
      <c r="A65" s="188"/>
      <c r="B65" s="13" t="s">
        <v>1060</v>
      </c>
      <c r="C65" s="18"/>
      <c r="D65" s="18"/>
      <c r="E65" s="18"/>
      <c r="F65" s="23"/>
    </row>
    <row r="66" spans="1:6" x14ac:dyDescent="0.25">
      <c r="A66" s="188"/>
      <c r="B66" s="13" t="s">
        <v>1061</v>
      </c>
      <c r="C66" s="18"/>
      <c r="D66" s="14">
        <v>1</v>
      </c>
      <c r="E66" s="18"/>
      <c r="F66" s="23"/>
    </row>
    <row r="67" spans="1:6" x14ac:dyDescent="0.25">
      <c r="A67" s="188"/>
      <c r="B67" s="13" t="s">
        <v>329</v>
      </c>
      <c r="C67" s="14">
        <v>142</v>
      </c>
      <c r="D67" s="14">
        <v>131</v>
      </c>
      <c r="E67" s="14">
        <v>62</v>
      </c>
      <c r="F67" s="24">
        <v>61</v>
      </c>
    </row>
    <row r="68" spans="1:6" x14ac:dyDescent="0.25">
      <c r="A68" s="188"/>
      <c r="B68" s="13" t="s">
        <v>1117</v>
      </c>
      <c r="C68" s="14">
        <v>2843</v>
      </c>
      <c r="D68" s="14">
        <v>918</v>
      </c>
      <c r="E68" s="14">
        <v>226</v>
      </c>
      <c r="F68" s="24">
        <v>660</v>
      </c>
    </row>
    <row r="69" spans="1:6" x14ac:dyDescent="0.25">
      <c r="A69" s="188"/>
      <c r="B69" s="13" t="s">
        <v>1118</v>
      </c>
      <c r="C69" s="14">
        <v>197</v>
      </c>
      <c r="D69" s="14">
        <v>16</v>
      </c>
      <c r="E69" s="14">
        <v>12</v>
      </c>
      <c r="F69" s="24">
        <v>4</v>
      </c>
    </row>
    <row r="70" spans="1:6" x14ac:dyDescent="0.25">
      <c r="A70" s="188"/>
      <c r="B70" s="13" t="s">
        <v>1064</v>
      </c>
      <c r="C70" s="14">
        <v>168</v>
      </c>
      <c r="D70" s="14">
        <v>103</v>
      </c>
      <c r="E70" s="14">
        <v>72</v>
      </c>
      <c r="F70" s="24">
        <v>51</v>
      </c>
    </row>
    <row r="71" spans="1:6" x14ac:dyDescent="0.25">
      <c r="A71" s="188"/>
      <c r="B71" s="13" t="s">
        <v>1119</v>
      </c>
      <c r="C71" s="18"/>
      <c r="D71" s="18"/>
      <c r="E71" s="18"/>
      <c r="F71" s="23"/>
    </row>
    <row r="72" spans="1:6" x14ac:dyDescent="0.25">
      <c r="A72" s="188"/>
      <c r="B72" s="13" t="s">
        <v>1120</v>
      </c>
      <c r="C72" s="14">
        <v>493</v>
      </c>
      <c r="D72" s="14">
        <v>232</v>
      </c>
      <c r="E72" s="14">
        <v>73</v>
      </c>
      <c r="F72" s="24">
        <v>162</v>
      </c>
    </row>
    <row r="73" spans="1:6" x14ac:dyDescent="0.25">
      <c r="A73" s="188"/>
      <c r="B73" s="13" t="s">
        <v>1121</v>
      </c>
      <c r="C73" s="14">
        <v>212</v>
      </c>
      <c r="D73" s="14">
        <v>122</v>
      </c>
      <c r="E73" s="14">
        <v>31</v>
      </c>
      <c r="F73" s="24">
        <v>68</v>
      </c>
    </row>
    <row r="74" spans="1:6" x14ac:dyDescent="0.25">
      <c r="A74" s="188"/>
      <c r="B74" s="13" t="s">
        <v>1068</v>
      </c>
      <c r="C74" s="14">
        <v>9</v>
      </c>
      <c r="D74" s="14">
        <v>6</v>
      </c>
      <c r="E74" s="14">
        <v>3</v>
      </c>
      <c r="F74" s="24">
        <v>3</v>
      </c>
    </row>
    <row r="75" spans="1:6" x14ac:dyDescent="0.25">
      <c r="A75" s="188"/>
      <c r="B75" s="13" t="s">
        <v>400</v>
      </c>
      <c r="C75" s="18"/>
      <c r="D75" s="18"/>
      <c r="E75" s="18"/>
      <c r="F75" s="23"/>
    </row>
    <row r="76" spans="1:6" x14ac:dyDescent="0.25">
      <c r="A76" s="188"/>
      <c r="B76" s="13" t="s">
        <v>1069</v>
      </c>
      <c r="C76" s="18"/>
      <c r="D76" s="18"/>
      <c r="E76" s="18"/>
      <c r="F76" s="23"/>
    </row>
    <row r="77" spans="1:6" x14ac:dyDescent="0.25">
      <c r="A77" s="188"/>
      <c r="B77" s="13" t="s">
        <v>1070</v>
      </c>
      <c r="C77" s="18"/>
      <c r="D77" s="18"/>
      <c r="E77" s="18"/>
      <c r="F77" s="23"/>
    </row>
    <row r="78" spans="1:6" x14ac:dyDescent="0.25">
      <c r="A78" s="188"/>
      <c r="B78" s="13" t="s">
        <v>1071</v>
      </c>
      <c r="C78" s="18"/>
      <c r="D78" s="18"/>
      <c r="E78" s="18"/>
      <c r="F78" s="23"/>
    </row>
    <row r="79" spans="1:6" x14ac:dyDescent="0.25">
      <c r="A79" s="188"/>
      <c r="B79" s="13" t="s">
        <v>1072</v>
      </c>
      <c r="C79" s="14">
        <v>933</v>
      </c>
      <c r="D79" s="14">
        <v>560</v>
      </c>
      <c r="E79" s="14">
        <v>69</v>
      </c>
      <c r="F79" s="24">
        <v>481</v>
      </c>
    </row>
    <row r="80" spans="1:6" x14ac:dyDescent="0.25">
      <c r="A80" s="188"/>
      <c r="B80" s="13" t="s">
        <v>1073</v>
      </c>
      <c r="C80" s="18"/>
      <c r="D80" s="18"/>
      <c r="E80" s="18"/>
      <c r="F80" s="23"/>
    </row>
    <row r="81" spans="1:6" x14ac:dyDescent="0.25">
      <c r="A81" s="189"/>
      <c r="B81" s="13" t="s">
        <v>1074</v>
      </c>
      <c r="C81" s="14">
        <v>8</v>
      </c>
      <c r="D81" s="14">
        <v>4</v>
      </c>
      <c r="E81" s="14">
        <v>4</v>
      </c>
      <c r="F81" s="24">
        <v>0</v>
      </c>
    </row>
    <row r="82" spans="1:6" x14ac:dyDescent="0.25">
      <c r="A82" s="202" t="s">
        <v>1075</v>
      </c>
      <c r="B82" s="203"/>
      <c r="C82" s="32">
        <v>5006</v>
      </c>
      <c r="D82" s="32">
        <v>2094</v>
      </c>
      <c r="E82" s="32">
        <v>556</v>
      </c>
      <c r="F82" s="32">
        <v>1490</v>
      </c>
    </row>
    <row r="83" spans="1:6" x14ac:dyDescent="0.25">
      <c r="A83" s="187" t="s">
        <v>1122</v>
      </c>
      <c r="B83" s="13" t="s">
        <v>1076</v>
      </c>
      <c r="C83" s="18"/>
      <c r="D83" s="18"/>
      <c r="E83" s="18"/>
      <c r="F83" s="23"/>
    </row>
    <row r="84" spans="1:6" x14ac:dyDescent="0.25">
      <c r="A84" s="188"/>
      <c r="B84" s="13" t="s">
        <v>1077</v>
      </c>
      <c r="C84" s="18"/>
      <c r="D84" s="18"/>
      <c r="E84" s="18"/>
      <c r="F84" s="23"/>
    </row>
    <row r="85" spans="1:6" x14ac:dyDescent="0.25">
      <c r="A85" s="189"/>
      <c r="B85" s="13" t="s">
        <v>106</v>
      </c>
      <c r="C85" s="14">
        <v>234</v>
      </c>
      <c r="D85" s="18"/>
      <c r="E85" s="14">
        <v>192</v>
      </c>
      <c r="F85" s="24">
        <v>28</v>
      </c>
    </row>
    <row r="86" spans="1:6" x14ac:dyDescent="0.25">
      <c r="A86" s="202" t="s">
        <v>1123</v>
      </c>
      <c r="B86" s="203"/>
      <c r="C86" s="32">
        <v>234</v>
      </c>
      <c r="D86" s="47"/>
      <c r="E86" s="32">
        <v>192</v>
      </c>
      <c r="F86" s="32">
        <v>28</v>
      </c>
    </row>
  </sheetData>
  <sheetProtection algorithmName="SHA-512" hashValue="eJM9Q0SmEAHKdQgEC5dMKGD62tBbKRWq1fzIp+c0DblxMOEZ4dkvImn9VuDgguiqBJt7/G6ehqa9JsPU83VAXg==" saltValue="IuS/AypCfvgnMlvS2ujyX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4">
        <v>4</v>
      </c>
    </row>
    <row r="6" spans="1:3" x14ac:dyDescent="0.25">
      <c r="A6" s="12" t="s">
        <v>1127</v>
      </c>
      <c r="B6" s="17"/>
      <c r="C6" s="24">
        <v>22</v>
      </c>
    </row>
    <row r="7" spans="1:3" x14ac:dyDescent="0.25">
      <c r="A7" s="12" t="s">
        <v>1128</v>
      </c>
      <c r="B7" s="17"/>
      <c r="C7" s="24">
        <v>0</v>
      </c>
    </row>
    <row r="8" spans="1:3" x14ac:dyDescent="0.25">
      <c r="A8" s="12" t="s">
        <v>1129</v>
      </c>
      <c r="B8" s="17"/>
      <c r="C8" s="24">
        <v>0</v>
      </c>
    </row>
    <row r="9" spans="1:3" x14ac:dyDescent="0.25">
      <c r="A9" s="12" t="s">
        <v>1130</v>
      </c>
      <c r="B9" s="17"/>
      <c r="C9" s="24">
        <v>976</v>
      </c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4">
        <v>18</v>
      </c>
    </row>
    <row r="14" spans="1:3" x14ac:dyDescent="0.25">
      <c r="A14" s="12" t="s">
        <v>1127</v>
      </c>
      <c r="B14" s="17"/>
      <c r="C14" s="24">
        <v>87</v>
      </c>
    </row>
    <row r="15" spans="1:3" x14ac:dyDescent="0.25">
      <c r="A15" s="12" t="s">
        <v>1132</v>
      </c>
      <c r="B15" s="17"/>
      <c r="C15" s="24">
        <v>0</v>
      </c>
    </row>
    <row r="16" spans="1:3" x14ac:dyDescent="0.25">
      <c r="A16" s="12" t="s">
        <v>1129</v>
      </c>
      <c r="B16" s="17"/>
      <c r="C16" s="24">
        <v>0</v>
      </c>
    </row>
    <row r="17" spans="1:3" x14ac:dyDescent="0.25">
      <c r="A17" s="12" t="s">
        <v>1130</v>
      </c>
      <c r="B17" s="17"/>
      <c r="C17" s="24">
        <v>1</v>
      </c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4">
        <v>13</v>
      </c>
    </row>
    <row r="22" spans="1:3" x14ac:dyDescent="0.25">
      <c r="A22" s="12" t="s">
        <v>1134</v>
      </c>
      <c r="B22" s="17"/>
      <c r="C22" s="24">
        <v>8</v>
      </c>
    </row>
    <row r="23" spans="1:3" x14ac:dyDescent="0.25">
      <c r="A23" s="12" t="s">
        <v>1135</v>
      </c>
      <c r="B23" s="17"/>
      <c r="C23" s="24">
        <v>2</v>
      </c>
    </row>
    <row r="24" spans="1:3" x14ac:dyDescent="0.25">
      <c r="A24" s="12" t="s">
        <v>1136</v>
      </c>
      <c r="B24" s="17"/>
      <c r="C24" s="24">
        <v>3</v>
      </c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4">
        <v>7</v>
      </c>
    </row>
    <row r="29" spans="1:3" x14ac:dyDescent="0.25">
      <c r="A29" s="12" t="s">
        <v>1139</v>
      </c>
      <c r="B29" s="17"/>
      <c r="C29" s="24">
        <v>13</v>
      </c>
    </row>
    <row r="30" spans="1:3" x14ac:dyDescent="0.25">
      <c r="A30" s="12" t="s">
        <v>1140</v>
      </c>
      <c r="B30" s="17"/>
      <c r="C30" s="24">
        <v>4</v>
      </c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4">
        <v>2</v>
      </c>
    </row>
    <row r="35" spans="1:3" x14ac:dyDescent="0.25">
      <c r="A35" s="12" t="s">
        <v>1143</v>
      </c>
      <c r="B35" s="17"/>
      <c r="C35" s="24">
        <v>12</v>
      </c>
    </row>
    <row r="36" spans="1:3" x14ac:dyDescent="0.25">
      <c r="A36" s="12" t="s">
        <v>1144</v>
      </c>
      <c r="B36" s="17"/>
      <c r="C36" s="24">
        <v>2</v>
      </c>
    </row>
  </sheetData>
  <sheetProtection algorithmName="SHA-512" hashValue="VgqJ0zvPqIz5yvph506P6k4ce7eDOidKc5OMHtG2t3F/6nbGeIYXhGz3gjoTCqaC/E/6BiGChDocXvSn4VI+CA==" saltValue="LwR+RAJSQaz/CLbEDxJOa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4">
        <v>58</v>
      </c>
    </row>
    <row r="6" spans="1:3" x14ac:dyDescent="0.25">
      <c r="A6" s="12" t="s">
        <v>1148</v>
      </c>
      <c r="B6" s="17"/>
      <c r="C6" s="24">
        <v>6</v>
      </c>
    </row>
    <row r="7" spans="1:3" x14ac:dyDescent="0.25">
      <c r="A7" s="12" t="s">
        <v>1149</v>
      </c>
      <c r="B7" s="17"/>
      <c r="C7" s="24">
        <v>3</v>
      </c>
    </row>
    <row r="8" spans="1:3" x14ac:dyDescent="0.25">
      <c r="A8" s="12" t="s">
        <v>1150</v>
      </c>
      <c r="B8" s="17"/>
      <c r="C8" s="24">
        <v>15</v>
      </c>
    </row>
    <row r="9" spans="1:3" x14ac:dyDescent="0.25">
      <c r="A9" s="12" t="s">
        <v>1151</v>
      </c>
      <c r="B9" s="17"/>
      <c r="C9" s="24">
        <v>0</v>
      </c>
    </row>
    <row r="10" spans="1:3" x14ac:dyDescent="0.25">
      <c r="A10" s="12" t="s">
        <v>1152</v>
      </c>
      <c r="B10" s="17"/>
      <c r="C10" s="24">
        <v>0</v>
      </c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4">
        <v>24</v>
      </c>
    </row>
    <row r="15" spans="1:3" x14ac:dyDescent="0.25">
      <c r="A15" s="12" t="s">
        <v>1155</v>
      </c>
      <c r="B15" s="17"/>
      <c r="C15" s="24">
        <v>12</v>
      </c>
    </row>
    <row r="16" spans="1:3" x14ac:dyDescent="0.25">
      <c r="A16" s="12" t="s">
        <v>1156</v>
      </c>
      <c r="B16" s="17"/>
      <c r="C16" s="24">
        <v>0</v>
      </c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4">
        <v>111</v>
      </c>
    </row>
    <row r="21" spans="1:3" x14ac:dyDescent="0.25">
      <c r="A21" s="12" t="s">
        <v>1159</v>
      </c>
      <c r="B21" s="17"/>
      <c r="C21" s="24">
        <v>52</v>
      </c>
    </row>
    <row r="22" spans="1:3" x14ac:dyDescent="0.25">
      <c r="A22" s="12" t="s">
        <v>1160</v>
      </c>
      <c r="B22" s="17"/>
      <c r="C22" s="24">
        <v>1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4">
        <v>0</v>
      </c>
    </row>
    <row r="27" spans="1:3" x14ac:dyDescent="0.25">
      <c r="A27" s="12" t="s">
        <v>1163</v>
      </c>
      <c r="B27" s="17"/>
      <c r="C27" s="24">
        <v>0</v>
      </c>
    </row>
    <row r="28" spans="1:3" x14ac:dyDescent="0.25">
      <c r="A28" s="12" t="s">
        <v>1164</v>
      </c>
      <c r="B28" s="17"/>
      <c r="C28" s="24">
        <v>0</v>
      </c>
    </row>
    <row r="29" spans="1:3" x14ac:dyDescent="0.25">
      <c r="A29" s="12" t="s">
        <v>1165</v>
      </c>
      <c r="B29" s="17"/>
      <c r="C29" s="24">
        <v>0</v>
      </c>
    </row>
    <row r="30" spans="1:3" x14ac:dyDescent="0.25">
      <c r="A30" s="12" t="s">
        <v>1166</v>
      </c>
      <c r="B30" s="17"/>
      <c r="C30" s="24">
        <v>0</v>
      </c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4">
        <v>0</v>
      </c>
    </row>
    <row r="35" spans="1:3" x14ac:dyDescent="0.25">
      <c r="A35" s="12" t="s">
        <v>1169</v>
      </c>
      <c r="B35" s="17"/>
      <c r="C35" s="24">
        <v>0</v>
      </c>
    </row>
    <row r="36" spans="1:3" x14ac:dyDescent="0.25">
      <c r="A36" s="12" t="s">
        <v>1170</v>
      </c>
      <c r="B36" s="17"/>
      <c r="C36" s="24">
        <v>1</v>
      </c>
    </row>
    <row r="37" spans="1:3" x14ac:dyDescent="0.25">
      <c r="A37" s="12" t="s">
        <v>1088</v>
      </c>
      <c r="B37" s="17"/>
      <c r="C37" s="24">
        <v>0</v>
      </c>
    </row>
    <row r="38" spans="1:3" x14ac:dyDescent="0.25">
      <c r="A38" s="12" t="s">
        <v>1171</v>
      </c>
      <c r="B38" s="17"/>
      <c r="C38" s="24">
        <v>0</v>
      </c>
    </row>
    <row r="39" spans="1:3" x14ac:dyDescent="0.25">
      <c r="A39" s="12" t="s">
        <v>1172</v>
      </c>
      <c r="B39" s="17"/>
      <c r="C39" s="24">
        <v>4</v>
      </c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4">
        <v>0</v>
      </c>
    </row>
    <row r="44" spans="1:3" x14ac:dyDescent="0.25">
      <c r="A44" s="12" t="s">
        <v>1169</v>
      </c>
      <c r="B44" s="17"/>
      <c r="C44" s="24">
        <v>0</v>
      </c>
    </row>
    <row r="45" spans="1:3" x14ac:dyDescent="0.25">
      <c r="A45" s="12" t="s">
        <v>1170</v>
      </c>
      <c r="B45" s="17"/>
      <c r="C45" s="24">
        <v>7</v>
      </c>
    </row>
    <row r="46" spans="1:3" x14ac:dyDescent="0.25">
      <c r="A46" s="12" t="s">
        <v>1088</v>
      </c>
      <c r="B46" s="17"/>
      <c r="C46" s="24">
        <v>10</v>
      </c>
    </row>
    <row r="47" spans="1:3" x14ac:dyDescent="0.25">
      <c r="A47" s="12" t="s">
        <v>1171</v>
      </c>
      <c r="B47" s="17"/>
      <c r="C47" s="24">
        <v>5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4">
        <v>0</v>
      </c>
    </row>
    <row r="52" spans="1:3" x14ac:dyDescent="0.25">
      <c r="A52" s="12" t="s">
        <v>1169</v>
      </c>
      <c r="B52" s="17"/>
      <c r="C52" s="24">
        <v>0</v>
      </c>
    </row>
    <row r="53" spans="1:3" x14ac:dyDescent="0.25">
      <c r="A53" s="12" t="s">
        <v>1170</v>
      </c>
      <c r="B53" s="17"/>
      <c r="C53" s="24">
        <v>0</v>
      </c>
    </row>
    <row r="54" spans="1:3" x14ac:dyDescent="0.25">
      <c r="A54" s="12" t="s">
        <v>1088</v>
      </c>
      <c r="B54" s="17"/>
      <c r="C54" s="24">
        <v>0</v>
      </c>
    </row>
    <row r="55" spans="1:3" x14ac:dyDescent="0.25">
      <c r="A55" s="12" t="s">
        <v>1171</v>
      </c>
      <c r="B55" s="17"/>
      <c r="C55" s="24">
        <v>0</v>
      </c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4">
        <v>0</v>
      </c>
    </row>
    <row r="60" spans="1:3" x14ac:dyDescent="0.25">
      <c r="A60" s="12" t="s">
        <v>1169</v>
      </c>
      <c r="B60" s="17"/>
      <c r="C60" s="24">
        <v>0</v>
      </c>
    </row>
    <row r="61" spans="1:3" x14ac:dyDescent="0.25">
      <c r="A61" s="12" t="s">
        <v>1170</v>
      </c>
      <c r="B61" s="17"/>
      <c r="C61" s="24">
        <v>1</v>
      </c>
    </row>
    <row r="62" spans="1:3" x14ac:dyDescent="0.25">
      <c r="A62" s="12" t="s">
        <v>1088</v>
      </c>
      <c r="B62" s="17"/>
      <c r="C62" s="24">
        <v>0</v>
      </c>
    </row>
    <row r="63" spans="1:3" x14ac:dyDescent="0.25">
      <c r="A63" s="12" t="s">
        <v>1171</v>
      </c>
      <c r="B63" s="17"/>
      <c r="C63" s="24">
        <v>0</v>
      </c>
    </row>
  </sheetData>
  <sheetProtection algorithmName="SHA-512" hashValue="CVIq0vOeNc4f30Hs/gQ9D5ifmXmJ4LTCxj+XF8+5TbRZZrJyztKFcvM9qo8QiE9fcIjrgBwhF+WAq+bA5PzoEQ==" saltValue="ktAVGw1pl+CVz8xx+mBvw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25">
      <c r="A4" s="204" t="s">
        <v>640</v>
      </c>
      <c r="B4" s="205"/>
      <c r="C4" s="32">
        <v>441</v>
      </c>
      <c r="D4" s="32">
        <v>983</v>
      </c>
      <c r="E4" s="33">
        <v>-1</v>
      </c>
      <c r="F4" s="32">
        <v>1620</v>
      </c>
      <c r="G4" s="32">
        <v>2442</v>
      </c>
      <c r="H4" s="32">
        <v>219</v>
      </c>
      <c r="I4" s="32">
        <v>211</v>
      </c>
      <c r="J4" s="32">
        <v>0</v>
      </c>
      <c r="K4" s="32">
        <v>0</v>
      </c>
      <c r="L4" s="32">
        <v>0</v>
      </c>
      <c r="M4" s="32">
        <v>0</v>
      </c>
      <c r="N4" s="32">
        <v>100</v>
      </c>
      <c r="O4" s="32">
        <v>0</v>
      </c>
      <c r="P4" s="32">
        <v>2237</v>
      </c>
    </row>
    <row r="5" spans="1:16" ht="45" x14ac:dyDescent="0.25">
      <c r="A5" s="49" t="s">
        <v>641</v>
      </c>
      <c r="B5" s="49" t="s">
        <v>642</v>
      </c>
      <c r="C5" s="14">
        <v>0</v>
      </c>
      <c r="D5" s="14">
        <v>21</v>
      </c>
      <c r="E5" s="31">
        <v>-1</v>
      </c>
      <c r="F5" s="14">
        <v>1</v>
      </c>
      <c r="G5" s="14">
        <v>2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2</v>
      </c>
    </row>
    <row r="6" spans="1:16" ht="33.75" x14ac:dyDescent="0.25">
      <c r="A6" s="49" t="s">
        <v>643</v>
      </c>
      <c r="B6" s="49" t="s">
        <v>644</v>
      </c>
      <c r="C6" s="14">
        <v>168</v>
      </c>
      <c r="D6" s="14">
        <v>473</v>
      </c>
      <c r="E6" s="31">
        <v>-1</v>
      </c>
      <c r="F6" s="14">
        <v>752</v>
      </c>
      <c r="G6" s="14">
        <v>1211</v>
      </c>
      <c r="H6" s="14">
        <v>84</v>
      </c>
      <c r="I6" s="14">
        <v>85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1035</v>
      </c>
    </row>
    <row r="7" spans="1:16" ht="22.5" x14ac:dyDescent="0.25">
      <c r="A7" s="49" t="s">
        <v>645</v>
      </c>
      <c r="B7" s="49" t="s">
        <v>646</v>
      </c>
      <c r="C7" s="14">
        <v>41</v>
      </c>
      <c r="D7" s="14">
        <v>64</v>
      </c>
      <c r="E7" s="31">
        <v>-1</v>
      </c>
      <c r="F7" s="14">
        <v>30</v>
      </c>
      <c r="G7" s="14">
        <v>22</v>
      </c>
      <c r="H7" s="14">
        <v>19</v>
      </c>
      <c r="I7" s="14">
        <v>17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19</v>
      </c>
    </row>
    <row r="8" spans="1:16" ht="33.75" x14ac:dyDescent="0.25">
      <c r="A8" s="49" t="s">
        <v>647</v>
      </c>
      <c r="B8" s="49" t="s">
        <v>648</v>
      </c>
      <c r="C8" s="14">
        <v>1</v>
      </c>
      <c r="D8" s="14">
        <v>0</v>
      </c>
      <c r="E8" s="31">
        <v>0</v>
      </c>
      <c r="F8" s="14">
        <v>1</v>
      </c>
      <c r="G8" s="14">
        <v>5</v>
      </c>
      <c r="H8" s="14">
        <v>0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2</v>
      </c>
    </row>
    <row r="9" spans="1:16" ht="45" x14ac:dyDescent="0.25">
      <c r="A9" s="49" t="s">
        <v>649</v>
      </c>
      <c r="B9" s="49" t="s">
        <v>650</v>
      </c>
      <c r="C9" s="14">
        <v>9</v>
      </c>
      <c r="D9" s="14">
        <v>68</v>
      </c>
      <c r="E9" s="31">
        <v>-1</v>
      </c>
      <c r="F9" s="14">
        <v>22</v>
      </c>
      <c r="G9" s="14">
        <v>1163</v>
      </c>
      <c r="H9" s="14">
        <v>5</v>
      </c>
      <c r="I9" s="14">
        <v>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213</v>
      </c>
    </row>
    <row r="10" spans="1:16" ht="33.75" x14ac:dyDescent="0.25">
      <c r="A10" s="49" t="s">
        <v>651</v>
      </c>
      <c r="B10" s="49" t="s">
        <v>652</v>
      </c>
      <c r="C10" s="14">
        <v>221</v>
      </c>
      <c r="D10" s="14">
        <v>355</v>
      </c>
      <c r="E10" s="31">
        <v>-1</v>
      </c>
      <c r="F10" s="14">
        <v>813</v>
      </c>
      <c r="G10" s="14">
        <v>39</v>
      </c>
      <c r="H10" s="14">
        <v>110</v>
      </c>
      <c r="I10" s="14">
        <v>101</v>
      </c>
      <c r="J10" s="14">
        <v>0</v>
      </c>
      <c r="K10" s="14">
        <v>0</v>
      </c>
      <c r="L10" s="14">
        <v>0</v>
      </c>
      <c r="M10" s="14">
        <v>0</v>
      </c>
      <c r="N10" s="14">
        <v>100</v>
      </c>
      <c r="O10" s="14">
        <v>0</v>
      </c>
      <c r="P10" s="24">
        <v>966</v>
      </c>
    </row>
    <row r="11" spans="1:16" ht="45" x14ac:dyDescent="0.25">
      <c r="A11" s="49" t="s">
        <v>653</v>
      </c>
      <c r="B11" s="49" t="s">
        <v>654</v>
      </c>
      <c r="C11" s="14">
        <v>1</v>
      </c>
      <c r="D11" s="14">
        <v>2</v>
      </c>
      <c r="E11" s="31">
        <v>-1</v>
      </c>
      <c r="F11" s="14">
        <v>1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jb10Qfnz9/kt0br3bZi5uhLyRZ719nDFKR5ltiKFEKQv/LqAY8kij2Q5bt7lMEmghjc0BkKBZ+DGs5m+D1f5cQ==" saltValue="V5+rXtO+wnWeWaPbHpaQMg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19573-E6CC-4372-828F-0E8D86D51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D9E69E-BC1F-47EF-865B-462B6BE3DBF8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47681081-93A1-45EF-93AE-FF34E7809D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2023-04-13T08:27:00Z</dcterms:created>
  <dcterms:modified xsi:type="dcterms:W3CDTF">2023-05-30T12:32:55Z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