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8" documentId="13_ncr:1_{432811DD-7D20-4756-8826-D955E1EDA25C}" xr6:coauthVersionLast="47" xr6:coauthVersionMax="47" xr10:uidLastSave="{AF0A84BC-F9B8-47FB-8F6D-C78C859C9D33}"/>
  <workbookProtection workbookAlgorithmName="SHA-512" workbookHashValue="/OXfydvMY+0tLlpHM2HNljCYaQJU/wCKy9bG+W24fhRyVtY8An2Mck1Z56f+z2HhKJHoSr0cqIIu+XwedIFylA==" workbookSaltValue="+NAtaZvarjF6yBZBce1UX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V7" i="21" s="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2BBFA67-465C-444C-9923-43BB58E816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3F56068-8C96-42B7-8017-62EEF11E72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0F32587-8ABE-47BC-9728-332AC70877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71F64AB-8A62-4B69-BF7E-B6C44B604C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F179BB0-2959-4E35-B59C-FC4EB2356D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EFE9785-087F-4417-AE6A-CE583895E3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BCE4994-BC3E-4303-905F-F635F46055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0F9CBF3-2B1B-4AED-B3CF-2F1FB0056D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8F22FE9-3A6E-4A4B-BBE1-FCB5DB8791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AB87461-189D-4284-BEE5-3C091364D4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48D61B1-76B0-4B3E-A642-B8EBC4F3EC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08831A0-ED2B-4E15-AFFA-6E332D6EBC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F5BB58E-F923-4CFF-8F55-ADBE21A89B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FBE246F-325B-426F-BDCF-C7257FE6CC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E765160-F1A5-4DF1-8539-36499E8544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C13E2B5-C0F5-4DC5-8F09-4634F88EDF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10D4335-930D-460B-AF63-059299497C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E6CA0E4-B361-4433-9AC1-94DE38C54C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942E0E-2041-4BC1-8A1B-DFE788E41B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CA62C8C-1B10-444C-AD0F-EF583F4DCC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B321C2A-E7B7-4033-B156-A8A118BD2B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80D67C6-1CE5-4C61-A4B5-13D6B1D78A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27078F0-8611-488D-813A-19B52C86B0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15E2165-4CCE-491F-AFE7-754E9DA927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7DEDAB5-F0E5-49FC-B757-B58E866B10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C2A4306-7809-44FF-BD55-100D574C8D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B8B3E93-F4F4-477F-95B4-F5E77BFDA6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3063A1F-3A4B-4026-AA85-24413D3692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01ACCB0-8BDD-493F-89CE-4ECFCD96B0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4FDC3CD-E74F-47C7-894A-0D8F2F9CD9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074E825-2376-47CD-A0DF-6CF55EED64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45CD3D3-93D4-4AD1-9EBE-E204700797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<sst xmlns="http://schemas.openxmlformats.org/spreadsheetml/2006/main" count="2960" uniqueCount="1831">
  <si>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</si>
  <si>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</si>
  <si>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</si>
  <si>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</si>
  <si>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</si>
  <si>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</si>
  <si>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Las Palmas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</si>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</sst>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24" xfId="2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19" xfId="1" applyNumberFormat="1" applyFont="1" applyFill="1" applyBorder="1" applyAlignment="1">
      <alignment horizontal="left" wrapText="1"/>
    </xf>
  </cellXfs>
  <cellStyles count="4">
    <cellStyle name="Excel Built-in Normal" xfId="2" xr:uid="{DF9E9A92-8153-47DA-9855-5A8E7F58E16C}"/>
    <cellStyle name="Normal" xfId="0" builtinId="0"/>
    <cellStyle name="Normal 2" xfId="1" xr:uid="{ADDA32D2-5C2C-46F3-9306-113A3AE3B800}"/>
    <cellStyle name="Normal 3" xfId="3" xr:uid="{A573ED24-3CB9-4887-A9BA-E7A8CBA8A7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A5-4587-B701-5D1CEBB1D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A5-4587-B701-5D1CEBB1D5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8626</c:v>
                </c:pt>
                <c:pt idx="1">
                  <c:v>50940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A5-4587-B701-5D1CEBB1D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AC-4E11-8E21-626F4F435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AC-4E11-8E21-626F4F435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AC-4E11-8E21-626F4F43564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56</c:v>
                </c:pt>
                <c:pt idx="1">
                  <c:v>1520</c:v>
                </c:pt>
                <c:pt idx="2">
                  <c:v>2584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AC-4E11-8E21-626F4F43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CA-4FAE-9703-A577F8DD0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CA-4FAE-9703-A577F8DD0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CA-4FAE-9703-A577F8DD0E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16</c:v>
                </c:pt>
                <c:pt idx="1">
                  <c:v>35</c:v>
                </c:pt>
                <c:pt idx="2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CA-4FAE-9703-A577F8DD0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0F-4E77-93E5-48E4FE795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0F-4E77-93E5-48E4FE79521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0F-4E77-93E5-48E4FE795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0F-4E77-93E5-48E4FE795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F3-40DF-91A5-EA0DC8A00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F3-40DF-91A5-EA0DC8A00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11856</c:v>
                </c:pt>
                <c:pt idx="1">
                  <c:v>6190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F3-40DF-91A5-EA0DC8A00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4035</c:v>
              </c:pt>
              <c:pt idx="1">
                <c:v>3453</c:v>
              </c:pt>
              <c:pt idx="2">
                <c:v>106</c:v>
              </c:pt>
              <c:pt idx="3">
                <c:v>9</c:v>
              </c:pt>
              <c:pt idx="4">
                <c:v>1023</c:v>
              </c:pt>
            </c:numLit>
          </c:val>
          <c:extLst>
            <c:ext xmlns:c16="http://schemas.microsoft.com/office/drawing/2014/chart" uri="{C3380CC4-5D6E-409C-BE32-E72D297353CC}">
              <c16:uniqueId val="{00000000-4D33-4983-ADF1-C1416E015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5131</c:v>
              </c:pt>
              <c:pt idx="1">
                <c:v>2475</c:v>
              </c:pt>
              <c:pt idx="2">
                <c:v>228</c:v>
              </c:pt>
              <c:pt idx="3">
                <c:v>109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0D14-49CD-ADCE-016799DB0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150</c:v>
              </c:pt>
              <c:pt idx="2">
                <c:v>28</c:v>
              </c:pt>
              <c:pt idx="3">
                <c:v>4</c:v>
              </c:pt>
              <c:pt idx="4">
                <c:v>140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AA7-45CE-9551-C7BAA0A6D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8694881889763779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92</c:v>
              </c:pt>
              <c:pt idx="1">
                <c:v>246</c:v>
              </c:pt>
              <c:pt idx="2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004B-48E8-90EB-7A2275EA1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Aux!$C$2:$C$8</c:f>
              <c:strCache>
                <c:ptCount val="7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5815</c:v>
              </c:pt>
              <c:pt idx="1">
                <c:v>156</c:v>
              </c:pt>
              <c:pt idx="2">
                <c:v>71</c:v>
              </c:pt>
              <c:pt idx="3">
                <c:v>120</c:v>
              </c:pt>
              <c:pt idx="4">
                <c:v>39</c:v>
              </c:pt>
              <c:pt idx="5">
                <c:v>119</c:v>
              </c:pt>
              <c:pt idx="6">
                <c:v>1611</c:v>
              </c:pt>
            </c:numLit>
          </c:val>
          <c:extLst>
            <c:ext xmlns:c16="http://schemas.microsoft.com/office/drawing/2014/chart" uri="{C3380CC4-5D6E-409C-BE32-E72D297353CC}">
              <c16:uniqueId val="{00000000-9CE9-4FD4-8C4E-55E2704D9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.10831664791901012"/>
          <c:w val="0.26628523622047245"/>
          <c:h val="0.8916833520809899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1383</c:v>
              </c:pt>
              <c:pt idx="1">
                <c:v>1201</c:v>
              </c:pt>
              <c:pt idx="2">
                <c:v>22</c:v>
              </c:pt>
              <c:pt idx="3">
                <c:v>34</c:v>
              </c:pt>
              <c:pt idx="4">
                <c:v>34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24A-4949-A471-521811BE8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E1-4F59-BB12-B28B163067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E1-4F59-BB12-B28B163067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E1-4F59-BB12-B28B163067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1398</c:v>
                </c:pt>
                <c:pt idx="1">
                  <c:v>2010</c:v>
                </c:pt>
                <c:pt idx="2">
                  <c:v>5131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E1-4F59-BB12-B28B16306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Derechos extranjeros</c:v>
                </c:pt>
                <c:pt idx="10">
                  <c:v>Ordenación territorio / patrimonio histórico / medio ambiente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38499</c:v>
              </c:pt>
              <c:pt idx="1">
                <c:v>3605</c:v>
              </c:pt>
              <c:pt idx="2">
                <c:v>5567</c:v>
              </c:pt>
              <c:pt idx="3">
                <c:v>1536</c:v>
              </c:pt>
              <c:pt idx="4">
                <c:v>218</c:v>
              </c:pt>
              <c:pt idx="5">
                <c:v>185</c:v>
              </c:pt>
              <c:pt idx="6">
                <c:v>1256</c:v>
              </c:pt>
              <c:pt idx="7">
                <c:v>15335</c:v>
              </c:pt>
              <c:pt idx="8">
                <c:v>404</c:v>
              </c:pt>
              <c:pt idx="9">
                <c:v>234</c:v>
              </c:pt>
              <c:pt idx="10">
                <c:v>195</c:v>
              </c:pt>
              <c:pt idx="11">
                <c:v>1317</c:v>
              </c:pt>
              <c:pt idx="12">
                <c:v>1134</c:v>
              </c:pt>
              <c:pt idx="13">
                <c:v>432</c:v>
              </c:pt>
              <c:pt idx="14">
                <c:v>554</c:v>
              </c:pt>
              <c:pt idx="15">
                <c:v>1883</c:v>
              </c:pt>
              <c:pt idx="16">
                <c:v>773</c:v>
              </c:pt>
              <c:pt idx="17">
                <c:v>14839</c:v>
              </c:pt>
              <c:pt idx="18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0-298F-45E0-9FB0-80BA63023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667</c:v>
              </c:pt>
              <c:pt idx="1">
                <c:v>3696</c:v>
              </c:pt>
              <c:pt idx="2">
                <c:v>1705</c:v>
              </c:pt>
              <c:pt idx="3">
                <c:v>78</c:v>
              </c:pt>
              <c:pt idx="4">
                <c:v>60</c:v>
              </c:pt>
              <c:pt idx="5">
                <c:v>89</c:v>
              </c:pt>
              <c:pt idx="6">
                <c:v>1496</c:v>
              </c:pt>
              <c:pt idx="7">
                <c:v>3744</c:v>
              </c:pt>
              <c:pt idx="8">
                <c:v>148</c:v>
              </c:pt>
              <c:pt idx="9">
                <c:v>63</c:v>
              </c:pt>
              <c:pt idx="10">
                <c:v>1118</c:v>
              </c:pt>
              <c:pt idx="11">
                <c:v>570</c:v>
              </c:pt>
              <c:pt idx="12">
                <c:v>148</c:v>
              </c:pt>
              <c:pt idx="13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C029-4D8A-95D6-EB363FA76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430</c:v>
              </c:pt>
              <c:pt idx="1">
                <c:v>754</c:v>
              </c:pt>
              <c:pt idx="2">
                <c:v>725</c:v>
              </c:pt>
              <c:pt idx="3">
                <c:v>23</c:v>
              </c:pt>
              <c:pt idx="4">
                <c:v>24</c:v>
              </c:pt>
              <c:pt idx="5">
                <c:v>30</c:v>
              </c:pt>
              <c:pt idx="6">
                <c:v>601</c:v>
              </c:pt>
              <c:pt idx="7">
                <c:v>47</c:v>
              </c:pt>
              <c:pt idx="8">
                <c:v>342</c:v>
              </c:pt>
              <c:pt idx="9">
                <c:v>2841</c:v>
              </c:pt>
              <c:pt idx="10">
                <c:v>118</c:v>
              </c:pt>
              <c:pt idx="11">
                <c:v>25</c:v>
              </c:pt>
              <c:pt idx="12">
                <c:v>678</c:v>
              </c:pt>
              <c:pt idx="13">
                <c:v>371</c:v>
              </c:pt>
              <c:pt idx="1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4E9F-4AAA-9C96-A36AAFEFC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550</c:v>
              </c:pt>
              <c:pt idx="1">
                <c:v>265</c:v>
              </c:pt>
              <c:pt idx="2">
                <c:v>237</c:v>
              </c:pt>
              <c:pt idx="3">
                <c:v>145</c:v>
              </c:pt>
              <c:pt idx="4">
                <c:v>301</c:v>
              </c:pt>
              <c:pt idx="5">
                <c:v>1994</c:v>
              </c:pt>
              <c:pt idx="6">
                <c:v>62</c:v>
              </c:pt>
              <c:pt idx="7">
                <c:v>92</c:v>
              </c:pt>
              <c:pt idx="8">
                <c:v>337</c:v>
              </c:pt>
              <c:pt idx="9">
                <c:v>207</c:v>
              </c:pt>
              <c:pt idx="10">
                <c:v>151</c:v>
              </c:pt>
              <c:pt idx="11">
                <c:v>345</c:v>
              </c:pt>
              <c:pt idx="12">
                <c:v>135</c:v>
              </c:pt>
              <c:pt idx="13">
                <c:v>482</c:v>
              </c:pt>
              <c:pt idx="14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99BC-4C77-B9E5-AE973CE00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482</c:v>
              </c:pt>
              <c:pt idx="1">
                <c:v>52</c:v>
              </c:pt>
              <c:pt idx="2">
                <c:v>167</c:v>
              </c:pt>
              <c:pt idx="3">
                <c:v>134</c:v>
              </c:pt>
              <c:pt idx="4">
                <c:v>212</c:v>
              </c:pt>
              <c:pt idx="5">
                <c:v>1569</c:v>
              </c:pt>
              <c:pt idx="6">
                <c:v>70</c:v>
              </c:pt>
              <c:pt idx="7">
                <c:v>261</c:v>
              </c:pt>
              <c:pt idx="8">
                <c:v>194</c:v>
              </c:pt>
              <c:pt idx="9">
                <c:v>96</c:v>
              </c:pt>
              <c:pt idx="10">
                <c:v>276</c:v>
              </c:pt>
              <c:pt idx="11">
                <c:v>109</c:v>
              </c:pt>
              <c:pt idx="12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4C5B-40EE-858B-965A2A00A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81</c:v>
              </c:pt>
              <c:pt idx="1">
                <c:v>37</c:v>
              </c:pt>
              <c:pt idx="2">
                <c:v>13</c:v>
              </c:pt>
              <c:pt idx="3">
                <c:v>215</c:v>
              </c:pt>
              <c:pt idx="4">
                <c:v>10</c:v>
              </c:pt>
              <c:pt idx="5">
                <c:v>3</c:v>
              </c:pt>
              <c:pt idx="6">
                <c:v>9</c:v>
              </c:pt>
              <c:pt idx="7">
                <c:v>4</c:v>
              </c:pt>
              <c:pt idx="8">
                <c:v>6</c:v>
              </c:pt>
              <c:pt idx="9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7FA-4DA3-830D-45A8A2843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857775590551185"/>
          <c:y val="0.13865354330708662"/>
          <c:w val="0.27392224409448818"/>
          <c:h val="0.8106929133858267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Drogas</c:v>
                </c:pt>
                <c:pt idx="4">
                  <c:v>De la trata de seres humanos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</c:v>
              </c:pt>
              <c:pt idx="2">
                <c:v>23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895-49C5-8F3E-29FD25416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  <c:pt idx="6">
                <c:v>12</c:v>
              </c:pt>
              <c:pt idx="7">
                <c:v>1</c:v>
              </c:pt>
              <c:pt idx="8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BC8D-44F0-9FA0-0DF3B28CC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Seguridad Vial 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2</c:v>
              </c:pt>
              <c:pt idx="2">
                <c:v>4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E89-40DE-9FDA-5D447F656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</c:v>
              </c:pt>
              <c:pt idx="1">
                <c:v>15</c:v>
              </c:pt>
              <c:pt idx="2">
                <c:v>20</c:v>
              </c:pt>
              <c:pt idx="3">
                <c:v>25</c:v>
              </c:pt>
              <c:pt idx="4">
                <c:v>24</c:v>
              </c:pt>
              <c:pt idx="5">
                <c:v>73</c:v>
              </c:pt>
              <c:pt idx="6">
                <c:v>20</c:v>
              </c:pt>
              <c:pt idx="7">
                <c:v>15</c:v>
              </c:pt>
              <c:pt idx="8">
                <c:v>63</c:v>
              </c:pt>
              <c:pt idx="9">
                <c:v>38</c:v>
              </c:pt>
              <c:pt idx="10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BCE1-444B-AB36-2E8F1CB64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73-453C-BB9D-2093DB7A0A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73-453C-BB9D-2093DB7A0A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4565</c:v>
                </c:pt>
                <c:pt idx="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73-453C-BB9D-2093DB7A0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Derechos extranjeros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37</c:v>
              </c:pt>
              <c:pt idx="1">
                <c:v>13</c:v>
              </c:pt>
              <c:pt idx="2">
                <c:v>32</c:v>
              </c:pt>
              <c:pt idx="3">
                <c:v>27</c:v>
              </c:pt>
              <c:pt idx="4">
                <c:v>46</c:v>
              </c:pt>
              <c:pt idx="5">
                <c:v>10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76C-4777-8BDD-050BB7B45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389</c:v>
              </c:pt>
              <c:pt idx="1">
                <c:v>516</c:v>
              </c:pt>
              <c:pt idx="2">
                <c:v>553</c:v>
              </c:pt>
              <c:pt idx="3">
                <c:v>60</c:v>
              </c:pt>
              <c:pt idx="4">
                <c:v>428</c:v>
              </c:pt>
              <c:pt idx="5">
                <c:v>3226</c:v>
              </c:pt>
              <c:pt idx="6">
                <c:v>107</c:v>
              </c:pt>
              <c:pt idx="7">
                <c:v>604</c:v>
              </c:pt>
              <c:pt idx="8">
                <c:v>339</c:v>
              </c:pt>
              <c:pt idx="9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422F-429D-AADF-41A4306A7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C1-4B85-AF80-346B69ABE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C1-4B85-AF80-346B69ABEA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EC1-4B85-AF80-346B69ABEA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EC1-4B85-AF80-346B69ABEA6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C1-4B85-AF80-346B69ABE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4</c:v>
                </c:pt>
                <c:pt idx="1">
                  <c:v>24</c:v>
                </c:pt>
                <c:pt idx="2">
                  <c:v>7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C1-4B85-AF80-346B69ABE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F2-4C15-9D80-27EC720734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F2-4C15-9D80-27EC720734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DF2-4C15-9D80-27EC720734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DF2-4C15-9D80-27EC720734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DF2-4C15-9D80-27EC720734C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2-4C15-9D80-27EC720734C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2-4C15-9D80-27EC720734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2-4C15-9D80-27EC720734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2-4C15-9D80-27EC72073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14</c:v>
                </c:pt>
                <c:pt idx="1">
                  <c:v>38</c:v>
                </c:pt>
                <c:pt idx="2">
                  <c:v>41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F2-4C15-9D80-27EC72073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3043</c:v>
              </c:pt>
              <c:pt idx="1">
                <c:v>129</c:v>
              </c:pt>
              <c:pt idx="2">
                <c:v>343</c:v>
              </c:pt>
              <c:pt idx="3">
                <c:v>1477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7AAE-4A78-967F-B43099115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995</c:v>
              </c:pt>
              <c:pt idx="1">
                <c:v>37</c:v>
              </c:pt>
              <c:pt idx="2">
                <c:v>36</c:v>
              </c:pt>
              <c:pt idx="3">
                <c:v>435</c:v>
              </c:pt>
              <c:pt idx="4">
                <c:v>379</c:v>
              </c:pt>
            </c:numLit>
          </c:val>
          <c:extLst>
            <c:ext xmlns:c16="http://schemas.microsoft.com/office/drawing/2014/chart" uri="{C3380CC4-5D6E-409C-BE32-E72D297353CC}">
              <c16:uniqueId val="{00000000-3153-4FFF-A97B-796E371AB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113</c:v>
              </c:pt>
              <c:pt idx="2">
                <c:v>382</c:v>
              </c:pt>
            </c:numLit>
          </c:val>
          <c:extLst>
            <c:ext xmlns:c16="http://schemas.microsoft.com/office/drawing/2014/chart" uri="{C3380CC4-5D6E-409C-BE32-E72D297353CC}">
              <c16:uniqueId val="{00000000-98FC-44BB-8E91-CAC3C564C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476</c:v>
              </c:pt>
              <c:pt idx="1">
                <c:v>128</c:v>
              </c:pt>
              <c:pt idx="2">
                <c:v>24</c:v>
              </c:pt>
              <c:pt idx="3">
                <c:v>195</c:v>
              </c:pt>
              <c:pt idx="4">
                <c:v>31</c:v>
              </c:pt>
              <c:pt idx="5">
                <c:v>7</c:v>
              </c:pt>
              <c:pt idx="6">
                <c:v>36</c:v>
              </c:pt>
              <c:pt idx="7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41DB-406E-B2E9-493EBEBF7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</c:v>
              </c:pt>
              <c:pt idx="1">
                <c:v>267</c:v>
              </c:pt>
              <c:pt idx="2">
                <c:v>24</c:v>
              </c:pt>
              <c:pt idx="3">
                <c:v>82</c:v>
              </c:pt>
              <c:pt idx="4">
                <c:v>106</c:v>
              </c:pt>
              <c:pt idx="5">
                <c:v>59</c:v>
              </c:pt>
              <c:pt idx="6">
                <c:v>106</c:v>
              </c:pt>
              <c:pt idx="7">
                <c:v>86</c:v>
              </c:pt>
              <c:pt idx="8">
                <c:v>19</c:v>
              </c:pt>
              <c:pt idx="9">
                <c:v>2</c:v>
              </c:pt>
              <c:pt idx="10">
                <c:v>8</c:v>
              </c:pt>
              <c:pt idx="11">
                <c:v>48</c:v>
              </c:pt>
              <c:pt idx="12">
                <c:v>121</c:v>
              </c:pt>
              <c:pt idx="13">
                <c:v>8</c:v>
              </c:pt>
              <c:pt idx="14">
                <c:v>491</c:v>
              </c:pt>
              <c:pt idx="15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F279-4DAA-ABE0-0EC18FB16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1380</c:v>
              </c:pt>
              <c:pt idx="1">
                <c:v>7</c:v>
              </c:pt>
              <c:pt idx="2">
                <c:v>2445</c:v>
              </c:pt>
              <c:pt idx="3">
                <c:v>27</c:v>
              </c:pt>
              <c:pt idx="4">
                <c:v>25</c:v>
              </c:pt>
              <c:pt idx="5">
                <c:v>7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3C2-4A1A-B7D5-B0A319299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DC-4AF2-A418-49BBA9E4A4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DC-4AF2-A418-49BBA9E4A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2362</c:v>
                </c:pt>
                <c:pt idx="1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DC-4AF2-A418-49BBA9E4A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16-421B-830A-9B3857255A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16-421B-830A-9B3857255A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38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16-421B-830A-9B3857255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9E-45C6-ACAC-E49EB7FE79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9E-45C6-ACAC-E49EB7FE79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9E-45C6-ACAC-E49EB7FE79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9E-45C6-ACAC-E49EB7FE79C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E-45C6-ACAC-E49EB7FE79C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</c:v>
                </c:pt>
                <c:pt idx="1">
                  <c:v>27</c:v>
                </c:pt>
                <c:pt idx="2">
                  <c:v>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9E-45C6-ACAC-E49EB7FE79C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563</c:v>
              </c:pt>
              <c:pt idx="1">
                <c:v>141</c:v>
              </c:pt>
              <c:pt idx="2">
                <c:v>1</c:v>
              </c:pt>
              <c:pt idx="3">
                <c:v>3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CBEB-4663-9AE1-DB68D4402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</c:v>
              </c:pt>
              <c:pt idx="1">
                <c:v>4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7CE-4387-98DC-738850C4C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</c:v>
              </c:pt>
              <c:pt idx="1">
                <c:v>4</c:v>
              </c:pt>
              <c:pt idx="2">
                <c:v>6</c:v>
              </c:pt>
              <c:pt idx="3">
                <c:v>22</c:v>
              </c:pt>
              <c:pt idx="4">
                <c:v>30</c:v>
              </c:pt>
              <c:pt idx="5">
                <c:v>70</c:v>
              </c:pt>
              <c:pt idx="6">
                <c:v>24</c:v>
              </c:pt>
              <c:pt idx="7">
                <c:v>14</c:v>
              </c:pt>
              <c:pt idx="8">
                <c:v>19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D303-4797-8521-7290D9027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531-443F-8E86-F4DC3C8D6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B7-4432-966D-1C50FD4C94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B7-4432-966D-1C50FD4C94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276</c:v>
                </c:pt>
                <c:pt idx="1">
                  <c:v>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B7-4432-966D-1C50FD4C9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11-47FA-9810-3CB5C8AE80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11-47FA-9810-3CB5C8AE80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11-47FA-9810-3CB5C8AE80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C11-47FA-9810-3CB5C8AE80C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11-47FA-9810-3CB5C8AE8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160</c:v>
                </c:pt>
                <c:pt idx="1">
                  <c:v>318</c:v>
                </c:pt>
                <c:pt idx="2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11-47FA-9810-3CB5C8AE8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3999</c:v>
              </c:pt>
              <c:pt idx="1">
                <c:v>878</c:v>
              </c:pt>
              <c:pt idx="2">
                <c:v>68</c:v>
              </c:pt>
              <c:pt idx="3">
                <c:v>57</c:v>
              </c:pt>
              <c:pt idx="4">
                <c:v>7</c:v>
              </c:pt>
              <c:pt idx="5">
                <c:v>1</c:v>
              </c:pt>
              <c:pt idx="6">
                <c:v>1160</c:v>
              </c:pt>
            </c:numLit>
          </c:val>
          <c:extLst>
            <c:ext xmlns:c16="http://schemas.microsoft.com/office/drawing/2014/chart" uri="{C3380CC4-5D6E-409C-BE32-E72D297353CC}">
              <c16:uniqueId val="{00000000-F001-47E9-A879-0161CD840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1570</c:v>
              </c:pt>
              <c:pt idx="1">
                <c:v>548</c:v>
              </c:pt>
              <c:pt idx="2">
                <c:v>20</c:v>
              </c:pt>
              <c:pt idx="3">
                <c:v>15</c:v>
              </c:pt>
              <c:pt idx="4">
                <c:v>1</c:v>
              </c:pt>
              <c:pt idx="5">
                <c:v>1</c:v>
              </c:pt>
              <c:pt idx="6">
                <c:v>756</c:v>
              </c:pt>
            </c:numLit>
          </c:val>
          <c:extLst>
            <c:ext xmlns:c16="http://schemas.microsoft.com/office/drawing/2014/chart" uri="{C3380CC4-5D6E-409C-BE32-E72D297353CC}">
              <c16:uniqueId val="{00000000-367A-4510-9EBF-836686472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9A-45BB-B2D8-C1F98C86BF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9A-45BB-B2D8-C1F98C86BF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1539</c:v>
                </c:pt>
                <c:pt idx="1">
                  <c:v>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9A-45BB-B2D8-C1F98C86B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5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2FA-4131-9574-B3F28B50A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36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757-4221-806D-6318252AB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E5BD-47E7-A532-668688CA4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4B8-4392-A782-86945F96C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6A7-48C2-923D-45BA23A8A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90D-43C2-8083-0D654937A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563</c:v>
              </c:pt>
              <c:pt idx="2">
                <c:v>71</c:v>
              </c:pt>
              <c:pt idx="3">
                <c:v>1</c:v>
              </c:pt>
              <c:pt idx="4">
                <c:v>52</c:v>
              </c:pt>
              <c:pt idx="5">
                <c:v>441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F5D-412B-A9AE-D73999BE2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1904</c:v>
              </c:pt>
              <c:pt idx="2">
                <c:v>69</c:v>
              </c:pt>
              <c:pt idx="3">
                <c:v>4</c:v>
              </c:pt>
              <c:pt idx="4">
                <c:v>133</c:v>
              </c:pt>
              <c:pt idx="5">
                <c:v>1617</c:v>
              </c:pt>
            </c:numLit>
          </c:val>
          <c:extLst>
            <c:ext xmlns:c16="http://schemas.microsoft.com/office/drawing/2014/chart" uri="{C3380CC4-5D6E-409C-BE32-E72D297353CC}">
              <c16:uniqueId val="{00000000-A58A-46C7-B59D-2B1FFD86B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BC-4BA2-9062-8A3E451A41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BC-4BA2-9062-8A3E451A41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201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BC-4BA2-9062-8A3E451A4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1238</c:v>
              </c:pt>
              <c:pt idx="2">
                <c:v>44</c:v>
              </c:pt>
              <c:pt idx="3">
                <c:v>7</c:v>
              </c:pt>
              <c:pt idx="4">
                <c:v>119</c:v>
              </c:pt>
              <c:pt idx="5">
                <c:v>1410</c:v>
              </c:pt>
            </c:numLit>
          </c:val>
          <c:extLst>
            <c:ext xmlns:c16="http://schemas.microsoft.com/office/drawing/2014/chart" uri="{C3380CC4-5D6E-409C-BE32-E72D297353CC}">
              <c16:uniqueId val="{00000000-5D2E-4B87-A498-475376152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98</c:v>
              </c:pt>
              <c:pt idx="1">
                <c:v>16</c:v>
              </c:pt>
              <c:pt idx="2">
                <c:v>7</c:v>
              </c:pt>
              <c:pt idx="3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210A-4EFC-B2E2-4470C291F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</c:v>
              </c:pt>
              <c:pt idx="1">
                <c:v>15</c:v>
              </c:pt>
              <c:pt idx="2">
                <c:v>4</c:v>
              </c:pt>
              <c:pt idx="3">
                <c:v>6</c:v>
              </c:pt>
              <c:pt idx="4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FA60-4CBF-A3D4-1896D9940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F3-47F7-BF2D-21EAB150E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3545-4F14-B295-B8CCF5417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1732</c:v>
              </c:pt>
              <c:pt idx="2">
                <c:v>40</c:v>
              </c:pt>
              <c:pt idx="3">
                <c:v>7</c:v>
              </c:pt>
              <c:pt idx="4">
                <c:v>105</c:v>
              </c:pt>
              <c:pt idx="5">
                <c:v>1319</c:v>
              </c:pt>
            </c:numLit>
          </c:val>
          <c:extLst>
            <c:ext xmlns:c16="http://schemas.microsoft.com/office/drawing/2014/chart" uri="{C3380CC4-5D6E-409C-BE32-E72D297353CC}">
              <c16:uniqueId val="{00000000-0523-4D6E-999D-93E8DC5A4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25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D628-4CF4-AE70-E45D2EF2B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75</c:v>
              </c:pt>
              <c:pt idx="3">
                <c:v>2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1-B628-4087-9956-E9F2AC0EB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CA8-4F89-A1E3-2F9DB80BD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519-4773-89DE-88091ADD4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48-4E34-BF8D-085B842976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48-4E34-BF8D-085B842976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285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48-4E34-BF8D-085B84297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46-4F5E-AC39-6241CAB864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46-4F5E-AC39-6241CAB864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46-4F5E-AC39-6241CAB8647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46-4F5E-AC39-6241CAB8647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498</c:v>
                </c:pt>
                <c:pt idx="1">
                  <c:v>0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46-4F5E-AC39-6241CAB86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88-4696-89A3-96640A9EC7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88-4696-89A3-96640A9EC7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2089</c:v>
                </c:pt>
                <c:pt idx="1">
                  <c:v>2071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88-4696-89A3-96640A9EC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22</xdr:row>
      <xdr:rowOff>47625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41C140A-0CD2-6C20-8B7A-4682974FA8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28067CA-BD72-457B-5CFD-B495CC5D73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AFB9CBD-4F3A-F7EA-485A-578D4353F6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22</xdr:row>
      <xdr:rowOff>133349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E983BF8-C5A6-82C3-876B-48A5C36516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20</xdr:row>
      <xdr:rowOff>133349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B659DBA-84DB-63E7-4F35-12C1AD8261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0F7B9A9-D906-F1EB-0DDE-43FA55B72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CD6615F-5AF3-CEB0-B3DD-99A6B55178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959FAD2-E91C-0E13-86A9-FF71921BD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DA2D86A-FA29-5BBC-335D-E4B9C8ADCA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5EA7FFD-114D-D59E-8730-87413BC5E8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48B442E-67D7-788E-6D58-6ADB43B58C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4419B6C-A897-5F1D-B697-8775A71A88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F9D74F-4881-42F8-9F85-ACA250DDD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EE7E40-84EC-4106-AB4B-97F16FF48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2DD8578-4251-3A33-10DD-AA7FFD212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927B0CA-7506-2C22-6BC2-CE7839CC7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9E73EDA-E92B-4615-302C-6A7203B77B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77DDAB3-2C8D-4C35-5550-59229197E0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5495DA7B-6B56-AD69-459E-9F0F1E2285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DFE0816D-6F1B-6C67-2539-DEB329C132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839BA76-4733-4BA8-BD42-688791B97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DA2BF97-BBC4-4904-A9C8-51E3FD515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818406E-DF34-4604-9BD6-3B772E5A5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CB84E68-B967-4D15-8E4D-8B1C6CE9D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93E55FD-35E1-491D-BCAA-9EC1E7F19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174A9E0-2480-4FF9-A30C-44702980E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E86D24A-0F58-4971-9642-005F14A6E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E1C0920-B9E2-4C88-916D-B11431A7E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51B3A63-FCC1-4483-BD7A-9F5DFEAF0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A11534E-6C7E-4F0A-B2E6-FF99DEC87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7DC28B3-628F-4627-805E-8CA17DF74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8BAA798-30D9-4A5B-B3B2-3E31C965D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9B60CF5-8F44-4D44-9612-AE1F51A31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5202C33-C6B9-A4E8-7C81-FD592B0D8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107950</xdr:colOff>
      <xdr:row>6</xdr:row>
      <xdr:rowOff>161925</xdr:rowOff>
    </xdr:from>
    <xdr:to>
      <xdr:col>21</xdr:col>
      <xdr:colOff>552450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B22D484-53A5-1E81-B306-8E06B0E57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AF666F5-3FFA-ADC5-5E78-B29BD3A4D4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476250</xdr:colOff>
      <xdr:row>6</xdr:row>
      <xdr:rowOff>184150</xdr:rowOff>
    </xdr:from>
    <xdr:to>
      <xdr:col>60</xdr:col>
      <xdr:colOff>371475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F254516-039D-21E7-1A68-5B9DC35F6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52F5281-CAA8-077F-5ACC-7CFCAE0BA5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C29B58B-9399-1635-5CE6-E845BD5594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5295470-2A31-4348-BE58-1C2D01487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6E728D0-0CE4-4B7D-BF1E-C842D49D3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59FFB9A-9460-4C57-9F60-0F28D5012A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23BCF2C-5303-4BF6-8FC8-AE8C8D4B76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FF48F49-236F-9203-8DF0-01977C607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FB27775-0514-7394-8A19-30F45E8A64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43CBCD4-2988-4A14-9E45-209EB5B7E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F250CB3-D4F5-4868-93EA-CDAF83ED1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C5C50F1-EE4D-9E89-615C-D7D67046D5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5CD43D3-A8D4-8B94-83AC-23D976BE2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77E1504-E2C6-B5BA-AB4C-6A5B991094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05CBB1F-8460-4BBD-8356-F56DBC669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13B1199-E538-4D58-8F5E-392FC9F4F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496A264-D6F4-1B37-F821-B83DECD496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DA9DB61-CE84-CB66-3668-CF2778349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4B3AC8C-88EE-75D9-41B9-CE81D636ED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D014AB7-698E-6066-8AA4-8F3CFD41AF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5F13626-BAC0-5763-F2E6-59E00FFFC1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87EC5BB-4EFD-BA42-E8EE-FFA396A81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3C052C4-F8AB-1F0F-0987-949F68C85F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B8B9F64-A0AD-79C3-BF94-0AEA368E15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FBD3E2C-C020-6103-D607-15227E107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7267933-6B9D-914B-233A-D7D1596A0B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80EDC063-8ADB-848E-52D7-E7B2AF04E4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B3938F80-8C8B-687C-ABA8-16438C2F8A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B2FD9D4A-FEDA-E68A-9A88-52208371B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690351F-776A-77DA-A21A-D6DC07A618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5ACFDE1-52F8-E4E0-030C-877DD61CFA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282CB9C-E95C-BB51-216F-F0DD378D0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E835CE2-7382-4687-16F5-60DE51F69A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5sCEFj0Wbqd4lFbBfv+dfTc9ewVn+Ty9SG57HQ2QQtUTVe0jUmWW0umuRmV+x0z0xgq+Vq2ZCJh1FplERxWJ6g==" saltValue="1f77zNFhbKN1eGGbQRq8G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1" t="s">
        <v>1179</v>
      </c>
      <c r="B5" s="17"/>
      <c r="C5" s="14">
        <v>13</v>
      </c>
      <c r="D5" s="14">
        <v>0</v>
      </c>
      <c r="E5" s="22">
        <v>13</v>
      </c>
    </row>
    <row r="6" spans="1:5" x14ac:dyDescent="0.25">
      <c r="A6" s="21" t="s">
        <v>1180</v>
      </c>
      <c r="B6" s="17"/>
      <c r="C6" s="14">
        <v>25</v>
      </c>
      <c r="D6" s="14">
        <v>21</v>
      </c>
      <c r="E6" s="22">
        <v>9</v>
      </c>
    </row>
    <row r="7" spans="1:5" x14ac:dyDescent="0.25">
      <c r="A7" s="21" t="s">
        <v>1181</v>
      </c>
      <c r="B7" s="17"/>
      <c r="C7" s="14">
        <v>1</v>
      </c>
      <c r="D7" s="14">
        <v>0</v>
      </c>
      <c r="E7" s="22">
        <v>0</v>
      </c>
    </row>
    <row r="8" spans="1:5" x14ac:dyDescent="0.25">
      <c r="A8" s="21" t="s">
        <v>1182</v>
      </c>
      <c r="B8" s="17"/>
      <c r="C8" s="14">
        <v>2</v>
      </c>
      <c r="D8" s="14">
        <v>0</v>
      </c>
      <c r="E8" s="22">
        <v>2</v>
      </c>
    </row>
    <row r="9" spans="1:5" x14ac:dyDescent="0.25">
      <c r="A9" s="21" t="s">
        <v>610</v>
      </c>
      <c r="B9" s="17"/>
      <c r="C9" s="14">
        <v>1</v>
      </c>
      <c r="D9" s="14">
        <v>0</v>
      </c>
      <c r="E9" s="22">
        <v>0</v>
      </c>
    </row>
    <row r="10" spans="1:5" x14ac:dyDescent="0.25">
      <c r="A10" s="21" t="s">
        <v>1183</v>
      </c>
      <c r="B10" s="17"/>
      <c r="C10" s="14">
        <v>9</v>
      </c>
      <c r="D10" s="14">
        <v>4</v>
      </c>
      <c r="E10" s="22">
        <v>6</v>
      </c>
    </row>
    <row r="11" spans="1:5" x14ac:dyDescent="0.25">
      <c r="A11" s="202" t="s">
        <v>951</v>
      </c>
      <c r="B11" s="203"/>
      <c r="C11" s="32">
        <v>51</v>
      </c>
      <c r="D11" s="32">
        <v>25</v>
      </c>
      <c r="E11" s="32">
        <v>30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1" t="s">
        <v>1185</v>
      </c>
      <c r="B14" s="17"/>
      <c r="C14" s="22">
        <v>11</v>
      </c>
    </row>
    <row r="15" spans="1:5" x14ac:dyDescent="0.25">
      <c r="A15" s="21" t="s">
        <v>1186</v>
      </c>
      <c r="B15" s="17"/>
      <c r="C15" s="22">
        <v>1</v>
      </c>
    </row>
    <row r="16" spans="1:5" x14ac:dyDescent="0.25">
      <c r="A16" s="21" t="s">
        <v>1187</v>
      </c>
      <c r="B16" s="17"/>
      <c r="C16" s="22">
        <v>23</v>
      </c>
    </row>
    <row r="17" spans="1:3" x14ac:dyDescent="0.25">
      <c r="A17" s="202" t="s">
        <v>951</v>
      </c>
      <c r="B17" s="203"/>
      <c r="C17" s="32">
        <v>35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1" t="s">
        <v>1179</v>
      </c>
      <c r="B21" s="17"/>
      <c r="C21" s="22">
        <v>6</v>
      </c>
    </row>
    <row r="22" spans="1:3" x14ac:dyDescent="0.25">
      <c r="A22" s="21" t="s">
        <v>1180</v>
      </c>
      <c r="B22" s="17"/>
      <c r="C22" s="22">
        <v>42</v>
      </c>
    </row>
    <row r="23" spans="1:3" x14ac:dyDescent="0.25">
      <c r="A23" s="21" t="s">
        <v>1181</v>
      </c>
      <c r="B23" s="17"/>
      <c r="C23" s="22">
        <v>0</v>
      </c>
    </row>
    <row r="24" spans="1:3" x14ac:dyDescent="0.25">
      <c r="A24" s="21" t="s">
        <v>1182</v>
      </c>
      <c r="B24" s="17"/>
      <c r="C24" s="22">
        <v>2</v>
      </c>
    </row>
    <row r="25" spans="1:3" x14ac:dyDescent="0.25">
      <c r="A25" s="21" t="s">
        <v>610</v>
      </c>
      <c r="B25" s="17"/>
      <c r="C25" s="22">
        <v>0</v>
      </c>
    </row>
    <row r="26" spans="1:3" x14ac:dyDescent="0.25">
      <c r="A26" s="21" t="s">
        <v>1183</v>
      </c>
      <c r="B26" s="17"/>
      <c r="C26" s="22">
        <v>37</v>
      </c>
    </row>
    <row r="27" spans="1:3" x14ac:dyDescent="0.25">
      <c r="A27" s="202" t="s">
        <v>951</v>
      </c>
      <c r="B27" s="203"/>
      <c r="C27" s="32">
        <v>87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1" t="s">
        <v>1082</v>
      </c>
      <c r="B31" s="17"/>
      <c r="C31" s="22">
        <v>1</v>
      </c>
    </row>
    <row r="32" spans="1:3" x14ac:dyDescent="0.25">
      <c r="A32" s="21" t="s">
        <v>1024</v>
      </c>
      <c r="B32" s="17"/>
      <c r="C32" s="22">
        <v>1</v>
      </c>
    </row>
    <row r="33" spans="1:3" x14ac:dyDescent="0.25">
      <c r="A33" s="21" t="s">
        <v>1189</v>
      </c>
      <c r="B33" s="17"/>
      <c r="C33" s="22">
        <v>75</v>
      </c>
    </row>
    <row r="34" spans="1:3" x14ac:dyDescent="0.25">
      <c r="A34" s="21" t="s">
        <v>1122</v>
      </c>
      <c r="B34" s="17"/>
      <c r="C34" s="22">
        <v>2</v>
      </c>
    </row>
    <row r="35" spans="1:3" x14ac:dyDescent="0.25">
      <c r="A35" s="21" t="s">
        <v>1190</v>
      </c>
      <c r="B35" s="17"/>
      <c r="C35" s="22">
        <v>47</v>
      </c>
    </row>
    <row r="36" spans="1:3" x14ac:dyDescent="0.25">
      <c r="A36" s="21" t="s">
        <v>1026</v>
      </c>
      <c r="B36" s="17"/>
      <c r="C36" s="22">
        <v>0</v>
      </c>
    </row>
    <row r="37" spans="1:3" x14ac:dyDescent="0.25">
      <c r="A37" s="21" t="s">
        <v>1027</v>
      </c>
      <c r="B37" s="17"/>
      <c r="C37" s="22">
        <v>0</v>
      </c>
    </row>
    <row r="38" spans="1:3" x14ac:dyDescent="0.25">
      <c r="A38" s="21" t="s">
        <v>1085</v>
      </c>
      <c r="B38" s="17"/>
      <c r="C38" s="22">
        <v>0</v>
      </c>
    </row>
    <row r="39" spans="1:3" x14ac:dyDescent="0.25">
      <c r="A39" s="21" t="s">
        <v>1086</v>
      </c>
      <c r="B39" s="17"/>
      <c r="C39" s="22">
        <v>0</v>
      </c>
    </row>
    <row r="40" spans="1:3" x14ac:dyDescent="0.25">
      <c r="A40" s="202" t="s">
        <v>951</v>
      </c>
      <c r="B40" s="203"/>
      <c r="C40" s="32">
        <v>126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1" t="s">
        <v>1179</v>
      </c>
      <c r="B44" s="17"/>
      <c r="C44" s="22">
        <v>3</v>
      </c>
    </row>
    <row r="45" spans="1:3" x14ac:dyDescent="0.25">
      <c r="A45" s="21" t="s">
        <v>1180</v>
      </c>
      <c r="B45" s="17"/>
      <c r="C45" s="22">
        <v>38</v>
      </c>
    </row>
    <row r="46" spans="1:3" x14ac:dyDescent="0.25">
      <c r="A46" s="21" t="s">
        <v>1181</v>
      </c>
      <c r="B46" s="17"/>
      <c r="C46" s="22">
        <v>0</v>
      </c>
    </row>
    <row r="47" spans="1:3" x14ac:dyDescent="0.25">
      <c r="A47" s="21" t="s">
        <v>1182</v>
      </c>
      <c r="B47" s="17"/>
      <c r="C47" s="22">
        <v>2</v>
      </c>
    </row>
    <row r="48" spans="1:3" x14ac:dyDescent="0.25">
      <c r="A48" s="21" t="s">
        <v>610</v>
      </c>
      <c r="B48" s="17"/>
      <c r="C48" s="22">
        <v>1</v>
      </c>
    </row>
    <row r="49" spans="1:3" x14ac:dyDescent="0.25">
      <c r="A49" s="21" t="s">
        <v>1183</v>
      </c>
      <c r="B49" s="17"/>
      <c r="C49" s="22">
        <v>13</v>
      </c>
    </row>
    <row r="50" spans="1:3" x14ac:dyDescent="0.25">
      <c r="A50" s="202" t="s">
        <v>951</v>
      </c>
      <c r="B50" s="203"/>
      <c r="C50" s="32">
        <v>57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78" t="s">
        <v>1179</v>
      </c>
      <c r="B53" s="13" t="s">
        <v>76</v>
      </c>
      <c r="C53" s="22">
        <v>0</v>
      </c>
    </row>
    <row r="54" spans="1:3" x14ac:dyDescent="0.25">
      <c r="A54" s="180"/>
      <c r="B54" s="13" t="s">
        <v>77</v>
      </c>
      <c r="C54" s="22">
        <v>0</v>
      </c>
    </row>
    <row r="55" spans="1:3" x14ac:dyDescent="0.25">
      <c r="A55" s="178" t="s">
        <v>1180</v>
      </c>
      <c r="B55" s="13" t="s">
        <v>76</v>
      </c>
      <c r="C55" s="22">
        <v>28</v>
      </c>
    </row>
    <row r="56" spans="1:3" x14ac:dyDescent="0.25">
      <c r="A56" s="180"/>
      <c r="B56" s="13" t="s">
        <v>77</v>
      </c>
      <c r="C56" s="22">
        <v>1</v>
      </c>
    </row>
    <row r="57" spans="1:3" x14ac:dyDescent="0.25">
      <c r="A57" s="178" t="s">
        <v>1181</v>
      </c>
      <c r="B57" s="13" t="s">
        <v>76</v>
      </c>
      <c r="C57" s="22">
        <v>0</v>
      </c>
    </row>
    <row r="58" spans="1:3" x14ac:dyDescent="0.25">
      <c r="A58" s="180"/>
      <c r="B58" s="13" t="s">
        <v>77</v>
      </c>
      <c r="C58" s="22">
        <v>0</v>
      </c>
    </row>
    <row r="59" spans="1:3" x14ac:dyDescent="0.25">
      <c r="A59" s="178" t="s">
        <v>1182</v>
      </c>
      <c r="B59" s="13" t="s">
        <v>76</v>
      </c>
      <c r="C59" s="22">
        <v>2</v>
      </c>
    </row>
    <row r="60" spans="1:3" x14ac:dyDescent="0.25">
      <c r="A60" s="180"/>
      <c r="B60" s="13" t="s">
        <v>77</v>
      </c>
      <c r="C60" s="22">
        <v>2</v>
      </c>
    </row>
    <row r="61" spans="1:3" x14ac:dyDescent="0.25">
      <c r="A61" s="178" t="s">
        <v>610</v>
      </c>
      <c r="B61" s="13" t="s">
        <v>76</v>
      </c>
      <c r="C61" s="22">
        <v>0</v>
      </c>
    </row>
    <row r="62" spans="1:3" x14ac:dyDescent="0.25">
      <c r="A62" s="180"/>
      <c r="B62" s="13" t="s">
        <v>77</v>
      </c>
      <c r="C62" s="22">
        <v>0</v>
      </c>
    </row>
    <row r="63" spans="1:3" x14ac:dyDescent="0.25">
      <c r="A63" s="178" t="s">
        <v>1183</v>
      </c>
      <c r="B63" s="13" t="s">
        <v>76</v>
      </c>
      <c r="C63" s="22">
        <v>3</v>
      </c>
    </row>
    <row r="64" spans="1:3" x14ac:dyDescent="0.25">
      <c r="A64" s="180"/>
      <c r="B64" s="13" t="s">
        <v>77</v>
      </c>
      <c r="C64" s="22">
        <v>1</v>
      </c>
    </row>
    <row r="65" spans="1:3" x14ac:dyDescent="0.25">
      <c r="A65" s="202" t="s">
        <v>951</v>
      </c>
      <c r="B65" s="203"/>
      <c r="C65" s="32">
        <v>37</v>
      </c>
    </row>
  </sheetData>
  <sheetProtection algorithmName="SHA-512" hashValue="pOgHDNn/AuA2jtGfeeu31XLQaOBe22qNThTZhm5y9U89uZjaf34q+jBGXH0d2JL2erxehVNIfOzL+5rcsdod0A==" saltValue="MfUsyhiZk05s+tuS7Mdug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4" t="s">
        <v>1197</v>
      </c>
      <c r="B5" s="39" t="s">
        <v>1198</v>
      </c>
      <c r="C5" s="45">
        <v>30</v>
      </c>
      <c r="D5" s="45">
        <v>2</v>
      </c>
      <c r="E5" s="45">
        <v>0</v>
      </c>
      <c r="F5" s="40">
        <v>0</v>
      </c>
    </row>
    <row r="6" spans="1:6" x14ac:dyDescent="0.25">
      <c r="A6" s="196"/>
      <c r="B6" s="39" t="s">
        <v>1199</v>
      </c>
      <c r="C6" s="45">
        <v>12</v>
      </c>
      <c r="D6" s="45">
        <v>0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45">
        <v>20</v>
      </c>
      <c r="D7" s="45">
        <v>4</v>
      </c>
      <c r="E7" s="45">
        <v>0</v>
      </c>
      <c r="F7" s="40">
        <v>0</v>
      </c>
    </row>
    <row r="8" spans="1:6" ht="22.5" x14ac:dyDescent="0.25">
      <c r="A8" s="194" t="s">
        <v>1202</v>
      </c>
      <c r="B8" s="39" t="s">
        <v>1203</v>
      </c>
      <c r="C8" s="45">
        <v>37</v>
      </c>
      <c r="D8" s="45">
        <v>27</v>
      </c>
      <c r="E8" s="45">
        <v>24</v>
      </c>
      <c r="F8" s="40">
        <v>0</v>
      </c>
    </row>
    <row r="9" spans="1:6" ht="22.5" x14ac:dyDescent="0.25">
      <c r="A9" s="195"/>
      <c r="B9" s="39" t="s">
        <v>1204</v>
      </c>
      <c r="C9" s="45">
        <v>9</v>
      </c>
      <c r="D9" s="45">
        <v>6</v>
      </c>
      <c r="E9" s="45">
        <v>2</v>
      </c>
      <c r="F9" s="40">
        <v>0</v>
      </c>
    </row>
    <row r="10" spans="1:6" ht="22.5" x14ac:dyDescent="0.25">
      <c r="A10" s="196"/>
      <c r="B10" s="39" t="s">
        <v>1205</v>
      </c>
      <c r="C10" s="45">
        <v>35</v>
      </c>
      <c r="D10" s="45">
        <v>11</v>
      </c>
      <c r="E10" s="45">
        <v>2</v>
      </c>
      <c r="F10" s="40">
        <v>0</v>
      </c>
    </row>
    <row r="11" spans="1:6" ht="22.5" x14ac:dyDescent="0.25">
      <c r="A11" s="194" t="s">
        <v>1206</v>
      </c>
      <c r="B11" s="39" t="s">
        <v>1207</v>
      </c>
      <c r="C11" s="45">
        <v>2</v>
      </c>
      <c r="D11" s="45">
        <v>0</v>
      </c>
      <c r="E11" s="45">
        <v>0</v>
      </c>
      <c r="F11" s="40">
        <v>0</v>
      </c>
    </row>
    <row r="12" spans="1:6" x14ac:dyDescent="0.25">
      <c r="A12" s="195"/>
      <c r="B12" s="39" t="s">
        <v>1208</v>
      </c>
      <c r="C12" s="45">
        <v>12</v>
      </c>
      <c r="D12" s="45">
        <v>2</v>
      </c>
      <c r="E12" s="45">
        <v>0</v>
      </c>
      <c r="F12" s="40">
        <v>0</v>
      </c>
    </row>
    <row r="13" spans="1:6" ht="22.5" x14ac:dyDescent="0.25">
      <c r="A13" s="196"/>
      <c r="B13" s="39" t="s">
        <v>1209</v>
      </c>
      <c r="C13" s="45">
        <v>24</v>
      </c>
      <c r="D13" s="45">
        <v>4</v>
      </c>
      <c r="E13" s="45">
        <v>2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3</v>
      </c>
      <c r="D14" s="45">
        <v>1</v>
      </c>
      <c r="E14" s="45">
        <v>1</v>
      </c>
      <c r="F14" s="40">
        <v>0</v>
      </c>
    </row>
    <row r="15" spans="1:6" x14ac:dyDescent="0.25">
      <c r="A15" s="194" t="s">
        <v>1212</v>
      </c>
      <c r="B15" s="39" t="s">
        <v>1213</v>
      </c>
      <c r="C15" s="45">
        <v>797</v>
      </c>
      <c r="D15" s="45">
        <v>92</v>
      </c>
      <c r="E15" s="45">
        <v>30</v>
      </c>
      <c r="F15" s="40">
        <v>0</v>
      </c>
    </row>
    <row r="16" spans="1:6" x14ac:dyDescent="0.25">
      <c r="A16" s="195"/>
      <c r="B16" s="39" t="s">
        <v>1214</v>
      </c>
      <c r="C16" s="45">
        <v>3</v>
      </c>
      <c r="D16" s="45">
        <v>0</v>
      </c>
      <c r="E16" s="45">
        <v>0</v>
      </c>
      <c r="F16" s="40">
        <v>0</v>
      </c>
    </row>
    <row r="17" spans="1:6" ht="22.5" x14ac:dyDescent="0.25">
      <c r="A17" s="195"/>
      <c r="B17" s="39" t="s">
        <v>1215</v>
      </c>
      <c r="C17" s="45">
        <v>0</v>
      </c>
      <c r="D17" s="45">
        <v>0</v>
      </c>
      <c r="E17" s="45">
        <v>0</v>
      </c>
      <c r="F17" s="40">
        <v>0</v>
      </c>
    </row>
    <row r="18" spans="1:6" x14ac:dyDescent="0.25">
      <c r="A18" s="195"/>
      <c r="B18" s="39" t="s">
        <v>1216</v>
      </c>
      <c r="C18" s="45">
        <v>10</v>
      </c>
      <c r="D18" s="45">
        <v>0</v>
      </c>
      <c r="E18" s="45">
        <v>0</v>
      </c>
      <c r="F18" s="40">
        <v>0</v>
      </c>
    </row>
    <row r="19" spans="1:6" ht="22.5" x14ac:dyDescent="0.25">
      <c r="A19" s="196"/>
      <c r="B19" s="39" t="s">
        <v>1217</v>
      </c>
      <c r="C19" s="45">
        <v>0</v>
      </c>
      <c r="D19" s="45">
        <v>0</v>
      </c>
      <c r="E19" s="45">
        <v>0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0</v>
      </c>
      <c r="D20" s="45">
        <v>0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45">
        <v>4</v>
      </c>
      <c r="D21" s="45">
        <v>1</v>
      </c>
      <c r="E21" s="45">
        <v>0</v>
      </c>
      <c r="F21" s="40">
        <v>0</v>
      </c>
    </row>
    <row r="22" spans="1:6" x14ac:dyDescent="0.25">
      <c r="A22" s="192" t="s">
        <v>951</v>
      </c>
      <c r="B22" s="193"/>
      <c r="C22" s="46">
        <v>998</v>
      </c>
      <c r="D22" s="46">
        <v>150</v>
      </c>
      <c r="E22" s="46">
        <v>61</v>
      </c>
      <c r="F22" s="46">
        <v>0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3</v>
      </c>
    </row>
    <row r="26" spans="1:6" x14ac:dyDescent="0.25">
      <c r="A26" s="43" t="s">
        <v>109</v>
      </c>
      <c r="B26" s="17"/>
      <c r="C26" s="40">
        <v>0</v>
      </c>
    </row>
    <row r="27" spans="1:6" x14ac:dyDescent="0.25">
      <c r="A27" s="43" t="s">
        <v>1055</v>
      </c>
      <c r="B27" s="17"/>
      <c r="C27" s="40">
        <v>1</v>
      </c>
    </row>
    <row r="28" spans="1:6" x14ac:dyDescent="0.25">
      <c r="A28" s="192" t="s">
        <v>951</v>
      </c>
      <c r="B28" s="193"/>
      <c r="C28" s="46">
        <v>4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18</v>
      </c>
    </row>
    <row r="33" spans="1:3" x14ac:dyDescent="0.25">
      <c r="A33" s="43" t="s">
        <v>1224</v>
      </c>
      <c r="B33" s="17"/>
      <c r="C33" s="40">
        <v>68</v>
      </c>
    </row>
    <row r="34" spans="1:3" x14ac:dyDescent="0.25">
      <c r="A34" s="43" t="s">
        <v>77</v>
      </c>
      <c r="B34" s="17"/>
      <c r="C34" s="40">
        <v>3</v>
      </c>
    </row>
    <row r="35" spans="1:3" x14ac:dyDescent="0.25">
      <c r="A35" s="192" t="s">
        <v>951</v>
      </c>
      <c r="B35" s="193"/>
      <c r="C35" s="46">
        <v>89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116</v>
      </c>
    </row>
    <row r="40" spans="1:3" x14ac:dyDescent="0.25">
      <c r="A40" s="43" t="s">
        <v>1227</v>
      </c>
      <c r="B40" s="17"/>
      <c r="C40" s="40">
        <v>92</v>
      </c>
    </row>
    <row r="41" spans="1:3" x14ac:dyDescent="0.25">
      <c r="A41" s="192" t="s">
        <v>951</v>
      </c>
      <c r="B41" s="193"/>
      <c r="C41" s="46">
        <v>208</v>
      </c>
    </row>
    <row r="42" spans="1:3" ht="15.95" customHeight="1" x14ac:dyDescent="0.25"/>
  </sheetData>
  <sheetProtection algorithmName="SHA-512" hashValue="ClC00BNZXbhoWs9M+43uEmZDb8mHL/3BO1mOJGVMFVBhNSA/bBcCDRBSfWZ0SidDX+n97Oguktxomhq5tJS4xw==" saltValue="xNJL9IcBQgF/+uEE/Vhsh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9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181" t="s">
        <v>1230</v>
      </c>
      <c r="B5" s="13" t="s">
        <v>1231</v>
      </c>
      <c r="C5" s="14">
        <v>4628</v>
      </c>
      <c r="D5" s="14">
        <v>6203</v>
      </c>
      <c r="E5" s="15">
        <v>-0.25390939867805901</v>
      </c>
    </row>
    <row r="6" spans="1:5" x14ac:dyDescent="0.25">
      <c r="A6" s="183"/>
      <c r="B6" s="13" t="s">
        <v>1232</v>
      </c>
      <c r="C6" s="14">
        <v>69</v>
      </c>
      <c r="D6" s="14">
        <v>927</v>
      </c>
      <c r="E6" s="15">
        <v>-0.92556634304207097</v>
      </c>
    </row>
    <row r="7" spans="1:5" x14ac:dyDescent="0.25">
      <c r="A7" s="182"/>
      <c r="B7" s="13" t="s">
        <v>1233</v>
      </c>
      <c r="C7" s="14">
        <v>2429</v>
      </c>
      <c r="D7" s="14">
        <v>1406</v>
      </c>
      <c r="E7" s="15">
        <v>0.72759601706970101</v>
      </c>
    </row>
    <row r="8" spans="1:5" x14ac:dyDescent="0.25">
      <c r="A8" s="16"/>
    </row>
    <row r="9" spans="1:5" x14ac:dyDescent="0.25">
      <c r="A9" s="49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0" t="s">
        <v>12</v>
      </c>
    </row>
    <row r="11" spans="1:5" x14ac:dyDescent="0.25">
      <c r="A11" s="181" t="s">
        <v>1235</v>
      </c>
      <c r="B11" s="13" t="s">
        <v>1236</v>
      </c>
      <c r="C11" s="14">
        <v>306</v>
      </c>
      <c r="D11" s="14">
        <v>1388</v>
      </c>
      <c r="E11" s="15">
        <v>-0.77953890489913502</v>
      </c>
    </row>
    <row r="12" spans="1:5" x14ac:dyDescent="0.25">
      <c r="A12" s="183"/>
      <c r="B12" s="13" t="s">
        <v>1237</v>
      </c>
      <c r="C12" s="14">
        <v>6</v>
      </c>
      <c r="D12" s="14">
        <v>26</v>
      </c>
      <c r="E12" s="15">
        <v>-0.76923076923076905</v>
      </c>
    </row>
    <row r="13" spans="1:5" x14ac:dyDescent="0.25">
      <c r="A13" s="183"/>
      <c r="B13" s="13" t="s">
        <v>1238</v>
      </c>
      <c r="C13" s="14">
        <v>2433</v>
      </c>
      <c r="D13" s="14">
        <v>1867</v>
      </c>
      <c r="E13" s="15">
        <v>0.303160149973219</v>
      </c>
    </row>
    <row r="14" spans="1:5" x14ac:dyDescent="0.25">
      <c r="A14" s="183"/>
      <c r="B14" s="13" t="s">
        <v>1239</v>
      </c>
      <c r="C14" s="14">
        <v>1377</v>
      </c>
      <c r="D14" s="14">
        <v>2000</v>
      </c>
      <c r="E14" s="15">
        <v>-0.3115</v>
      </c>
    </row>
    <row r="15" spans="1:5" x14ac:dyDescent="0.25">
      <c r="A15" s="183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3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25">
      <c r="A17" s="183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3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2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49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0" t="s">
        <v>12</v>
      </c>
    </row>
    <row r="23" spans="1:5" x14ac:dyDescent="0.25">
      <c r="A23" s="181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3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83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2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9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0" t="s">
        <v>12</v>
      </c>
    </row>
    <row r="30" spans="1:5" x14ac:dyDescent="0.25">
      <c r="A30" s="181" t="s">
        <v>1251</v>
      </c>
      <c r="B30" s="13" t="s">
        <v>1252</v>
      </c>
      <c r="C30" s="14">
        <v>75</v>
      </c>
      <c r="D30" s="14">
        <v>288</v>
      </c>
      <c r="E30" s="15">
        <v>-0.73958333333333304</v>
      </c>
    </row>
    <row r="31" spans="1:5" x14ac:dyDescent="0.25">
      <c r="A31" s="183"/>
      <c r="B31" s="13" t="s">
        <v>1253</v>
      </c>
      <c r="C31" s="14">
        <v>28</v>
      </c>
      <c r="D31" s="14">
        <v>102</v>
      </c>
      <c r="E31" s="15">
        <v>-0.72549019607843102</v>
      </c>
    </row>
    <row r="32" spans="1:5" x14ac:dyDescent="0.25">
      <c r="A32" s="182"/>
      <c r="B32" s="13" t="s">
        <v>1254</v>
      </c>
      <c r="C32" s="14">
        <v>35</v>
      </c>
      <c r="D32" s="14">
        <v>103</v>
      </c>
      <c r="E32" s="15">
        <v>-0.66019417475728104</v>
      </c>
    </row>
  </sheetData>
  <sheetProtection algorithmName="SHA-512" hashValue="VYnu9rV+sxh5/UBJVTO/jof+ZVE43nsw1QiDjARx9oaFzLTmdPge9BG0satgNwSxT7ZrYKi/O65/oqcgyDKB0g==" saltValue="RAxoRtPJ+jn8sfbUJFIe8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9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181" t="s">
        <v>1257</v>
      </c>
      <c r="B5" s="13" t="s">
        <v>1258</v>
      </c>
      <c r="C5" s="14">
        <v>0</v>
      </c>
      <c r="D5" s="14">
        <v>10</v>
      </c>
      <c r="E5" s="15">
        <v>-1</v>
      </c>
    </row>
    <row r="6" spans="1:5" x14ac:dyDescent="0.25">
      <c r="A6" s="183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3"/>
      <c r="B7" s="13" t="s">
        <v>1260</v>
      </c>
      <c r="C7" s="14">
        <v>0</v>
      </c>
      <c r="D7" s="14">
        <v>0</v>
      </c>
      <c r="E7" s="15">
        <v>0</v>
      </c>
    </row>
    <row r="8" spans="1:5" x14ac:dyDescent="0.25">
      <c r="A8" s="183"/>
      <c r="B8" s="13" t="s">
        <v>1261</v>
      </c>
      <c r="C8" s="14">
        <v>7</v>
      </c>
      <c r="D8" s="14">
        <v>9</v>
      </c>
      <c r="E8" s="15">
        <v>-0.22222222222222199</v>
      </c>
    </row>
    <row r="9" spans="1:5" x14ac:dyDescent="0.25">
      <c r="A9" s="183"/>
      <c r="B9" s="13" t="s">
        <v>1262</v>
      </c>
      <c r="C9" s="14">
        <v>0</v>
      </c>
      <c r="D9" s="14">
        <v>0</v>
      </c>
      <c r="E9" s="15">
        <v>0</v>
      </c>
    </row>
    <row r="10" spans="1:5" x14ac:dyDescent="0.25">
      <c r="A10" s="183"/>
      <c r="B10" s="13" t="s">
        <v>1263</v>
      </c>
      <c r="C10" s="14">
        <v>1</v>
      </c>
      <c r="D10" s="14">
        <v>0</v>
      </c>
      <c r="E10" s="15">
        <v>1</v>
      </c>
    </row>
    <row r="11" spans="1:5" x14ac:dyDescent="0.25">
      <c r="A11" s="183"/>
      <c r="B11" s="13" t="s">
        <v>1264</v>
      </c>
      <c r="C11" s="14">
        <v>11</v>
      </c>
      <c r="D11" s="14">
        <v>28</v>
      </c>
      <c r="E11" s="15">
        <v>-0.60714285714285698</v>
      </c>
    </row>
    <row r="12" spans="1:5" x14ac:dyDescent="0.25">
      <c r="A12" s="183"/>
      <c r="B12" s="13" t="s">
        <v>1265</v>
      </c>
      <c r="C12" s="14">
        <v>25</v>
      </c>
      <c r="D12" s="14">
        <v>19</v>
      </c>
      <c r="E12" s="15">
        <v>0.31578947368421101</v>
      </c>
    </row>
    <row r="13" spans="1:5" x14ac:dyDescent="0.25">
      <c r="A13" s="183"/>
      <c r="B13" s="13" t="s">
        <v>1266</v>
      </c>
      <c r="C13" s="14">
        <v>4</v>
      </c>
      <c r="D13" s="14">
        <v>0</v>
      </c>
      <c r="E13" s="15">
        <v>4</v>
      </c>
    </row>
    <row r="14" spans="1:5" x14ac:dyDescent="0.25">
      <c r="A14" s="183"/>
      <c r="B14" s="13" t="s">
        <v>1267</v>
      </c>
      <c r="C14" s="14">
        <v>3</v>
      </c>
      <c r="D14" s="14">
        <v>0</v>
      </c>
      <c r="E14" s="15">
        <v>3</v>
      </c>
    </row>
    <row r="15" spans="1:5" x14ac:dyDescent="0.25">
      <c r="A15" s="183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2"/>
      <c r="B16" s="13" t="s">
        <v>106</v>
      </c>
      <c r="C16" s="14">
        <v>78</v>
      </c>
      <c r="D16" s="14">
        <v>52</v>
      </c>
      <c r="E16" s="15">
        <v>0.5</v>
      </c>
    </row>
  </sheetData>
  <sheetProtection algorithmName="SHA-512" hashValue="Dw8m1F+0qpWXkcdDe/DLVYWPjttBlG9Z5X7RavhbPVqpglStWXtaFUoVHRdWez8F9BQ32r1wKBuwls2AVFR1kg==" saltValue="X4oYg6cf1VmaJcrye0b8p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81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2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83"/>
      <c r="B5" s="52" t="s">
        <v>1023</v>
      </c>
      <c r="C5" s="53">
        <v>32</v>
      </c>
      <c r="D5" s="53">
        <v>0</v>
      </c>
      <c r="E5" s="53">
        <v>37</v>
      </c>
      <c r="F5" s="53">
        <v>1</v>
      </c>
      <c r="G5" s="53">
        <v>0</v>
      </c>
      <c r="H5" s="53">
        <v>42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83"/>
      <c r="B6" s="52" t="s">
        <v>1282</v>
      </c>
      <c r="C6" s="53">
        <v>0</v>
      </c>
      <c r="D6" s="53">
        <v>0</v>
      </c>
      <c r="E6" s="53">
        <v>1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2"/>
      <c r="B7" s="52" t="s">
        <v>1283</v>
      </c>
      <c r="C7" s="53">
        <v>0</v>
      </c>
      <c r="D7" s="53">
        <v>0</v>
      </c>
      <c r="E7" s="53">
        <v>1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81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83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83"/>
      <c r="B10" s="52" t="s">
        <v>1287</v>
      </c>
      <c r="C10" s="53">
        <v>11</v>
      </c>
      <c r="D10" s="53">
        <v>0</v>
      </c>
      <c r="E10" s="53">
        <v>7</v>
      </c>
      <c r="F10" s="53">
        <v>0</v>
      </c>
      <c r="G10" s="53">
        <v>0</v>
      </c>
      <c r="H10" s="53">
        <v>8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83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83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83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83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83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83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83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83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83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83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83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83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83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83"/>
      <c r="B24" s="52" t="s">
        <v>1301</v>
      </c>
      <c r="C24" s="53">
        <v>5</v>
      </c>
      <c r="D24" s="53">
        <v>0</v>
      </c>
      <c r="E24" s="53">
        <v>2</v>
      </c>
      <c r="F24" s="53">
        <v>0</v>
      </c>
      <c r="G24" s="53">
        <v>0</v>
      </c>
      <c r="H24" s="53">
        <v>3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83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83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83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83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83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83"/>
      <c r="B30" s="52" t="s">
        <v>1307</v>
      </c>
      <c r="C30" s="53">
        <v>0</v>
      </c>
      <c r="D30" s="53">
        <v>0</v>
      </c>
      <c r="E30" s="53">
        <v>2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83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83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83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83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83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83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83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83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83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83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83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83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3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83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83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83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83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83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83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83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83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83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83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83"/>
      <c r="B53" s="52" t="s">
        <v>1330</v>
      </c>
      <c r="C53" s="53">
        <v>0</v>
      </c>
      <c r="D53" s="53">
        <v>0</v>
      </c>
      <c r="E53" s="53">
        <v>1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83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83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83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83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83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83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83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83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83"/>
      <c r="B62" s="52" t="s">
        <v>1339</v>
      </c>
      <c r="C62" s="53">
        <v>0</v>
      </c>
      <c r="D62" s="53">
        <v>0</v>
      </c>
      <c r="E62" s="53">
        <v>1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83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83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83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83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83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83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83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83"/>
      <c r="B70" s="52" t="s">
        <v>1347</v>
      </c>
      <c r="C70" s="53">
        <v>3</v>
      </c>
      <c r="D70" s="53">
        <v>0</v>
      </c>
      <c r="E70" s="53">
        <v>2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83"/>
      <c r="B71" s="52" t="s">
        <v>1348</v>
      </c>
      <c r="C71" s="53">
        <v>0</v>
      </c>
      <c r="D71" s="53">
        <v>0</v>
      </c>
      <c r="E71" s="53">
        <v>1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83"/>
      <c r="B72" s="52" t="s">
        <v>1349</v>
      </c>
      <c r="C72" s="53">
        <v>0</v>
      </c>
      <c r="D72" s="53">
        <v>0</v>
      </c>
      <c r="E72" s="53">
        <v>0</v>
      </c>
      <c r="F72" s="53">
        <v>1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83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83"/>
      <c r="B74" s="52" t="s">
        <v>1351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83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83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83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83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83"/>
      <c r="B79" s="52" t="s">
        <v>1356</v>
      </c>
      <c r="C79" s="53">
        <v>0</v>
      </c>
      <c r="D79" s="53">
        <v>0</v>
      </c>
      <c r="E79" s="53">
        <v>1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83"/>
      <c r="B80" s="52" t="s">
        <v>1357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2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83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83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83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83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83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83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83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83"/>
      <c r="B88" s="52" t="s">
        <v>1365</v>
      </c>
      <c r="C88" s="53">
        <v>1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83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83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83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83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83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83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83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83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83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83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83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83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83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83"/>
      <c r="B102" s="52" t="s">
        <v>1379</v>
      </c>
      <c r="C102" s="53">
        <v>1</v>
      </c>
      <c r="D102" s="53">
        <v>0</v>
      </c>
      <c r="E102" s="53">
        <v>0</v>
      </c>
      <c r="F102" s="53">
        <v>0</v>
      </c>
      <c r="G102" s="53">
        <v>0</v>
      </c>
      <c r="H102" s="53">
        <v>1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83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83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83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83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83"/>
      <c r="B107" s="52" t="s">
        <v>1384</v>
      </c>
      <c r="C107" s="53">
        <v>0</v>
      </c>
      <c r="D107" s="53">
        <v>0</v>
      </c>
      <c r="E107" s="53">
        <v>3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83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83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83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83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83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83"/>
      <c r="B113" s="52" t="s">
        <v>1390</v>
      </c>
      <c r="C113" s="53">
        <v>0</v>
      </c>
      <c r="D113" s="53">
        <v>0</v>
      </c>
      <c r="E113" s="53">
        <v>1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83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83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83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83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83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83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83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83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83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83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83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83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83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83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83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83"/>
      <c r="B129" s="52" t="s">
        <v>1406</v>
      </c>
      <c r="C129" s="53">
        <v>0</v>
      </c>
      <c r="D129" s="53">
        <v>0</v>
      </c>
      <c r="E129" s="53">
        <v>2</v>
      </c>
      <c r="F129" s="53">
        <v>0</v>
      </c>
      <c r="G129" s="53">
        <v>0</v>
      </c>
      <c r="H129" s="53">
        <v>6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83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83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83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83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83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83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83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83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83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83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83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1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83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83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83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83"/>
      <c r="B144" s="52" t="s">
        <v>1421</v>
      </c>
      <c r="C144" s="53">
        <v>0</v>
      </c>
      <c r="D144" s="53">
        <v>0</v>
      </c>
      <c r="E144" s="53">
        <v>1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83"/>
      <c r="B145" s="52" t="s">
        <v>1422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83"/>
      <c r="B146" s="52" t="s">
        <v>1423</v>
      </c>
      <c r="C146" s="53">
        <v>0</v>
      </c>
      <c r="D146" s="53">
        <v>0</v>
      </c>
      <c r="E146" s="53">
        <v>1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83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83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83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83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83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83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83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83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83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83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83"/>
      <c r="B157" s="52" t="s">
        <v>1434</v>
      </c>
      <c r="C157" s="53">
        <v>0</v>
      </c>
      <c r="D157" s="53">
        <v>0</v>
      </c>
      <c r="E157" s="53">
        <v>1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83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83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83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83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83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83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83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83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83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83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83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83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83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83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83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83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83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83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83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83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83"/>
      <c r="B178" s="52" t="s">
        <v>1455</v>
      </c>
      <c r="C178" s="53">
        <v>0</v>
      </c>
      <c r="D178" s="53">
        <v>0</v>
      </c>
      <c r="E178" s="53">
        <v>2</v>
      </c>
      <c r="F178" s="53">
        <v>0</v>
      </c>
      <c r="G178" s="53">
        <v>0</v>
      </c>
      <c r="H178" s="53">
        <v>2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83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83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83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83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83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83"/>
      <c r="B184" s="52" t="s">
        <v>1461</v>
      </c>
      <c r="C184" s="53">
        <v>0</v>
      </c>
      <c r="D184" s="53">
        <v>0</v>
      </c>
      <c r="E184" s="53">
        <v>1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83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83"/>
      <c r="B186" s="52" t="s">
        <v>1463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6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83"/>
      <c r="B187" s="52" t="s">
        <v>1464</v>
      </c>
      <c r="C187" s="53">
        <v>9</v>
      </c>
      <c r="D187" s="53">
        <v>0</v>
      </c>
      <c r="E187" s="53">
        <v>3</v>
      </c>
      <c r="F187" s="53">
        <v>0</v>
      </c>
      <c r="G187" s="53">
        <v>0</v>
      </c>
      <c r="H187" s="53">
        <v>5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83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83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83"/>
      <c r="B190" s="52" t="s">
        <v>1467</v>
      </c>
      <c r="C190" s="53">
        <v>0</v>
      </c>
      <c r="D190" s="53">
        <v>0</v>
      </c>
      <c r="E190" s="53">
        <v>2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83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83"/>
      <c r="B192" s="52" t="s">
        <v>1469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83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83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83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83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83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83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83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83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83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83"/>
      <c r="B202" s="52" t="s">
        <v>1479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83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83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83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83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83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83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83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83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83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83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83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83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83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83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83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83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83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83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83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83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83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83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83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83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83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4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83"/>
      <c r="B228" s="52" t="s">
        <v>1505</v>
      </c>
      <c r="C228" s="53">
        <v>0</v>
      </c>
      <c r="D228" s="53">
        <v>0</v>
      </c>
      <c r="E228" s="53">
        <v>3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83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83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83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83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83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83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83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83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83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83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83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83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83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83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83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83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83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83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83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83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83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83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83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83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83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83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83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83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83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83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2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81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83"/>
      <c r="B261" s="52" t="s">
        <v>1539</v>
      </c>
      <c r="C261" s="53">
        <v>0</v>
      </c>
      <c r="D261" s="53">
        <v>0</v>
      </c>
      <c r="E261" s="53">
        <v>2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83"/>
      <c r="B262" s="52" t="s">
        <v>1540</v>
      </c>
      <c r="C262" s="53">
        <v>32</v>
      </c>
      <c r="D262" s="53">
        <v>0</v>
      </c>
      <c r="E262" s="53">
        <v>20</v>
      </c>
      <c r="F262" s="53">
        <v>0</v>
      </c>
      <c r="G262" s="53">
        <v>0</v>
      </c>
      <c r="H262" s="53">
        <v>29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83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83"/>
      <c r="B264" s="52" t="s">
        <v>1542</v>
      </c>
      <c r="C264" s="53">
        <v>0</v>
      </c>
      <c r="D264" s="53">
        <v>0</v>
      </c>
      <c r="E264" s="53">
        <v>7</v>
      </c>
      <c r="F264" s="53">
        <v>0</v>
      </c>
      <c r="G264" s="53">
        <v>0</v>
      </c>
      <c r="H264" s="53">
        <v>1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83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83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83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2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83"/>
      <c r="B268" s="52" t="s">
        <v>1546</v>
      </c>
      <c r="C268" s="53">
        <v>0</v>
      </c>
      <c r="D268" s="53">
        <v>0</v>
      </c>
      <c r="E268" s="53">
        <v>1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83"/>
      <c r="B269" s="52" t="s">
        <v>1547</v>
      </c>
      <c r="C269" s="53">
        <v>0</v>
      </c>
      <c r="D269" s="53">
        <v>0</v>
      </c>
      <c r="E269" s="53">
        <v>1</v>
      </c>
      <c r="F269" s="53">
        <v>0</v>
      </c>
      <c r="G269" s="53">
        <v>0</v>
      </c>
      <c r="H269" s="53">
        <v>1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83"/>
      <c r="B270" s="52" t="s">
        <v>1548</v>
      </c>
      <c r="C270" s="53">
        <v>0</v>
      </c>
      <c r="D270" s="53">
        <v>0</v>
      </c>
      <c r="E270" s="53">
        <v>7</v>
      </c>
      <c r="F270" s="53">
        <v>0</v>
      </c>
      <c r="G270" s="53">
        <v>0</v>
      </c>
      <c r="H270" s="53">
        <v>5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83"/>
      <c r="B271" s="52" t="s">
        <v>961</v>
      </c>
      <c r="C271" s="53">
        <v>0</v>
      </c>
      <c r="D271" s="53">
        <v>0</v>
      </c>
      <c r="E271" s="53">
        <v>1</v>
      </c>
      <c r="F271" s="53">
        <v>0</v>
      </c>
      <c r="G271" s="53">
        <v>0</v>
      </c>
      <c r="H271" s="53">
        <v>2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83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83"/>
      <c r="B273" s="52" t="s">
        <v>1550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83"/>
      <c r="B274" s="52" t="s">
        <v>1551</v>
      </c>
      <c r="C274" s="53">
        <v>0</v>
      </c>
      <c r="D274" s="53">
        <v>0</v>
      </c>
      <c r="E274" s="53">
        <v>1</v>
      </c>
      <c r="F274" s="53">
        <v>1</v>
      </c>
      <c r="G274" s="53">
        <v>0</v>
      </c>
      <c r="H274" s="53">
        <v>1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83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83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83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83"/>
      <c r="B278" s="52" t="s">
        <v>1555</v>
      </c>
      <c r="C278" s="53">
        <v>0</v>
      </c>
      <c r="D278" s="53">
        <v>0</v>
      </c>
      <c r="E278" s="53">
        <v>2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83"/>
      <c r="B279" s="52" t="s">
        <v>1556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83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83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83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83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83"/>
      <c r="B284" s="52" t="s">
        <v>1561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1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83"/>
      <c r="B285" s="52" t="s">
        <v>921</v>
      </c>
      <c r="C285" s="53">
        <v>1</v>
      </c>
      <c r="D285" s="53">
        <v>0</v>
      </c>
      <c r="E285" s="53">
        <v>1</v>
      </c>
      <c r="F285" s="53">
        <v>0</v>
      </c>
      <c r="G285" s="53">
        <v>0</v>
      </c>
      <c r="H285" s="53">
        <v>3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83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83"/>
      <c r="B287" s="52" t="s">
        <v>1562</v>
      </c>
      <c r="C287" s="53">
        <v>0</v>
      </c>
      <c r="D287" s="53">
        <v>0</v>
      </c>
      <c r="E287" s="53">
        <v>4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83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83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83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83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2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81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83"/>
      <c r="B294" s="52" t="s">
        <v>1570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17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83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3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83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83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11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83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3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83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83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83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2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83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83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2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83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83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12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83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2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Jc0sSdJT7kRI0Bd3SSf5SwQKC7X5N5aB6JuwIzbMfJt5h9TBiH3D+0oa69rEXao8rurxc/cKfw+yVhgl0tvN/w==" saltValue="nT04HE2fKY3BSUzwrHywu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0</v>
      </c>
      <c r="D5" s="45">
        <v>171</v>
      </c>
      <c r="E5" s="56">
        <v>-1</v>
      </c>
    </row>
    <row r="6" spans="1:5" ht="22.5" x14ac:dyDescent="0.25">
      <c r="A6" s="38" t="s">
        <v>1587</v>
      </c>
      <c r="B6" s="44" t="s">
        <v>1588</v>
      </c>
      <c r="C6" s="45">
        <v>115</v>
      </c>
      <c r="D6" s="23"/>
      <c r="E6" s="56">
        <v>0</v>
      </c>
    </row>
    <row r="7" spans="1:5" ht="22.5" x14ac:dyDescent="0.25">
      <c r="A7" s="38" t="s">
        <v>1585</v>
      </c>
      <c r="B7" s="44" t="s">
        <v>1589</v>
      </c>
      <c r="C7" s="45">
        <v>0</v>
      </c>
      <c r="D7" s="45">
        <v>4</v>
      </c>
      <c r="E7" s="56">
        <v>-1</v>
      </c>
    </row>
    <row r="8" spans="1:5" ht="22.5" x14ac:dyDescent="0.25">
      <c r="A8" s="38" t="s">
        <v>1587</v>
      </c>
      <c r="B8" s="44" t="s">
        <v>1590</v>
      </c>
      <c r="C8" s="45">
        <v>2</v>
      </c>
      <c r="D8" s="23"/>
      <c r="E8" s="56">
        <v>0</v>
      </c>
    </row>
    <row r="9" spans="1:5" ht="22.5" x14ac:dyDescent="0.25">
      <c r="A9" s="38" t="s">
        <v>1585</v>
      </c>
      <c r="B9" s="44" t="s">
        <v>1591</v>
      </c>
      <c r="C9" s="45">
        <v>0</v>
      </c>
      <c r="D9" s="45">
        <v>0</v>
      </c>
      <c r="E9" s="56">
        <v>0</v>
      </c>
    </row>
    <row r="10" spans="1:5" ht="22.5" x14ac:dyDescent="0.25">
      <c r="A10" s="38" t="s">
        <v>1587</v>
      </c>
      <c r="B10" s="44" t="s">
        <v>1592</v>
      </c>
      <c r="C10" s="45">
        <v>0</v>
      </c>
      <c r="D10" s="23"/>
      <c r="E10" s="56">
        <v>0</v>
      </c>
    </row>
    <row r="11" spans="1:5" x14ac:dyDescent="0.25">
      <c r="A11" s="38" t="s">
        <v>1593</v>
      </c>
      <c r="B11" s="17"/>
      <c r="C11" s="45">
        <v>350</v>
      </c>
      <c r="D11" s="45">
        <v>0</v>
      </c>
      <c r="E11" s="56">
        <v>0</v>
      </c>
    </row>
    <row r="12" spans="1:5" x14ac:dyDescent="0.25">
      <c r="A12" s="38" t="s">
        <v>1594</v>
      </c>
      <c r="B12" s="17"/>
      <c r="C12" s="45">
        <v>353</v>
      </c>
      <c r="D12" s="23"/>
      <c r="E12" s="56">
        <v>0</v>
      </c>
    </row>
    <row r="13" spans="1:5" x14ac:dyDescent="0.25">
      <c r="A13" s="194" t="s">
        <v>1595</v>
      </c>
      <c r="B13" s="44" t="s">
        <v>1596</v>
      </c>
      <c r="C13" s="45">
        <v>34</v>
      </c>
      <c r="D13" s="23"/>
      <c r="E13" s="56">
        <v>0</v>
      </c>
    </row>
    <row r="14" spans="1:5" x14ac:dyDescent="0.25">
      <c r="A14" s="196"/>
      <c r="B14" s="44" t="s">
        <v>1597</v>
      </c>
      <c r="C14" s="45">
        <v>7</v>
      </c>
      <c r="D14" s="23"/>
      <c r="E14" s="56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25">
      <c r="A17" s="197" t="s">
        <v>1599</v>
      </c>
      <c r="B17" s="44" t="s">
        <v>1600</v>
      </c>
      <c r="C17" s="45">
        <v>0</v>
      </c>
      <c r="D17" s="45">
        <v>0</v>
      </c>
      <c r="E17" s="40">
        <v>0</v>
      </c>
    </row>
    <row r="18" spans="1:5" x14ac:dyDescent="0.25">
      <c r="A18" s="198"/>
      <c r="B18" s="44" t="s">
        <v>1601</v>
      </c>
      <c r="C18" s="45">
        <v>0</v>
      </c>
      <c r="D18" s="45">
        <v>0</v>
      </c>
      <c r="E18" s="40">
        <v>0</v>
      </c>
    </row>
    <row r="19" spans="1:5" x14ac:dyDescent="0.25">
      <c r="A19" s="198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25">
      <c r="A20" s="198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25">
      <c r="A21" s="198"/>
      <c r="B21" s="44" t="s">
        <v>1604</v>
      </c>
      <c r="C21" s="45">
        <v>0</v>
      </c>
      <c r="D21" s="45">
        <v>0</v>
      </c>
      <c r="E21" s="40">
        <v>0</v>
      </c>
    </row>
    <row r="22" spans="1:5" x14ac:dyDescent="0.25">
      <c r="A22" s="198"/>
      <c r="B22" s="44" t="s">
        <v>975</v>
      </c>
      <c r="C22" s="45">
        <v>2856</v>
      </c>
      <c r="D22" s="45">
        <v>3467</v>
      </c>
      <c r="E22" s="40">
        <v>258</v>
      </c>
    </row>
    <row r="23" spans="1:5" x14ac:dyDescent="0.25">
      <c r="A23" s="198"/>
      <c r="B23" s="44" t="s">
        <v>1605</v>
      </c>
      <c r="C23" s="45">
        <v>3</v>
      </c>
      <c r="D23" s="23"/>
      <c r="E23" s="40">
        <v>2</v>
      </c>
    </row>
    <row r="24" spans="1:5" x14ac:dyDescent="0.25">
      <c r="A24" s="198"/>
      <c r="B24" s="44" t="s">
        <v>1606</v>
      </c>
      <c r="C24" s="45">
        <v>0</v>
      </c>
      <c r="D24" s="45">
        <v>0</v>
      </c>
      <c r="E24" s="40">
        <v>0</v>
      </c>
    </row>
    <row r="25" spans="1:5" x14ac:dyDescent="0.25">
      <c r="A25" s="198"/>
      <c r="B25" s="44" t="s">
        <v>1607</v>
      </c>
      <c r="C25" s="45">
        <v>0</v>
      </c>
      <c r="D25" s="45">
        <v>0</v>
      </c>
      <c r="E25" s="40">
        <v>0</v>
      </c>
    </row>
    <row r="26" spans="1:5" x14ac:dyDescent="0.25">
      <c r="A26" s="198"/>
      <c r="B26" s="44" t="s">
        <v>1608</v>
      </c>
      <c r="C26" s="45">
        <v>0</v>
      </c>
      <c r="D26" s="45">
        <v>202</v>
      </c>
      <c r="E26" s="40">
        <v>0</v>
      </c>
    </row>
    <row r="27" spans="1:5" x14ac:dyDescent="0.25">
      <c r="A27" s="198"/>
      <c r="B27" s="44" t="s">
        <v>1609</v>
      </c>
      <c r="C27" s="23"/>
      <c r="D27" s="23"/>
      <c r="E27" s="40">
        <v>1</v>
      </c>
    </row>
    <row r="28" spans="1:5" x14ac:dyDescent="0.25">
      <c r="A28" s="198"/>
      <c r="B28" s="44" t="s">
        <v>1610</v>
      </c>
      <c r="C28" s="45">
        <v>706</v>
      </c>
      <c r="D28" s="45">
        <v>596</v>
      </c>
      <c r="E28" s="40">
        <v>352</v>
      </c>
    </row>
    <row r="29" spans="1:5" x14ac:dyDescent="0.25">
      <c r="A29" s="198"/>
      <c r="B29" s="44" t="s">
        <v>1611</v>
      </c>
      <c r="C29" s="45">
        <v>538</v>
      </c>
      <c r="D29" s="45">
        <v>356</v>
      </c>
      <c r="E29" s="40">
        <v>227</v>
      </c>
    </row>
    <row r="30" spans="1:5" x14ac:dyDescent="0.25">
      <c r="A30" s="199"/>
      <c r="B30" s="44" t="s">
        <v>1612</v>
      </c>
      <c r="C30" s="23"/>
      <c r="D30" s="23"/>
      <c r="E30" s="24"/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bAfDNyUsQ1NtdC2HgevLVWJ50ZRypzmwVBKIXvRKmLmUYsLjMkwru8f+rsuJMI2Kue3TgXMuQsvInLyZIW5N6w==" saltValue="yLVzgyxLzP+YlDRXUAL36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E536-A027-4141-A9C3-FBB048233D9A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7" customWidth="1"/>
    <col min="2" max="2" width="4.42578125" style="107" customWidth="1"/>
    <col min="3" max="3" width="18.7109375" style="107" customWidth="1"/>
    <col min="4" max="4" width="36.42578125" style="107" customWidth="1"/>
    <col min="5" max="5" width="18.7109375" style="107" customWidth="1"/>
    <col min="6" max="6" width="7.42578125" style="107" customWidth="1"/>
    <col min="7" max="7" width="2.7109375" style="107" customWidth="1"/>
    <col min="8" max="8" width="10.140625" style="107" customWidth="1"/>
    <col min="9" max="13" width="11.42578125" style="107"/>
    <col min="14" max="14" width="5.5703125" style="107" customWidth="1"/>
    <col min="15" max="15" width="11" style="107" customWidth="1"/>
    <col min="16" max="16" width="2.7109375" style="107" customWidth="1"/>
    <col min="17" max="17" width="11.42578125" style="107"/>
    <col min="18" max="19" width="12.85546875" style="107" customWidth="1"/>
    <col min="20" max="23" width="11.42578125" style="107"/>
    <col min="24" max="24" width="2.7109375" style="107" customWidth="1"/>
    <col min="25" max="25" width="6.28515625" style="107" customWidth="1"/>
    <col min="26" max="29" width="13.85546875" style="107" customWidth="1"/>
    <col min="30" max="30" width="11.42578125" style="107"/>
    <col min="31" max="31" width="9.42578125" style="107" customWidth="1"/>
    <col min="32" max="32" width="2.7109375" style="107" customWidth="1"/>
    <col min="33" max="38" width="11.42578125" style="107"/>
    <col min="39" max="39" width="14.5703125" style="107" customWidth="1"/>
    <col min="40" max="40" width="2.7109375" style="107" customWidth="1"/>
    <col min="41" max="41" width="11.42578125" style="107"/>
    <col min="42" max="44" width="19.28515625" style="107" customWidth="1"/>
    <col min="45" max="45" width="14.85546875" style="107" customWidth="1"/>
    <col min="46" max="46" width="2.7109375" style="107" customWidth="1"/>
    <col min="47" max="47" width="7" style="107" customWidth="1"/>
    <col min="48" max="48" width="14" style="107" customWidth="1"/>
    <col min="49" max="53" width="11.42578125" style="107"/>
    <col min="54" max="54" width="5.42578125" style="107" customWidth="1"/>
    <col min="55" max="55" width="2.7109375" style="107" customWidth="1"/>
    <col min="56" max="56" width="11.42578125" style="107"/>
    <col min="57" max="59" width="13.85546875" style="107" customWidth="1"/>
    <col min="60" max="60" width="11.42578125" style="107"/>
    <col min="61" max="61" width="19.28515625" style="107" customWidth="1"/>
    <col min="62" max="62" width="2.7109375" style="107" customWidth="1"/>
    <col min="63" max="63" width="7.140625" style="107" customWidth="1"/>
    <col min="64" max="65" width="6.5703125" style="107" customWidth="1"/>
    <col min="66" max="66" width="9" style="107" customWidth="1"/>
    <col min="67" max="67" width="7.140625" style="107" bestFit="1" customWidth="1"/>
    <col min="68" max="68" width="7" style="107" customWidth="1"/>
    <col min="69" max="69" width="8.7109375" style="107" customWidth="1"/>
    <col min="70" max="70" width="6.7109375" style="107" customWidth="1"/>
    <col min="71" max="71" width="9" style="107" customWidth="1"/>
    <col min="72" max="73" width="6.140625" style="107" customWidth="1"/>
    <col min="74" max="74" width="6.7109375" style="107" customWidth="1"/>
    <col min="75" max="75" width="2.7109375" style="107" customWidth="1"/>
    <col min="76" max="76" width="21.140625" style="107" customWidth="1"/>
    <col min="77" max="80" width="11.42578125" style="107"/>
    <col min="81" max="81" width="16.42578125" style="107" customWidth="1"/>
    <col min="82" max="82" width="2.7109375" style="107" customWidth="1"/>
    <col min="83" max="83" width="17" style="107" customWidth="1"/>
    <col min="84" max="85" width="21.140625" style="107" customWidth="1"/>
    <col min="86" max="88" width="11.42578125" style="107"/>
    <col min="89" max="89" width="2.7109375" style="107" customWidth="1"/>
    <col min="90" max="90" width="15.140625" style="107" customWidth="1"/>
    <col min="91" max="91" width="8.28515625" style="107" customWidth="1"/>
    <col min="92" max="92" width="23.42578125" style="107" customWidth="1"/>
    <col min="93" max="93" width="14.85546875" style="107" customWidth="1"/>
    <col min="94" max="94" width="18" style="107" customWidth="1"/>
    <col min="95" max="16384" width="11.42578125" style="107"/>
  </cols>
  <sheetData>
    <row r="1" spans="1:93" ht="18.75" x14ac:dyDescent="0.25">
      <c r="A1" s="105"/>
      <c r="B1" s="106"/>
      <c r="C1" s="211" t="s">
        <v>1735</v>
      </c>
      <c r="D1" s="211"/>
      <c r="E1" s="211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1.25" x14ac:dyDescent="0.25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10"/>
      <c r="AW2" s="210"/>
      <c r="AX2" s="210"/>
      <c r="AY2" s="210"/>
      <c r="AZ2" s="210"/>
      <c r="BA2" s="210"/>
      <c r="BK2" s="210" t="s">
        <v>1736</v>
      </c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CL2" s="110"/>
    </row>
    <row r="3" spans="1:93" s="109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10" t="s">
        <v>1054</v>
      </c>
      <c r="AW3" s="210"/>
      <c r="AX3" s="210"/>
      <c r="AY3" s="210"/>
      <c r="AZ3" s="210"/>
      <c r="BA3" s="210"/>
      <c r="CL3" s="110"/>
    </row>
    <row r="4" spans="1:93" s="111" customFormat="1" ht="21.75" customHeight="1" x14ac:dyDescent="0.25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5" t="s">
        <v>1741</v>
      </c>
      <c r="BL4" s="206" t="s">
        <v>1742</v>
      </c>
      <c r="BM4" s="206" t="s">
        <v>1743</v>
      </c>
      <c r="BN4" s="206" t="s">
        <v>169</v>
      </c>
      <c r="BO4" s="206" t="s">
        <v>1744</v>
      </c>
      <c r="BP4" s="206" t="s">
        <v>1745</v>
      </c>
      <c r="BQ4" s="206" t="s">
        <v>1746</v>
      </c>
      <c r="BR4" s="206" t="s">
        <v>204</v>
      </c>
      <c r="BS4" s="207" t="s">
        <v>1747</v>
      </c>
      <c r="BT4" s="207" t="s">
        <v>1748</v>
      </c>
      <c r="BU4" s="207" t="s">
        <v>284</v>
      </c>
      <c r="BV4" s="208"/>
      <c r="BY4" s="209" t="s">
        <v>163</v>
      </c>
      <c r="BZ4" s="209"/>
      <c r="CA4" s="209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25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5" t="s">
        <v>1752</v>
      </c>
      <c r="AW5" s="206" t="s">
        <v>1753</v>
      </c>
      <c r="AX5" s="206" t="s">
        <v>1754</v>
      </c>
      <c r="AY5" s="206" t="s">
        <v>104</v>
      </c>
      <c r="AZ5" s="206" t="s">
        <v>105</v>
      </c>
      <c r="BA5" s="207" t="s">
        <v>106</v>
      </c>
      <c r="BK5" s="205"/>
      <c r="BL5" s="206"/>
      <c r="BM5" s="206"/>
      <c r="BN5" s="206"/>
      <c r="BO5" s="206"/>
      <c r="BP5" s="206"/>
      <c r="BQ5" s="206"/>
      <c r="BR5" s="206"/>
      <c r="BS5" s="207"/>
      <c r="BT5" s="207"/>
      <c r="BU5" s="207"/>
      <c r="BV5" s="208"/>
    </row>
    <row r="6" spans="1:93" s="111" customFormat="1" ht="14.25" customHeight="1" x14ac:dyDescent="0.25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5"/>
      <c r="AW6" s="206"/>
      <c r="AX6" s="206"/>
      <c r="AY6" s="206"/>
      <c r="AZ6" s="206"/>
      <c r="BA6" s="207"/>
      <c r="BE6" s="117" t="s">
        <v>108</v>
      </c>
      <c r="BF6" s="116" t="s">
        <v>109</v>
      </c>
      <c r="BG6" s="118" t="s">
        <v>1767</v>
      </c>
      <c r="BK6" s="205"/>
      <c r="BL6" s="206"/>
      <c r="BM6" s="206"/>
      <c r="BN6" s="206"/>
      <c r="BO6" s="206"/>
      <c r="BP6" s="206"/>
      <c r="BQ6" s="206"/>
      <c r="BR6" s="206"/>
      <c r="BS6" s="207"/>
      <c r="BT6" s="207"/>
      <c r="BU6" s="207"/>
      <c r="BV6" s="208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25">
      <c r="C7" s="124">
        <f>DatosGenerales!C8</f>
        <v>60659</v>
      </c>
      <c r="D7" s="125">
        <f>SUM(DatosGenerales!C15:C19)</f>
        <v>8626</v>
      </c>
      <c r="E7" s="124">
        <f>SUM(DatosGenerales!C12:C14)</f>
        <v>50940</v>
      </c>
      <c r="I7" s="126">
        <f>DatosGenerales!C31</f>
        <v>9111</v>
      </c>
      <c r="J7" s="125">
        <f>DatosGenerales!C32</f>
        <v>1398</v>
      </c>
      <c r="K7" s="124">
        <f>SUM(DatosGenerales!C33:C34)</f>
        <v>2010</v>
      </c>
      <c r="L7" s="125">
        <f>DatosGenerales!C36</f>
        <v>5131</v>
      </c>
      <c r="M7" s="124">
        <f>DatosGenerales!C95</f>
        <v>4565</v>
      </c>
      <c r="N7" s="127">
        <f>L7-M7</f>
        <v>566</v>
      </c>
      <c r="O7" s="127"/>
      <c r="Q7" s="126">
        <f>DatosGenerales!C36</f>
        <v>5131</v>
      </c>
      <c r="R7" s="125">
        <f>DatosGenerales!C49</f>
        <v>2475</v>
      </c>
      <c r="S7" s="125">
        <f>DatosGenerales!C50</f>
        <v>228</v>
      </c>
      <c r="T7" s="125">
        <f>DatosGenerales!C62</f>
        <v>109</v>
      </c>
      <c r="U7" s="125">
        <f>DatosGenerales!C78</f>
        <v>12</v>
      </c>
      <c r="V7" s="128">
        <f>SUM(Q7:U7)</f>
        <v>7955</v>
      </c>
      <c r="Z7" s="126">
        <f>SUM(DatosGenerales!C106,DatosGenerales!C107,DatosGenerales!C109)</f>
        <v>2362</v>
      </c>
      <c r="AA7" s="125">
        <f>SUM(DatosGenerales!C108,DatosGenerales!C110)</f>
        <v>386</v>
      </c>
      <c r="AB7" s="125">
        <f>DatosGenerales!C106</f>
        <v>1539</v>
      </c>
      <c r="AC7" s="128">
        <f>DatosGenerales!C107</f>
        <v>696</v>
      </c>
      <c r="AH7" s="126">
        <f>SUM(DatosGenerales!C115,DatosGenerales!C116,DatosGenerales!C118)</f>
        <v>285</v>
      </c>
      <c r="AI7" s="125">
        <f>SUM(DatosGenerales!C117,DatosGenerales!C119)</f>
        <v>56</v>
      </c>
      <c r="AJ7" s="125">
        <f>DatosGenerales!C115</f>
        <v>201</v>
      </c>
      <c r="AK7" s="128">
        <f>DatosGenerales!C116</f>
        <v>75</v>
      </c>
      <c r="AP7" s="126">
        <f>SUM(DatosGenerales!C135:C136)</f>
        <v>498</v>
      </c>
      <c r="AQ7" s="125">
        <f>SUM(DatosGenerales!C137:C138)</f>
        <v>0</v>
      </c>
      <c r="AR7" s="128">
        <f>SUM(DatosGenerales!C139:C140)</f>
        <v>16</v>
      </c>
      <c r="AV7" s="126">
        <f>DatosGenerales!C145</f>
        <v>7</v>
      </c>
      <c r="AW7" s="125">
        <f>DatosGenerales!C146</f>
        <v>150</v>
      </c>
      <c r="AX7" s="125">
        <f>DatosGenerales!C147</f>
        <v>28</v>
      </c>
      <c r="AY7" s="125">
        <f>DatosGenerales!C148</f>
        <v>4</v>
      </c>
      <c r="AZ7" s="125">
        <f>DatosGenerales!C149</f>
        <v>140</v>
      </c>
      <c r="BA7" s="128">
        <f>DatosGenerales!C150</f>
        <v>10</v>
      </c>
      <c r="BE7" s="126">
        <f>DatosGenerales!C151</f>
        <v>92</v>
      </c>
      <c r="BF7" s="125">
        <f>DatosGenerales!C152</f>
        <v>246</v>
      </c>
      <c r="BG7" s="128">
        <f>DatosGenerales!C154</f>
        <v>103</v>
      </c>
      <c r="BK7" s="126">
        <f>SUM(DatosGenerales!C297:C311)</f>
        <v>5815</v>
      </c>
      <c r="BL7" s="125">
        <f>SUM(DatosGenerales!C294:C296)</f>
        <v>156</v>
      </c>
      <c r="BM7" s="125">
        <f>SUM(DatosGenerales!C312:C344)</f>
        <v>71</v>
      </c>
      <c r="BN7" s="125">
        <f>SUM(DatosGenerales!C289)</f>
        <v>120</v>
      </c>
      <c r="BO7" s="125">
        <f>SUM(DatosGenerales!C356:C364)</f>
        <v>0</v>
      </c>
      <c r="BP7" s="125">
        <f>SUM(DatosGenerales!C286:C288)</f>
        <v>0</v>
      </c>
      <c r="BQ7" s="125">
        <f>SUM(DatosGenerales!C345:C355)</f>
        <v>39</v>
      </c>
      <c r="BR7" s="125">
        <f>SUM(DatosGenerales!C290:C292)</f>
        <v>119</v>
      </c>
      <c r="BS7" s="128">
        <f>SUM(DatosGenerales!C283:C285)</f>
        <v>1611</v>
      </c>
      <c r="BT7" s="128">
        <f>SUM(DatosGenerales!C293)</f>
        <v>0</v>
      </c>
      <c r="BU7" s="128">
        <f>SUM(DatosGenerales!C365:C377)</f>
        <v>0</v>
      </c>
      <c r="BY7" s="126">
        <f>DatosGenerales!C246</f>
        <v>16</v>
      </c>
      <c r="BZ7" s="125">
        <f>DatosGenerales!C247</f>
        <v>35</v>
      </c>
      <c r="CA7" s="128">
        <f>DatosGenerales!C248</f>
        <v>56</v>
      </c>
      <c r="CF7" s="126">
        <f>DatosDiscapacidad!C5</f>
        <v>0</v>
      </c>
      <c r="CG7" s="128">
        <f>DatosDiscapacidad!C11</f>
        <v>350</v>
      </c>
      <c r="CM7" s="126">
        <f>DatosGenerales!C40</f>
        <v>11856</v>
      </c>
      <c r="CN7" s="128">
        <f>DatosGenerales!C41</f>
        <v>6190</v>
      </c>
    </row>
    <row r="8" spans="1:93" x14ac:dyDescent="0.25">
      <c r="B8" s="129"/>
    </row>
    <row r="11" spans="1:93" x14ac:dyDescent="0.25">
      <c r="R11" s="107" t="s">
        <v>1771</v>
      </c>
    </row>
    <row r="16" spans="1:93" ht="12.75" customHeight="1" x14ac:dyDescent="0.25">
      <c r="AV16" s="130"/>
      <c r="AW16" s="130"/>
      <c r="AX16" s="130"/>
      <c r="AY16" s="130"/>
      <c r="AZ16" s="130"/>
      <c r="BA16" s="130"/>
    </row>
    <row r="17" spans="19:93" x14ac:dyDescent="0.25">
      <c r="AV17" s="130"/>
      <c r="AW17" s="130"/>
      <c r="AX17" s="130"/>
      <c r="AY17" s="130"/>
      <c r="AZ17" s="130"/>
      <c r="BA17" s="130"/>
    </row>
    <row r="19" spans="19:93" x14ac:dyDescent="0.25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25">
      <c r="S23" s="132"/>
      <c r="Z23" s="133"/>
      <c r="AH23" s="133"/>
    </row>
    <row r="30" spans="19:93" x14ac:dyDescent="0.25">
      <c r="BJ30" s="134"/>
    </row>
    <row r="31" spans="19:93" s="111" customFormat="1" ht="12.75" customHeight="1" x14ac:dyDescent="0.25">
      <c r="BJ31" s="135"/>
    </row>
    <row r="32" spans="19:93" s="123" customFormat="1" ht="12" x14ac:dyDescent="0.25">
      <c r="BJ32" s="136"/>
    </row>
    <row r="33" spans="62:67" x14ac:dyDescent="0.25">
      <c r="BJ33" s="134"/>
    </row>
    <row r="38" spans="62:67" ht="15.75" x14ac:dyDescent="0.25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25">
      <c r="BK51" s="135" t="s">
        <v>1776</v>
      </c>
      <c r="BL51" s="135" t="s">
        <v>1776</v>
      </c>
      <c r="BM51" s="134"/>
    </row>
    <row r="52" spans="63:74" x14ac:dyDescent="0.25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25">
      <c r="BK53" s="136">
        <f>SUM(DatosGenerales!C310,DatosGenerales!C299,DatosGenerales!C308)</f>
        <v>2089</v>
      </c>
      <c r="BL53" s="136">
        <f>SUM(DatosGenerales!C311,DatosGenerales!C300,DatosGenerales!C309)</f>
        <v>2071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25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25">
      <c r="BK66" s="136">
        <f>SUM(DatosGenerales!C310:C311)</f>
        <v>56</v>
      </c>
      <c r="BL66" s="136">
        <f>SUM(DatosGenerales!C299:C300)</f>
        <v>1520</v>
      </c>
      <c r="BM66" s="136">
        <f>SUM(DatosGenerales!C308:C309)</f>
        <v>2584</v>
      </c>
      <c r="BN66" s="136"/>
      <c r="BO66" s="123"/>
      <c r="BP66" s="123"/>
      <c r="BQ66" s="123"/>
      <c r="BR66" s="123"/>
      <c r="BS66" s="123"/>
    </row>
  </sheetData>
  <sheetProtection algorithmName="SHA-512" hashValue="h679tGGQLIWJQbPPj3hCtWMhskZJhhu8xDWtP2rDQCvM6b/hImlrzUFZGK3tlGQNG9HAoDkEtxD0/NLPrdvhyQ==" saltValue="Ac8wJ0AGLtphC8FxeRlSSQ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B183A-D49F-46F0-B03C-FB3FE298377C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0" customWidth="1"/>
    <col min="2" max="2" width="7.85546875" style="140" customWidth="1"/>
    <col min="3" max="3" width="11.42578125" style="140"/>
    <col min="4" max="4" width="12" style="140" customWidth="1"/>
    <col min="5" max="5" width="51.28515625" style="140" customWidth="1"/>
    <col min="6" max="6" width="2.7109375" style="140" customWidth="1"/>
    <col min="7" max="7" width="7.85546875" style="140" customWidth="1"/>
    <col min="8" max="9" width="11.42578125" style="140"/>
    <col min="10" max="10" width="51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1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1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1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1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1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1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1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1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1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1.28515625" style="140" customWidth="1"/>
    <col min="61" max="61" width="2.7109375" style="140" customWidth="1"/>
    <col min="62" max="16384" width="11.42578125" style="140"/>
  </cols>
  <sheetData>
    <row r="1" spans="1:61" ht="18.75" customHeight="1" x14ac:dyDescent="0.2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">
      <c r="BG2" s="141"/>
    </row>
    <row r="3" spans="1:61" s="131" customFormat="1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2" customFormat="1" ht="15.75" x14ac:dyDescent="0.25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vkOn2nbVcBYZxHeZdU+YESy4M0U3j3Wp4LrY3NSpI06KbEXZnbSWQuT7hoa6upcunx9ifN+Y457yfvUGbWWOhQ==" saltValue="kstrSey7hndg8KKj6wPNg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001B-8E50-4C96-A16D-4B541A601EAB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7" customWidth="1"/>
    <col min="2" max="2" width="4.42578125" style="107" customWidth="1"/>
    <col min="3" max="8" width="18.85546875" style="107" customWidth="1"/>
    <col min="9" max="9" width="4.42578125" style="107" customWidth="1"/>
    <col min="10" max="10" width="2.7109375" style="107" customWidth="1"/>
    <col min="11" max="11" width="4.5703125" style="107" customWidth="1"/>
    <col min="12" max="12" width="20.85546875" style="107" customWidth="1"/>
    <col min="13" max="13" width="20.7109375" style="107" customWidth="1"/>
    <col min="14" max="16" width="20.85546875" style="107" customWidth="1"/>
    <col min="17" max="17" width="2.7109375" style="107" customWidth="1"/>
    <col min="18" max="18" width="4.5703125" style="107" customWidth="1"/>
    <col min="19" max="27" width="14.85546875" style="107" customWidth="1"/>
    <col min="28" max="28" width="4.5703125" style="107" customWidth="1"/>
    <col min="29" max="29" width="2.7109375" style="107" customWidth="1"/>
    <col min="30" max="30" width="4.5703125" style="107" customWidth="1"/>
    <col min="31" max="38" width="13.85546875" style="107" customWidth="1"/>
    <col min="39" max="39" width="13.42578125" style="107" customWidth="1"/>
    <col min="40" max="40" width="2.7109375" style="107" customWidth="1"/>
    <col min="41" max="41" width="4.5703125" style="107" customWidth="1"/>
    <col min="42" max="47" width="13.85546875" style="107" customWidth="1"/>
    <col min="48" max="48" width="4.5703125" style="107" customWidth="1"/>
    <col min="49" max="50" width="11.42578125" style="107" hidden="1" customWidth="1"/>
    <col min="51" max="16384" width="11.42578125" style="107"/>
  </cols>
  <sheetData>
    <row r="1" spans="1:50" ht="19.7" customHeight="1" x14ac:dyDescent="0.25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" customHeight="1" x14ac:dyDescent="0.25">
      <c r="I2" s="110"/>
      <c r="S2" s="110"/>
      <c r="T2" s="110"/>
    </row>
    <row r="3" spans="1:50" s="109" customFormat="1" ht="14.85" customHeight="1" x14ac:dyDescent="0.25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25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25">
      <c r="I5" s="107"/>
      <c r="AC5" s="109"/>
      <c r="AN5" s="109"/>
    </row>
    <row r="6" spans="1:50" s="111" customFormat="1" ht="14.25" customHeight="1" x14ac:dyDescent="0.25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25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1380</v>
      </c>
    </row>
    <row r="8" spans="1:50" s="123" customFormat="1" ht="14.85" customHeight="1" x14ac:dyDescent="0.25">
      <c r="C8" s="212"/>
      <c r="D8" s="125">
        <f>DatosMenores!C56</f>
        <v>3043</v>
      </c>
      <c r="E8" s="125">
        <f>DatosMenores!C57</f>
        <v>129</v>
      </c>
      <c r="F8" s="125">
        <f>DatosMenores!C58</f>
        <v>343</v>
      </c>
      <c r="G8" s="125">
        <f>DatosMenores!C59</f>
        <v>1477</v>
      </c>
      <c r="H8" s="124">
        <f>DatosMenores!C60</f>
        <v>36</v>
      </c>
      <c r="I8" s="107"/>
      <c r="L8" s="124">
        <f>DatosMenores!C48</f>
        <v>9</v>
      </c>
      <c r="M8" s="125">
        <f>DatosMenores!C49</f>
        <v>113</v>
      </c>
      <c r="N8" s="125">
        <f>DatosMenores!C50</f>
        <v>382</v>
      </c>
      <c r="O8" s="125">
        <f>DatosMenores!C51</f>
        <v>0</v>
      </c>
      <c r="P8" s="124">
        <f>DatosMenores!C52</f>
        <v>0</v>
      </c>
      <c r="S8" s="124">
        <f>DatosMenores!C28</f>
        <v>476</v>
      </c>
      <c r="T8" s="125">
        <f>SUM(DatosMenores!C29:C32)</f>
        <v>128</v>
      </c>
      <c r="U8" s="125">
        <f>DatosMenores!C33</f>
        <v>24</v>
      </c>
      <c r="V8" s="125">
        <f>DatosMenores!C34</f>
        <v>195</v>
      </c>
      <c r="W8" s="125">
        <f>DatosMenores!C35</f>
        <v>31</v>
      </c>
      <c r="X8" s="125">
        <f>DatosMenores!C36</f>
        <v>0</v>
      </c>
      <c r="Y8" s="125">
        <f>DatosMenores!C38</f>
        <v>7</v>
      </c>
      <c r="Z8" s="125">
        <f>DatosMenores!C37</f>
        <v>36</v>
      </c>
      <c r="AA8" s="124">
        <f>DatosMenores!C39</f>
        <v>55</v>
      </c>
      <c r="AC8" s="109"/>
      <c r="AE8" s="126">
        <f>DatosMenores!C5</f>
        <v>3</v>
      </c>
      <c r="AF8" s="125">
        <f>DatosMenores!C6</f>
        <v>267</v>
      </c>
      <c r="AG8" s="125">
        <f>DatosMenores!C7</f>
        <v>24</v>
      </c>
      <c r="AH8" s="125">
        <f>DatosMenores!C8</f>
        <v>82</v>
      </c>
      <c r="AI8" s="125">
        <f>DatosMenores!C9</f>
        <v>106</v>
      </c>
      <c r="AJ8" s="124">
        <f>DatosMenores!C10</f>
        <v>59</v>
      </c>
      <c r="AK8" s="125">
        <f>DatosMenores!C11</f>
        <v>106</v>
      </c>
      <c r="AL8" s="125">
        <f>DatosMenores!C12</f>
        <v>86</v>
      </c>
      <c r="AM8" s="124">
        <f>DatosMenores!C13</f>
        <v>19</v>
      </c>
      <c r="AN8" s="109"/>
      <c r="AP8" s="126">
        <f>DatosMenores!C69</f>
        <v>1380</v>
      </c>
      <c r="AQ8" s="126">
        <f>DatosMenores!C70</f>
        <v>7</v>
      </c>
      <c r="AR8" s="125">
        <f>DatosMenores!C71</f>
        <v>2445</v>
      </c>
      <c r="AS8" s="125">
        <f>DatosMenores!C74</f>
        <v>0</v>
      </c>
      <c r="AT8" s="125">
        <f>DatosMenores!C75</f>
        <v>25</v>
      </c>
      <c r="AU8" s="124">
        <f>DatosMenores!C76</f>
        <v>0</v>
      </c>
      <c r="AW8" s="147" t="s">
        <v>1663</v>
      </c>
      <c r="AX8" s="148">
        <f>DatosMenores!C70</f>
        <v>7</v>
      </c>
    </row>
    <row r="9" spans="1:50" ht="14.85" customHeight="1" x14ac:dyDescent="0.25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2445</v>
      </c>
    </row>
    <row r="10" spans="1:50" ht="29.85" customHeight="1" x14ac:dyDescent="0.25">
      <c r="C10" s="212"/>
      <c r="D10" s="124">
        <f>DatosMenores!C61</f>
        <v>995</v>
      </c>
      <c r="E10" s="125">
        <f>DatosMenores!C62</f>
        <v>37</v>
      </c>
      <c r="F10" s="128">
        <f>DatosMenores!C63</f>
        <v>36</v>
      </c>
      <c r="G10" s="128">
        <f>DatosMenores!C64</f>
        <v>435</v>
      </c>
      <c r="H10" s="128">
        <f>DatosMenores!C65</f>
        <v>379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27</v>
      </c>
    </row>
    <row r="11" spans="1:50" ht="14.85" customHeight="1" x14ac:dyDescent="0.25">
      <c r="AE11" s="126">
        <f>DatosMenores!C14</f>
        <v>2</v>
      </c>
      <c r="AF11" s="125">
        <f>DatosMenores!C15</f>
        <v>8</v>
      </c>
      <c r="AG11" s="125">
        <f>DatosMenores!C16</f>
        <v>48</v>
      </c>
      <c r="AH11" s="125">
        <f>DatosMenores!C17</f>
        <v>121</v>
      </c>
      <c r="AI11" s="125">
        <f>DatosMenores!C18</f>
        <v>8</v>
      </c>
      <c r="AJ11" s="125">
        <f>DatosMenores!C20</f>
        <v>97</v>
      </c>
      <c r="AK11" s="125">
        <f>DatosMenores!C21</f>
        <v>0</v>
      </c>
      <c r="AL11" s="124">
        <f>DatosMenores!C19</f>
        <v>491</v>
      </c>
      <c r="AP11" s="126">
        <f>DatosMenores!C78</f>
        <v>4</v>
      </c>
      <c r="AQ11" s="125">
        <f>DatosMenores!C77</f>
        <v>7</v>
      </c>
      <c r="AR11" s="125">
        <f>DatosMenores!C79</f>
        <v>0</v>
      </c>
      <c r="AS11" s="126">
        <f>DatosMenores!C72</f>
        <v>27</v>
      </c>
      <c r="AT11" s="124">
        <f>DatosMenores!C73</f>
        <v>0</v>
      </c>
      <c r="AW11" s="147" t="s">
        <v>1804</v>
      </c>
      <c r="AX11" s="148">
        <f>DatosMenores!C73</f>
        <v>0</v>
      </c>
    </row>
    <row r="12" spans="1:50" ht="12.75" customHeight="1" x14ac:dyDescent="0.25">
      <c r="AW12" s="147" t="s">
        <v>1665</v>
      </c>
      <c r="AX12" s="148">
        <f>DatosMenores!C74</f>
        <v>0</v>
      </c>
    </row>
    <row r="13" spans="1:50" ht="12.75" customHeight="1" x14ac:dyDescent="0.25">
      <c r="AW13" s="147" t="s">
        <v>1016</v>
      </c>
      <c r="AX13" s="148">
        <f>DatosMenores!C75</f>
        <v>25</v>
      </c>
    </row>
    <row r="14" spans="1:50" ht="12.75" customHeight="1" x14ac:dyDescent="0.25">
      <c r="AW14" s="147" t="s">
        <v>1666</v>
      </c>
      <c r="AX14" s="148">
        <f>DatosMenores!C76</f>
        <v>0</v>
      </c>
    </row>
    <row r="15" spans="1:50" ht="12.75" customHeight="1" x14ac:dyDescent="0.25">
      <c r="AW15" s="147" t="s">
        <v>1667</v>
      </c>
      <c r="AX15" s="148">
        <f>DatosMenores!C77</f>
        <v>7</v>
      </c>
    </row>
    <row r="16" spans="1:50" ht="12.75" customHeight="1" x14ac:dyDescent="0.25">
      <c r="AW16" s="147" t="s">
        <v>260</v>
      </c>
      <c r="AX16" s="148">
        <f>DatosMenores!C78</f>
        <v>4</v>
      </c>
    </row>
    <row r="17" spans="49:50" ht="12.75" customHeight="1" x14ac:dyDescent="0.25">
      <c r="AW17" s="147" t="s">
        <v>1668</v>
      </c>
      <c r="AX17" s="148">
        <f>DatosMenores!C79</f>
        <v>0</v>
      </c>
    </row>
  </sheetData>
  <sheetProtection algorithmName="SHA-512" hashValue="CyavEmUHaj9lfydAUjh1no+BjBVIKDULHfxuwPQ7sW3k2wby7+9u02nXQvAlUxEd2OizxOWnDqn0Z5BEBUXhAg==" saltValue="zvoPaxdsbdV5yZV9r2tpN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D182-5E5F-40E6-91EC-E62C35B0ECA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customWidth="1"/>
    <col min="20" max="20" width="7.85546875" style="156" customWidth="1"/>
    <col min="21" max="22" width="11.42578125" style="156"/>
    <col min="23" max="23" width="51.28515625" style="156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1811</v>
      </c>
      <c r="D4" s="162">
        <f>DatosViolenciaDoméstica!C5</f>
        <v>200</v>
      </c>
      <c r="F4" s="161" t="s">
        <v>1812</v>
      </c>
      <c r="G4" s="163">
        <f>DatosViolenciaDoméstica!E67</f>
        <v>6</v>
      </c>
      <c r="H4" s="164"/>
    </row>
    <row r="5" spans="1:30" x14ac:dyDescent="0.2">
      <c r="C5" s="161" t="s">
        <v>8</v>
      </c>
      <c r="D5" s="162">
        <f>DatosViolenciaDoméstica!C6</f>
        <v>418</v>
      </c>
      <c r="F5" s="161" t="s">
        <v>1813</v>
      </c>
      <c r="G5" s="165">
        <f>DatosViolenciaDoméstica!F67</f>
        <v>42</v>
      </c>
      <c r="H5" s="164"/>
    </row>
    <row r="6" spans="1:30" x14ac:dyDescent="0.2">
      <c r="C6" s="161" t="s">
        <v>1814</v>
      </c>
      <c r="D6" s="162">
        <f>DatosViolenciaDoméstica!C7</f>
        <v>101</v>
      </c>
    </row>
    <row r="7" spans="1:30" x14ac:dyDescent="0.2">
      <c r="C7" s="161" t="s">
        <v>55</v>
      </c>
      <c r="D7" s="162">
        <f>DatosViolenciaDoméstica!C8</f>
        <v>6</v>
      </c>
    </row>
    <row r="8" spans="1:30" x14ac:dyDescent="0.2">
      <c r="C8" s="161" t="s">
        <v>1815</v>
      </c>
      <c r="D8" s="162">
        <f>DatosViolenciaDoméstica!C9</f>
        <v>0</v>
      </c>
    </row>
    <row r="9" spans="1:30" x14ac:dyDescent="0.2">
      <c r="C9" s="161" t="s">
        <v>1816</v>
      </c>
      <c r="D9" s="162">
        <f>SUM(DatosViolenciaDoméstica!C10:C11)</f>
        <v>0</v>
      </c>
    </row>
    <row r="21" spans="6:32" x14ac:dyDescent="0.2">
      <c r="F21" s="166"/>
      <c r="G21" s="166"/>
    </row>
    <row r="22" spans="6:32" s="166" customFormat="1" ht="12.75" customHeight="1" x14ac:dyDescent="0.2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">
      <c r="AB24" s="154"/>
    </row>
    <row r="25" spans="6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iB5HGLmmi1j6xzYdfjMqxpE0AHZWZEB90J0RHssPIRwaJ46HoLB3+Y3kwh2vLlu2RVtT16N/yfzVGBP9xbQlIw==" saltValue="Mbz0QcjketcFMDjWINU9I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9A5F-3950-4C91-B4C4-1CD22CC1BC9C}">
  <dimension ref="A3:E377"/>
  <sheetViews>
    <sheetView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81" t="s">
        <v>13</v>
      </c>
      <c r="B7" s="13" t="s">
        <v>14</v>
      </c>
      <c r="C7" s="14">
        <v>12879</v>
      </c>
      <c r="D7" s="14">
        <v>14535</v>
      </c>
      <c r="E7" s="15">
        <v>-0.113931888544892</v>
      </c>
    </row>
    <row r="8" spans="1:5" x14ac:dyDescent="0.25">
      <c r="A8" s="183"/>
      <c r="B8" s="13" t="s">
        <v>15</v>
      </c>
      <c r="C8" s="14">
        <v>60659</v>
      </c>
      <c r="D8" s="14">
        <v>66124</v>
      </c>
      <c r="E8" s="15">
        <v>-8.2647752707035296E-2</v>
      </c>
    </row>
    <row r="9" spans="1:5" x14ac:dyDescent="0.25">
      <c r="A9" s="183"/>
      <c r="B9" s="13" t="s">
        <v>16</v>
      </c>
      <c r="C9" s="14">
        <v>51774</v>
      </c>
      <c r="D9" s="14">
        <v>51173</v>
      </c>
      <c r="E9" s="15">
        <v>1.1744474625290701E-2</v>
      </c>
    </row>
    <row r="10" spans="1:5" x14ac:dyDescent="0.25">
      <c r="A10" s="183"/>
      <c r="B10" s="13" t="s">
        <v>17</v>
      </c>
      <c r="C10" s="14">
        <v>1549</v>
      </c>
      <c r="D10" s="14">
        <v>1534</v>
      </c>
      <c r="E10" s="15">
        <v>9.7783572359843498E-3</v>
      </c>
    </row>
    <row r="11" spans="1:5" x14ac:dyDescent="0.25">
      <c r="A11" s="182"/>
      <c r="B11" s="13" t="s">
        <v>18</v>
      </c>
      <c r="C11" s="14">
        <v>15521</v>
      </c>
      <c r="D11" s="14">
        <v>12879</v>
      </c>
      <c r="E11" s="15">
        <v>0.20514015063281299</v>
      </c>
    </row>
    <row r="12" spans="1:5" x14ac:dyDescent="0.25">
      <c r="A12" s="181" t="s">
        <v>19</v>
      </c>
      <c r="B12" s="13" t="s">
        <v>20</v>
      </c>
      <c r="C12" s="14">
        <v>11770</v>
      </c>
      <c r="D12" s="14">
        <v>21061</v>
      </c>
      <c r="E12" s="15">
        <v>-0.44114714401025601</v>
      </c>
    </row>
    <row r="13" spans="1:5" x14ac:dyDescent="0.25">
      <c r="A13" s="183"/>
      <c r="B13" s="13" t="s">
        <v>21</v>
      </c>
      <c r="C13" s="14">
        <v>6033</v>
      </c>
      <c r="D13" s="14">
        <v>10454</v>
      </c>
      <c r="E13" s="15">
        <v>-0.42290032523436</v>
      </c>
    </row>
    <row r="14" spans="1:5" x14ac:dyDescent="0.25">
      <c r="A14" s="182"/>
      <c r="B14" s="13" t="s">
        <v>22</v>
      </c>
      <c r="C14" s="14">
        <v>33137</v>
      </c>
      <c r="D14" s="14">
        <v>28827</v>
      </c>
      <c r="E14" s="15">
        <v>0.149512609706178</v>
      </c>
    </row>
    <row r="15" spans="1:5" x14ac:dyDescent="0.25">
      <c r="A15" s="181" t="s">
        <v>23</v>
      </c>
      <c r="B15" s="13" t="s">
        <v>24</v>
      </c>
      <c r="C15" s="14">
        <v>4035</v>
      </c>
      <c r="D15" s="14">
        <v>4329</v>
      </c>
      <c r="E15" s="15">
        <v>-6.7914067914067899E-2</v>
      </c>
    </row>
    <row r="16" spans="1:5" x14ac:dyDescent="0.25">
      <c r="A16" s="183"/>
      <c r="B16" s="13" t="s">
        <v>25</v>
      </c>
      <c r="C16" s="14">
        <v>3453</v>
      </c>
      <c r="D16" s="14">
        <v>3577</v>
      </c>
      <c r="E16" s="15">
        <v>-3.4665921162985697E-2</v>
      </c>
    </row>
    <row r="17" spans="1:5" x14ac:dyDescent="0.25">
      <c r="A17" s="183"/>
      <c r="B17" s="13" t="s">
        <v>26</v>
      </c>
      <c r="C17" s="14">
        <v>106</v>
      </c>
      <c r="D17" s="14">
        <v>84</v>
      </c>
      <c r="E17" s="15">
        <v>0.26190476190476197</v>
      </c>
    </row>
    <row r="18" spans="1:5" x14ac:dyDescent="0.25">
      <c r="A18" s="183"/>
      <c r="B18" s="13" t="s">
        <v>27</v>
      </c>
      <c r="C18" s="14">
        <v>9</v>
      </c>
      <c r="D18" s="14">
        <v>8</v>
      </c>
      <c r="E18" s="15">
        <v>0.125</v>
      </c>
    </row>
    <row r="19" spans="1:5" x14ac:dyDescent="0.25">
      <c r="A19" s="182"/>
      <c r="B19" s="13" t="s">
        <v>28</v>
      </c>
      <c r="C19" s="14">
        <v>1023</v>
      </c>
      <c r="D19" s="14">
        <v>995</v>
      </c>
      <c r="E19" s="15">
        <v>2.8140703517587899E-2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865</v>
      </c>
      <c r="D23" s="14">
        <v>738</v>
      </c>
      <c r="E23" s="15">
        <v>0.172086720867209</v>
      </c>
    </row>
    <row r="24" spans="1:5" x14ac:dyDescent="0.25">
      <c r="A24" s="12" t="s">
        <v>31</v>
      </c>
      <c r="B24" s="17"/>
      <c r="C24" s="14">
        <v>0</v>
      </c>
      <c r="D24" s="14">
        <v>0</v>
      </c>
      <c r="E24" s="15">
        <v>0</v>
      </c>
    </row>
    <row r="25" spans="1:5" x14ac:dyDescent="0.25">
      <c r="A25" s="12" t="s">
        <v>32</v>
      </c>
      <c r="B25" s="17"/>
      <c r="C25" s="14">
        <v>85</v>
      </c>
      <c r="D25" s="14">
        <v>556</v>
      </c>
      <c r="E25" s="15">
        <v>-0.847122302158273</v>
      </c>
    </row>
    <row r="26" spans="1:5" x14ac:dyDescent="0.25">
      <c r="A26" s="12" t="s">
        <v>33</v>
      </c>
      <c r="B26" s="17"/>
      <c r="C26" s="14">
        <v>0</v>
      </c>
      <c r="D26" s="14">
        <v>0</v>
      </c>
      <c r="E26" s="15">
        <v>0</v>
      </c>
    </row>
    <row r="27" spans="1:5" x14ac:dyDescent="0.25">
      <c r="A27" s="12" t="s">
        <v>34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9111</v>
      </c>
      <c r="D31" s="14">
        <v>8501</v>
      </c>
      <c r="E31" s="15">
        <v>7.17562639689448E-2</v>
      </c>
    </row>
    <row r="32" spans="1:5" x14ac:dyDescent="0.25">
      <c r="A32" s="181" t="s">
        <v>37</v>
      </c>
      <c r="B32" s="13" t="s">
        <v>38</v>
      </c>
      <c r="C32" s="14">
        <v>1398</v>
      </c>
      <c r="D32" s="14">
        <v>1292</v>
      </c>
      <c r="E32" s="15">
        <v>8.2043343653250805E-2</v>
      </c>
    </row>
    <row r="33" spans="1:5" x14ac:dyDescent="0.25">
      <c r="A33" s="183"/>
      <c r="B33" s="13" t="s">
        <v>39</v>
      </c>
      <c r="C33" s="14">
        <v>1280</v>
      </c>
      <c r="D33" s="14">
        <v>1245</v>
      </c>
      <c r="E33" s="15">
        <v>2.81124497991968E-2</v>
      </c>
    </row>
    <row r="34" spans="1:5" x14ac:dyDescent="0.25">
      <c r="A34" s="183"/>
      <c r="B34" s="13" t="s">
        <v>40</v>
      </c>
      <c r="C34" s="14">
        <v>730</v>
      </c>
      <c r="D34" s="14">
        <v>700</v>
      </c>
      <c r="E34" s="15">
        <v>4.2857142857142899E-2</v>
      </c>
    </row>
    <row r="35" spans="1:5" x14ac:dyDescent="0.25">
      <c r="A35" s="183"/>
      <c r="B35" s="13" t="s">
        <v>41</v>
      </c>
      <c r="C35" s="14">
        <v>0</v>
      </c>
      <c r="D35" s="14">
        <v>0</v>
      </c>
      <c r="E35" s="15">
        <v>0</v>
      </c>
    </row>
    <row r="36" spans="1:5" x14ac:dyDescent="0.25">
      <c r="A36" s="182"/>
      <c r="B36" s="13" t="s">
        <v>42</v>
      </c>
      <c r="C36" s="14">
        <v>5131</v>
      </c>
      <c r="D36" s="14">
        <v>4803</v>
      </c>
      <c r="E36" s="15">
        <v>6.8290651676035805E-2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11856</v>
      </c>
      <c r="D40" s="14">
        <v>13792</v>
      </c>
      <c r="E40" s="15">
        <v>-0.14037122969837601</v>
      </c>
    </row>
    <row r="41" spans="1:5" x14ac:dyDescent="0.25">
      <c r="A41" s="12" t="s">
        <v>45</v>
      </c>
      <c r="B41" s="17"/>
      <c r="C41" s="14">
        <v>6190</v>
      </c>
      <c r="D41" s="14">
        <v>3576</v>
      </c>
      <c r="E41" s="15">
        <v>0.730984340044743</v>
      </c>
    </row>
    <row r="42" spans="1:5" x14ac:dyDescent="0.25">
      <c r="A42" s="16"/>
    </row>
    <row r="43" spans="1:5" x14ac:dyDescent="0.25">
      <c r="A43" s="184" t="s">
        <v>46</v>
      </c>
      <c r="B43" s="184"/>
      <c r="C43" s="184"/>
      <c r="D43" s="184"/>
      <c r="E43" s="184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81" t="s">
        <v>47</v>
      </c>
      <c r="B45" s="13" t="s">
        <v>14</v>
      </c>
      <c r="C45" s="14">
        <v>5160</v>
      </c>
      <c r="D45" s="14">
        <v>2246</v>
      </c>
      <c r="E45" s="15">
        <v>1.29741763134461</v>
      </c>
    </row>
    <row r="46" spans="1:5" x14ac:dyDescent="0.25">
      <c r="A46" s="183"/>
      <c r="B46" s="13" t="s">
        <v>48</v>
      </c>
      <c r="C46" s="14">
        <v>2762</v>
      </c>
      <c r="D46" s="14">
        <v>2968</v>
      </c>
      <c r="E46" s="15">
        <v>-6.9407008086253399E-2</v>
      </c>
    </row>
    <row r="47" spans="1:5" x14ac:dyDescent="0.25">
      <c r="A47" s="183"/>
      <c r="B47" s="13" t="s">
        <v>49</v>
      </c>
      <c r="C47" s="14">
        <v>3504</v>
      </c>
      <c r="D47" s="14">
        <v>3594</v>
      </c>
      <c r="E47" s="15">
        <v>-2.50417362270451E-2</v>
      </c>
    </row>
    <row r="48" spans="1:5" x14ac:dyDescent="0.25">
      <c r="A48" s="182"/>
      <c r="B48" s="13" t="s">
        <v>18</v>
      </c>
      <c r="C48" s="14">
        <v>7757</v>
      </c>
      <c r="D48" s="14">
        <v>5160</v>
      </c>
      <c r="E48" s="15">
        <v>0.50329457364341101</v>
      </c>
    </row>
    <row r="49" spans="1:5" x14ac:dyDescent="0.25">
      <c r="A49" s="181" t="s">
        <v>50</v>
      </c>
      <c r="B49" s="13" t="s">
        <v>51</v>
      </c>
      <c r="C49" s="14">
        <v>2475</v>
      </c>
      <c r="D49" s="14">
        <v>2567</v>
      </c>
      <c r="E49" s="15">
        <v>-3.58395013634593E-2</v>
      </c>
    </row>
    <row r="50" spans="1:5" x14ac:dyDescent="0.25">
      <c r="A50" s="183"/>
      <c r="B50" s="13" t="s">
        <v>52</v>
      </c>
      <c r="C50" s="14">
        <v>228</v>
      </c>
      <c r="D50" s="14">
        <v>230</v>
      </c>
      <c r="E50" s="15">
        <v>-8.6956521739130401E-3</v>
      </c>
    </row>
    <row r="51" spans="1:5" x14ac:dyDescent="0.25">
      <c r="A51" s="183"/>
      <c r="B51" s="13" t="s">
        <v>53</v>
      </c>
      <c r="C51" s="14">
        <v>618</v>
      </c>
      <c r="D51" s="14">
        <v>584</v>
      </c>
      <c r="E51" s="15">
        <v>5.8219178082191798E-2</v>
      </c>
    </row>
    <row r="52" spans="1:5" x14ac:dyDescent="0.25">
      <c r="A52" s="182"/>
      <c r="B52" s="13" t="s">
        <v>54</v>
      </c>
      <c r="C52" s="14">
        <v>348</v>
      </c>
      <c r="D52" s="14">
        <v>267</v>
      </c>
      <c r="E52" s="15">
        <v>0.30337078651685401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81" t="s">
        <v>56</v>
      </c>
      <c r="B56" s="13" t="s">
        <v>49</v>
      </c>
      <c r="C56" s="14">
        <v>126</v>
      </c>
      <c r="D56" s="14">
        <v>94</v>
      </c>
      <c r="E56" s="15">
        <v>0.340425531914894</v>
      </c>
    </row>
    <row r="57" spans="1:5" x14ac:dyDescent="0.25">
      <c r="A57" s="183"/>
      <c r="B57" s="13" t="s">
        <v>48</v>
      </c>
      <c r="C57" s="14">
        <v>1</v>
      </c>
      <c r="D57" s="14">
        <v>2</v>
      </c>
      <c r="E57" s="15">
        <v>-0.5</v>
      </c>
    </row>
    <row r="58" spans="1:5" x14ac:dyDescent="0.25">
      <c r="A58" s="183"/>
      <c r="B58" s="13" t="s">
        <v>14</v>
      </c>
      <c r="C58" s="14">
        <v>26</v>
      </c>
      <c r="D58" s="14">
        <v>24</v>
      </c>
      <c r="E58" s="15">
        <v>8.3333333333333301E-2</v>
      </c>
    </row>
    <row r="59" spans="1:5" x14ac:dyDescent="0.25">
      <c r="A59" s="183"/>
      <c r="B59" s="13" t="s">
        <v>18</v>
      </c>
      <c r="C59" s="14">
        <v>27</v>
      </c>
      <c r="D59" s="14">
        <v>43</v>
      </c>
      <c r="E59" s="15">
        <v>-0.372093023255814</v>
      </c>
    </row>
    <row r="60" spans="1:5" x14ac:dyDescent="0.25">
      <c r="A60" s="183"/>
      <c r="B60" s="13" t="s">
        <v>57</v>
      </c>
      <c r="C60" s="14">
        <v>59</v>
      </c>
      <c r="D60" s="14">
        <v>32</v>
      </c>
      <c r="E60" s="15">
        <v>0.84375</v>
      </c>
    </row>
    <row r="61" spans="1:5" x14ac:dyDescent="0.25">
      <c r="A61" s="182"/>
      <c r="B61" s="13" t="s">
        <v>58</v>
      </c>
      <c r="C61" s="14">
        <v>12</v>
      </c>
      <c r="D61" s="14">
        <v>8</v>
      </c>
      <c r="E61" s="15">
        <v>0.5</v>
      </c>
    </row>
    <row r="62" spans="1:5" x14ac:dyDescent="0.25">
      <c r="A62" s="181" t="s">
        <v>59</v>
      </c>
      <c r="B62" s="13" t="s">
        <v>60</v>
      </c>
      <c r="C62" s="14">
        <v>109</v>
      </c>
      <c r="D62" s="14">
        <v>66</v>
      </c>
      <c r="E62" s="15">
        <v>0.65151515151515205</v>
      </c>
    </row>
    <row r="63" spans="1:5" x14ac:dyDescent="0.25">
      <c r="A63" s="183"/>
      <c r="B63" s="13" t="s">
        <v>53</v>
      </c>
      <c r="C63" s="14">
        <v>9</v>
      </c>
      <c r="D63" s="14">
        <v>8</v>
      </c>
      <c r="E63" s="15">
        <v>0.125</v>
      </c>
    </row>
    <row r="64" spans="1:5" x14ac:dyDescent="0.25">
      <c r="A64" s="182"/>
      <c r="B64" s="13" t="s">
        <v>61</v>
      </c>
      <c r="C64" s="14">
        <v>3</v>
      </c>
      <c r="D64" s="14">
        <v>5</v>
      </c>
      <c r="E64" s="15">
        <v>-0.4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33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5"/>
      <c r="B76" s="13" t="s">
        <v>44</v>
      </c>
      <c r="C76" s="14">
        <v>16</v>
      </c>
      <c r="D76" s="14">
        <v>11</v>
      </c>
      <c r="E76" s="15">
        <v>0.45454545454545398</v>
      </c>
    </row>
    <row r="77" spans="1:5" x14ac:dyDescent="0.25">
      <c r="A77" s="186"/>
      <c r="B77" s="13" t="s">
        <v>53</v>
      </c>
      <c r="C77" s="14">
        <v>2</v>
      </c>
      <c r="D77" s="14">
        <v>1</v>
      </c>
      <c r="E77" s="15">
        <v>1</v>
      </c>
    </row>
    <row r="78" spans="1:5" x14ac:dyDescent="0.25">
      <c r="A78" s="186"/>
      <c r="B78" s="13" t="s">
        <v>60</v>
      </c>
      <c r="C78" s="14">
        <v>12</v>
      </c>
      <c r="D78" s="14">
        <v>8</v>
      </c>
      <c r="E78" s="15">
        <v>0.5</v>
      </c>
    </row>
    <row r="79" spans="1:5" x14ac:dyDescent="0.25">
      <c r="A79" s="186"/>
      <c r="B79" s="13" t="s">
        <v>64</v>
      </c>
      <c r="C79" s="14">
        <v>13</v>
      </c>
      <c r="D79" s="14">
        <v>11</v>
      </c>
      <c r="E79" s="15">
        <v>0.18181818181818199</v>
      </c>
    </row>
    <row r="80" spans="1:5" x14ac:dyDescent="0.25">
      <c r="A80" s="187"/>
      <c r="B80" s="13" t="s">
        <v>65</v>
      </c>
      <c r="C80" s="14">
        <v>1</v>
      </c>
      <c r="D80" s="14">
        <v>1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81" t="s">
        <v>67</v>
      </c>
      <c r="B84" s="13" t="s">
        <v>68</v>
      </c>
      <c r="C84" s="14">
        <v>3142</v>
      </c>
      <c r="D84" s="14">
        <v>3773</v>
      </c>
      <c r="E84" s="15">
        <v>-0.16724092234296301</v>
      </c>
    </row>
    <row r="85" spans="1:5" x14ac:dyDescent="0.25">
      <c r="A85" s="182"/>
      <c r="B85" s="13" t="s">
        <v>69</v>
      </c>
      <c r="C85" s="14">
        <v>601</v>
      </c>
      <c r="D85" s="14">
        <v>634</v>
      </c>
      <c r="E85" s="15">
        <v>-5.2050473186119897E-2</v>
      </c>
    </row>
    <row r="86" spans="1:5" x14ac:dyDescent="0.25">
      <c r="A86" s="181" t="s">
        <v>70</v>
      </c>
      <c r="B86" s="13" t="s">
        <v>68</v>
      </c>
      <c r="C86" s="14">
        <v>2776</v>
      </c>
      <c r="D86" s="14">
        <v>2560</v>
      </c>
      <c r="E86" s="15">
        <v>8.4375000000000006E-2</v>
      </c>
    </row>
    <row r="87" spans="1:5" x14ac:dyDescent="0.25">
      <c r="A87" s="182"/>
      <c r="B87" s="13" t="s">
        <v>69</v>
      </c>
      <c r="C87" s="14">
        <v>518</v>
      </c>
      <c r="D87" s="14">
        <v>494</v>
      </c>
      <c r="E87" s="15">
        <v>4.8582995951416998E-2</v>
      </c>
    </row>
    <row r="88" spans="1:5" x14ac:dyDescent="0.25">
      <c r="A88" s="181" t="s">
        <v>71</v>
      </c>
      <c r="B88" s="13" t="s">
        <v>68</v>
      </c>
      <c r="C88" s="14">
        <v>340</v>
      </c>
      <c r="D88" s="14">
        <v>256</v>
      </c>
      <c r="E88" s="15">
        <v>0.328125</v>
      </c>
    </row>
    <row r="89" spans="1:5" x14ac:dyDescent="0.25">
      <c r="A89" s="182"/>
      <c r="B89" s="13" t="s">
        <v>69</v>
      </c>
      <c r="C89" s="14">
        <v>47</v>
      </c>
      <c r="D89" s="14">
        <v>38</v>
      </c>
      <c r="E89" s="15">
        <v>0.23684210526315799</v>
      </c>
    </row>
    <row r="90" spans="1:5" x14ac:dyDescent="0.25">
      <c r="A90" s="181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25">
      <c r="A91" s="182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4" t="s">
        <v>73</v>
      </c>
      <c r="B93" s="184"/>
      <c r="C93" s="184"/>
      <c r="D93" s="184"/>
      <c r="E93" s="184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8"/>
      <c r="B95" s="17"/>
      <c r="C95" s="14">
        <v>4565</v>
      </c>
      <c r="D95" s="14">
        <v>3907</v>
      </c>
      <c r="E95" s="15">
        <v>0.168415664192475</v>
      </c>
    </row>
    <row r="96" spans="1:5" x14ac:dyDescent="0.25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1765</v>
      </c>
      <c r="D100" s="14">
        <v>1955</v>
      </c>
      <c r="E100" s="15">
        <v>-9.7186700767263406E-2</v>
      </c>
    </row>
    <row r="101" spans="1:5" x14ac:dyDescent="0.25">
      <c r="A101" s="12" t="s">
        <v>77</v>
      </c>
      <c r="B101" s="17"/>
      <c r="C101" s="14">
        <v>1617</v>
      </c>
      <c r="D101" s="14">
        <v>1583</v>
      </c>
      <c r="E101" s="15">
        <v>2.1478205938092201E-2</v>
      </c>
    </row>
    <row r="102" spans="1:5" x14ac:dyDescent="0.25">
      <c r="A102" s="12" t="s">
        <v>74</v>
      </c>
      <c r="B102" s="17"/>
      <c r="C102" s="14">
        <v>5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184" t="s">
        <v>78</v>
      </c>
      <c r="B104" s="184"/>
      <c r="C104" s="184"/>
      <c r="D104" s="184"/>
      <c r="E104" s="184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81" t="s">
        <v>76</v>
      </c>
      <c r="B106" s="13" t="s">
        <v>79</v>
      </c>
      <c r="C106" s="14">
        <v>1539</v>
      </c>
      <c r="D106" s="14">
        <v>1440</v>
      </c>
      <c r="E106" s="15">
        <v>6.8750000000000006E-2</v>
      </c>
    </row>
    <row r="107" spans="1:5" x14ac:dyDescent="0.25">
      <c r="A107" s="183"/>
      <c r="B107" s="13" t="s">
        <v>80</v>
      </c>
      <c r="C107" s="14">
        <v>696</v>
      </c>
      <c r="D107" s="14">
        <v>646</v>
      </c>
      <c r="E107" s="15">
        <v>7.7399380804953594E-2</v>
      </c>
    </row>
    <row r="108" spans="1:5" x14ac:dyDescent="0.25">
      <c r="A108" s="182"/>
      <c r="B108" s="13" t="s">
        <v>81</v>
      </c>
      <c r="C108" s="14">
        <v>102</v>
      </c>
      <c r="D108" s="14">
        <v>83</v>
      </c>
      <c r="E108" s="15">
        <v>0.22891566265060201</v>
      </c>
    </row>
    <row r="109" spans="1:5" x14ac:dyDescent="0.25">
      <c r="A109" s="181" t="s">
        <v>77</v>
      </c>
      <c r="B109" s="13" t="s">
        <v>82</v>
      </c>
      <c r="C109" s="14">
        <v>127</v>
      </c>
      <c r="D109" s="14">
        <v>112</v>
      </c>
      <c r="E109" s="15">
        <v>0.13392857142857101</v>
      </c>
    </row>
    <row r="110" spans="1:5" x14ac:dyDescent="0.25">
      <c r="A110" s="182"/>
      <c r="B110" s="13" t="s">
        <v>81</v>
      </c>
      <c r="C110" s="14">
        <v>284</v>
      </c>
      <c r="D110" s="14">
        <v>247</v>
      </c>
      <c r="E110" s="15">
        <v>0.14979757085020201</v>
      </c>
    </row>
    <row r="111" spans="1:5" x14ac:dyDescent="0.25">
      <c r="A111" s="12" t="s">
        <v>74</v>
      </c>
      <c r="B111" s="17"/>
      <c r="C111" s="14">
        <v>279</v>
      </c>
      <c r="D111" s="14">
        <v>246</v>
      </c>
      <c r="E111" s="15">
        <v>0.134146341463415</v>
      </c>
    </row>
    <row r="112" spans="1:5" x14ac:dyDescent="0.25">
      <c r="A112" s="16"/>
    </row>
    <row r="113" spans="1:5" x14ac:dyDescent="0.25">
      <c r="A113" s="184" t="s">
        <v>83</v>
      </c>
      <c r="B113" s="184"/>
      <c r="C113" s="184"/>
      <c r="D113" s="184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81" t="s">
        <v>76</v>
      </c>
      <c r="B115" s="13" t="s">
        <v>79</v>
      </c>
      <c r="C115" s="14">
        <v>201</v>
      </c>
      <c r="D115" s="14">
        <v>136</v>
      </c>
      <c r="E115" s="15">
        <v>0.47794117647058798</v>
      </c>
    </row>
    <row r="116" spans="1:5" x14ac:dyDescent="0.25">
      <c r="A116" s="183"/>
      <c r="B116" s="13" t="s">
        <v>80</v>
      </c>
      <c r="C116" s="14">
        <v>75</v>
      </c>
      <c r="D116" s="14">
        <v>63</v>
      </c>
      <c r="E116" s="15">
        <v>0.19047619047618999</v>
      </c>
    </row>
    <row r="117" spans="1:5" x14ac:dyDescent="0.25">
      <c r="A117" s="182"/>
      <c r="B117" s="13" t="s">
        <v>81</v>
      </c>
      <c r="C117" s="14">
        <v>23</v>
      </c>
      <c r="D117" s="14">
        <v>26</v>
      </c>
      <c r="E117" s="15">
        <v>-0.115384615384615</v>
      </c>
    </row>
    <row r="118" spans="1:5" x14ac:dyDescent="0.25">
      <c r="A118" s="181" t="s">
        <v>77</v>
      </c>
      <c r="B118" s="13" t="s">
        <v>82</v>
      </c>
      <c r="C118" s="14">
        <v>9</v>
      </c>
      <c r="D118" s="14">
        <v>12</v>
      </c>
      <c r="E118" s="15">
        <v>-0.25</v>
      </c>
    </row>
    <row r="119" spans="1:5" x14ac:dyDescent="0.25">
      <c r="A119" s="182"/>
      <c r="B119" s="13" t="s">
        <v>81</v>
      </c>
      <c r="C119" s="14">
        <v>33</v>
      </c>
      <c r="D119" s="14">
        <v>19</v>
      </c>
      <c r="E119" s="15">
        <v>0.73684210526315796</v>
      </c>
    </row>
    <row r="120" spans="1:5" x14ac:dyDescent="0.25">
      <c r="A120" s="12" t="s">
        <v>74</v>
      </c>
      <c r="B120" s="17"/>
      <c r="C120" s="14">
        <v>25</v>
      </c>
      <c r="D120" s="14">
        <v>32</v>
      </c>
      <c r="E120" s="15">
        <v>-0.21875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81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182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181" t="s">
        <v>88</v>
      </c>
      <c r="B126" s="13" t="s">
        <v>86</v>
      </c>
      <c r="C126" s="14">
        <v>265</v>
      </c>
      <c r="D126" s="14">
        <v>243</v>
      </c>
      <c r="E126" s="15">
        <v>9.0534979423868303E-2</v>
      </c>
    </row>
    <row r="127" spans="1:5" x14ac:dyDescent="0.25">
      <c r="A127" s="182"/>
      <c r="B127" s="13" t="s">
        <v>87</v>
      </c>
      <c r="C127" s="14">
        <v>265</v>
      </c>
      <c r="D127" s="14">
        <v>0</v>
      </c>
      <c r="E127" s="15">
        <v>0</v>
      </c>
    </row>
    <row r="128" spans="1:5" x14ac:dyDescent="0.25">
      <c r="A128" s="181" t="s">
        <v>89</v>
      </c>
      <c r="B128" s="13" t="s">
        <v>86</v>
      </c>
      <c r="C128" s="14">
        <v>8440</v>
      </c>
      <c r="D128" s="14">
        <v>7849</v>
      </c>
      <c r="E128" s="15">
        <v>7.5296216078481304E-2</v>
      </c>
    </row>
    <row r="129" spans="1:5" x14ac:dyDescent="0.25">
      <c r="A129" s="182"/>
      <c r="B129" s="13" t="s">
        <v>87</v>
      </c>
      <c r="C129" s="14">
        <v>11371</v>
      </c>
      <c r="D129" s="14">
        <v>5642</v>
      </c>
      <c r="E129" s="15">
        <v>1.01542006380716</v>
      </c>
    </row>
    <row r="130" spans="1:5" x14ac:dyDescent="0.25">
      <c r="A130" s="181" t="s">
        <v>90</v>
      </c>
      <c r="B130" s="13" t="s">
        <v>86</v>
      </c>
      <c r="C130" s="14">
        <v>0</v>
      </c>
      <c r="D130" s="14">
        <v>0</v>
      </c>
      <c r="E130" s="15">
        <v>0</v>
      </c>
    </row>
    <row r="131" spans="1:5" x14ac:dyDescent="0.25">
      <c r="A131" s="182"/>
      <c r="B131" s="13" t="s">
        <v>87</v>
      </c>
      <c r="C131" s="14">
        <v>0</v>
      </c>
      <c r="D131" s="14">
        <v>0</v>
      </c>
      <c r="E131" s="15">
        <v>0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81" t="s">
        <v>92</v>
      </c>
      <c r="B135" s="13" t="s">
        <v>93</v>
      </c>
      <c r="C135" s="14">
        <v>479</v>
      </c>
      <c r="D135" s="14">
        <v>328</v>
      </c>
      <c r="E135" s="15">
        <v>0.460365853658536</v>
      </c>
    </row>
    <row r="136" spans="1:5" x14ac:dyDescent="0.25">
      <c r="A136" s="182"/>
      <c r="B136" s="13" t="s">
        <v>94</v>
      </c>
      <c r="C136" s="14">
        <v>19</v>
      </c>
      <c r="D136" s="14">
        <v>15</v>
      </c>
      <c r="E136" s="15">
        <v>0.266666666666667</v>
      </c>
    </row>
    <row r="137" spans="1:5" x14ac:dyDescent="0.25">
      <c r="A137" s="181" t="s">
        <v>95</v>
      </c>
      <c r="B137" s="13" t="s">
        <v>93</v>
      </c>
      <c r="C137" s="14">
        <v>0</v>
      </c>
      <c r="D137" s="14">
        <v>0</v>
      </c>
      <c r="E137" s="15">
        <v>0</v>
      </c>
    </row>
    <row r="138" spans="1:5" x14ac:dyDescent="0.25">
      <c r="A138" s="182"/>
      <c r="B138" s="13" t="s">
        <v>94</v>
      </c>
      <c r="C138" s="14">
        <v>0</v>
      </c>
      <c r="D138" s="14">
        <v>0</v>
      </c>
      <c r="E138" s="15">
        <v>0</v>
      </c>
    </row>
    <row r="139" spans="1:5" x14ac:dyDescent="0.25">
      <c r="A139" s="181" t="s">
        <v>96</v>
      </c>
      <c r="B139" s="13" t="s">
        <v>93</v>
      </c>
      <c r="C139" s="14">
        <v>16</v>
      </c>
      <c r="D139" s="14">
        <v>12</v>
      </c>
      <c r="E139" s="15">
        <v>0.33333333333333298</v>
      </c>
    </row>
    <row r="140" spans="1:5" x14ac:dyDescent="0.25">
      <c r="A140" s="182"/>
      <c r="B140" s="13" t="s">
        <v>97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339</v>
      </c>
      <c r="D144" s="14">
        <v>364</v>
      </c>
      <c r="E144" s="15">
        <v>-6.8681318681318701E-2</v>
      </c>
    </row>
    <row r="145" spans="1:5" x14ac:dyDescent="0.25">
      <c r="A145" s="181" t="s">
        <v>100</v>
      </c>
      <c r="B145" s="13" t="s">
        <v>101</v>
      </c>
      <c r="C145" s="14">
        <v>7</v>
      </c>
      <c r="D145" s="14">
        <v>14</v>
      </c>
      <c r="E145" s="15">
        <v>-0.5</v>
      </c>
    </row>
    <row r="146" spans="1:5" x14ac:dyDescent="0.25">
      <c r="A146" s="183"/>
      <c r="B146" s="13" t="s">
        <v>102</v>
      </c>
      <c r="C146" s="14">
        <v>150</v>
      </c>
      <c r="D146" s="14">
        <v>133</v>
      </c>
      <c r="E146" s="15">
        <v>0.12781954887218</v>
      </c>
    </row>
    <row r="147" spans="1:5" x14ac:dyDescent="0.25">
      <c r="A147" s="183"/>
      <c r="B147" s="13" t="s">
        <v>103</v>
      </c>
      <c r="C147" s="14">
        <v>28</v>
      </c>
      <c r="D147" s="14">
        <v>49</v>
      </c>
      <c r="E147" s="15">
        <v>-0.42857142857142799</v>
      </c>
    </row>
    <row r="148" spans="1:5" x14ac:dyDescent="0.25">
      <c r="A148" s="183"/>
      <c r="B148" s="13" t="s">
        <v>104</v>
      </c>
      <c r="C148" s="14">
        <v>4</v>
      </c>
      <c r="D148" s="14">
        <v>9</v>
      </c>
      <c r="E148" s="15">
        <v>-0.55555555555555503</v>
      </c>
    </row>
    <row r="149" spans="1:5" x14ac:dyDescent="0.25">
      <c r="A149" s="183"/>
      <c r="B149" s="13" t="s">
        <v>105</v>
      </c>
      <c r="C149" s="14">
        <v>140</v>
      </c>
      <c r="D149" s="14">
        <v>150</v>
      </c>
      <c r="E149" s="15">
        <v>-6.6666666666666693E-2</v>
      </c>
    </row>
    <row r="150" spans="1:5" x14ac:dyDescent="0.25">
      <c r="A150" s="182"/>
      <c r="B150" s="13" t="s">
        <v>106</v>
      </c>
      <c r="C150" s="14">
        <v>10</v>
      </c>
      <c r="D150" s="14">
        <v>9</v>
      </c>
      <c r="E150" s="15">
        <v>0.11111111111111099</v>
      </c>
    </row>
    <row r="151" spans="1:5" x14ac:dyDescent="0.25">
      <c r="A151" s="181" t="s">
        <v>107</v>
      </c>
      <c r="B151" s="13" t="s">
        <v>108</v>
      </c>
      <c r="C151" s="14">
        <v>92</v>
      </c>
      <c r="D151" s="14">
        <v>107</v>
      </c>
      <c r="E151" s="15">
        <v>-0.14018691588785001</v>
      </c>
    </row>
    <row r="152" spans="1:5" x14ac:dyDescent="0.25">
      <c r="A152" s="182"/>
      <c r="B152" s="13" t="s">
        <v>109</v>
      </c>
      <c r="C152" s="14">
        <v>246</v>
      </c>
      <c r="D152" s="14">
        <v>224</v>
      </c>
      <c r="E152" s="15">
        <v>9.8214285714285698E-2</v>
      </c>
    </row>
    <row r="153" spans="1:5" x14ac:dyDescent="0.25">
      <c r="A153" s="181" t="s">
        <v>110</v>
      </c>
      <c r="B153" s="13" t="s">
        <v>14</v>
      </c>
      <c r="C153" s="14">
        <v>102</v>
      </c>
      <c r="D153" s="14">
        <v>69</v>
      </c>
      <c r="E153" s="15">
        <v>0.47826086956521702</v>
      </c>
    </row>
    <row r="154" spans="1:5" x14ac:dyDescent="0.25">
      <c r="A154" s="182"/>
      <c r="B154" s="13" t="s">
        <v>18</v>
      </c>
      <c r="C154" s="14">
        <v>103</v>
      </c>
      <c r="D154" s="14">
        <v>102</v>
      </c>
      <c r="E154" s="15">
        <v>9.8039215686274508E-3</v>
      </c>
    </row>
    <row r="155" spans="1:5" x14ac:dyDescent="0.25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81" t="s">
        <v>113</v>
      </c>
      <c r="B159" s="13" t="s">
        <v>114</v>
      </c>
      <c r="C159" s="14">
        <v>1423</v>
      </c>
      <c r="D159" s="14">
        <v>954</v>
      </c>
      <c r="E159" s="15">
        <v>0.49161425576519902</v>
      </c>
    </row>
    <row r="160" spans="1:5" x14ac:dyDescent="0.25">
      <c r="A160" s="183"/>
      <c r="B160" s="13" t="s">
        <v>115</v>
      </c>
      <c r="C160" s="14">
        <v>343</v>
      </c>
      <c r="D160" s="14">
        <v>319</v>
      </c>
      <c r="E160" s="15">
        <v>7.5235109717868301E-2</v>
      </c>
    </row>
    <row r="161" spans="1:5" x14ac:dyDescent="0.25">
      <c r="A161" s="183"/>
      <c r="B161" s="13" t="s">
        <v>116</v>
      </c>
      <c r="C161" s="14">
        <v>770</v>
      </c>
      <c r="D161" s="14">
        <v>659</v>
      </c>
      <c r="E161" s="15">
        <v>0.168437025796662</v>
      </c>
    </row>
    <row r="162" spans="1:5" x14ac:dyDescent="0.25">
      <c r="A162" s="183"/>
      <c r="B162" s="13" t="s">
        <v>117</v>
      </c>
      <c r="C162" s="14">
        <v>0</v>
      </c>
      <c r="D162" s="14">
        <v>0</v>
      </c>
      <c r="E162" s="15">
        <v>0</v>
      </c>
    </row>
    <row r="163" spans="1:5" x14ac:dyDescent="0.25">
      <c r="A163" s="183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83"/>
      <c r="B164" s="13" t="s">
        <v>119</v>
      </c>
      <c r="C164" s="14">
        <v>18</v>
      </c>
      <c r="D164" s="14">
        <v>15</v>
      </c>
      <c r="E164" s="15">
        <v>0.2</v>
      </c>
    </row>
    <row r="165" spans="1:5" x14ac:dyDescent="0.25">
      <c r="A165" s="183"/>
      <c r="B165" s="13" t="s">
        <v>120</v>
      </c>
      <c r="C165" s="14">
        <v>2116</v>
      </c>
      <c r="D165" s="14">
        <v>1898</v>
      </c>
      <c r="E165" s="15">
        <v>0.114857744994731</v>
      </c>
    </row>
    <row r="166" spans="1:5" x14ac:dyDescent="0.25">
      <c r="A166" s="183"/>
      <c r="B166" s="13" t="s">
        <v>121</v>
      </c>
      <c r="C166" s="14">
        <v>1</v>
      </c>
      <c r="D166" s="14">
        <v>0</v>
      </c>
      <c r="E166" s="15">
        <v>0</v>
      </c>
    </row>
    <row r="167" spans="1:5" x14ac:dyDescent="0.25">
      <c r="A167" s="183"/>
      <c r="B167" s="13" t="s">
        <v>122</v>
      </c>
      <c r="C167" s="14">
        <v>412</v>
      </c>
      <c r="D167" s="14">
        <v>424</v>
      </c>
      <c r="E167" s="15">
        <v>-2.83018867924528E-2</v>
      </c>
    </row>
    <row r="168" spans="1:5" x14ac:dyDescent="0.25">
      <c r="A168" s="183"/>
      <c r="B168" s="13" t="s">
        <v>123</v>
      </c>
      <c r="C168" s="14">
        <v>943</v>
      </c>
      <c r="D168" s="14">
        <v>835</v>
      </c>
      <c r="E168" s="15">
        <v>0.12934131736526899</v>
      </c>
    </row>
    <row r="169" spans="1:5" x14ac:dyDescent="0.25">
      <c r="A169" s="183"/>
      <c r="B169" s="13" t="s">
        <v>124</v>
      </c>
      <c r="C169" s="14">
        <v>71</v>
      </c>
      <c r="D169" s="14">
        <v>49</v>
      </c>
      <c r="E169" s="15">
        <v>0.44897959183673503</v>
      </c>
    </row>
    <row r="170" spans="1:5" x14ac:dyDescent="0.25">
      <c r="A170" s="183"/>
      <c r="B170" s="13" t="s">
        <v>125</v>
      </c>
      <c r="C170" s="14">
        <v>542</v>
      </c>
      <c r="D170" s="14">
        <v>566</v>
      </c>
      <c r="E170" s="15">
        <v>-4.2402826855123699E-2</v>
      </c>
    </row>
    <row r="171" spans="1:5" x14ac:dyDescent="0.25">
      <c r="A171" s="183"/>
      <c r="B171" s="13" t="s">
        <v>126</v>
      </c>
      <c r="C171" s="14">
        <v>2</v>
      </c>
      <c r="D171" s="14">
        <v>0</v>
      </c>
      <c r="E171" s="15">
        <v>0</v>
      </c>
    </row>
    <row r="172" spans="1:5" x14ac:dyDescent="0.25">
      <c r="A172" s="183"/>
      <c r="B172" s="13" t="s">
        <v>127</v>
      </c>
      <c r="C172" s="14">
        <v>0</v>
      </c>
      <c r="D172" s="14">
        <v>1</v>
      </c>
      <c r="E172" s="15">
        <v>-1</v>
      </c>
    </row>
    <row r="173" spans="1:5" x14ac:dyDescent="0.25">
      <c r="A173" s="183"/>
      <c r="B173" s="13" t="s">
        <v>128</v>
      </c>
      <c r="C173" s="14">
        <v>7</v>
      </c>
      <c r="D173" s="14">
        <v>13</v>
      </c>
      <c r="E173" s="15">
        <v>-0.46153846153846101</v>
      </c>
    </row>
    <row r="174" spans="1:5" x14ac:dyDescent="0.25">
      <c r="A174" s="183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183"/>
      <c r="B175" s="13" t="s">
        <v>130</v>
      </c>
      <c r="C175" s="14">
        <v>36</v>
      </c>
      <c r="D175" s="14">
        <v>29</v>
      </c>
      <c r="E175" s="15">
        <v>0.24137931034482701</v>
      </c>
    </row>
    <row r="176" spans="1:5" x14ac:dyDescent="0.25">
      <c r="A176" s="183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25">
      <c r="A177" s="183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25">
      <c r="A178" s="183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25">
      <c r="A179" s="183"/>
      <c r="B179" s="13" t="s">
        <v>134</v>
      </c>
      <c r="C179" s="14">
        <v>842</v>
      </c>
      <c r="D179" s="14">
        <v>1523</v>
      </c>
      <c r="E179" s="15">
        <v>-0.44714379514116898</v>
      </c>
    </row>
    <row r="180" spans="1:5" x14ac:dyDescent="0.25">
      <c r="A180" s="183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25">
      <c r="A181" s="183"/>
      <c r="B181" s="13" t="s">
        <v>136</v>
      </c>
      <c r="C181" s="14">
        <v>9</v>
      </c>
      <c r="D181" s="14">
        <v>8</v>
      </c>
      <c r="E181" s="15">
        <v>0.125</v>
      </c>
    </row>
    <row r="182" spans="1:5" x14ac:dyDescent="0.25">
      <c r="A182" s="183"/>
      <c r="B182" s="13" t="s">
        <v>137</v>
      </c>
      <c r="C182" s="14">
        <v>1</v>
      </c>
      <c r="D182" s="14">
        <v>2</v>
      </c>
      <c r="E182" s="15">
        <v>-0.5</v>
      </c>
    </row>
    <row r="183" spans="1:5" x14ac:dyDescent="0.25">
      <c r="A183" s="183"/>
      <c r="B183" s="13" t="s">
        <v>138</v>
      </c>
      <c r="C183" s="14">
        <v>0</v>
      </c>
      <c r="D183" s="14">
        <v>1</v>
      </c>
      <c r="E183" s="15">
        <v>-1</v>
      </c>
    </row>
    <row r="184" spans="1:5" x14ac:dyDescent="0.25">
      <c r="A184" s="183"/>
      <c r="B184" s="13" t="s">
        <v>139</v>
      </c>
      <c r="C184" s="14">
        <v>15</v>
      </c>
      <c r="D184" s="14">
        <v>7</v>
      </c>
      <c r="E184" s="15">
        <v>1.1428571428571399</v>
      </c>
    </row>
    <row r="185" spans="1:5" x14ac:dyDescent="0.25">
      <c r="A185" s="183"/>
      <c r="B185" s="13" t="s">
        <v>140</v>
      </c>
      <c r="C185" s="14">
        <v>11</v>
      </c>
      <c r="D185" s="14">
        <v>13</v>
      </c>
      <c r="E185" s="15">
        <v>-0.15384615384615399</v>
      </c>
    </row>
    <row r="186" spans="1:5" x14ac:dyDescent="0.25">
      <c r="A186" s="183"/>
      <c r="B186" s="13" t="s">
        <v>141</v>
      </c>
      <c r="C186" s="14">
        <v>19</v>
      </c>
      <c r="D186" s="14">
        <v>28</v>
      </c>
      <c r="E186" s="15">
        <v>-0.32142857142857101</v>
      </c>
    </row>
    <row r="187" spans="1:5" x14ac:dyDescent="0.25">
      <c r="A187" s="183"/>
      <c r="B187" s="13" t="s">
        <v>142</v>
      </c>
      <c r="C187" s="14">
        <v>969</v>
      </c>
      <c r="D187" s="14">
        <v>319</v>
      </c>
      <c r="E187" s="15">
        <v>2.0376175548589299</v>
      </c>
    </row>
    <row r="188" spans="1:5" x14ac:dyDescent="0.25">
      <c r="A188" s="183"/>
      <c r="B188" s="13" t="s">
        <v>143</v>
      </c>
      <c r="C188" s="14">
        <v>18</v>
      </c>
      <c r="D188" s="14">
        <v>25</v>
      </c>
      <c r="E188" s="15">
        <v>-0.28000000000000003</v>
      </c>
    </row>
    <row r="189" spans="1:5" x14ac:dyDescent="0.25">
      <c r="A189" s="183"/>
      <c r="B189" s="13" t="s">
        <v>144</v>
      </c>
      <c r="C189" s="14">
        <v>0</v>
      </c>
      <c r="D189" s="14">
        <v>1</v>
      </c>
      <c r="E189" s="15">
        <v>-1</v>
      </c>
    </row>
    <row r="190" spans="1:5" x14ac:dyDescent="0.25">
      <c r="A190" s="183"/>
      <c r="B190" s="13" t="s">
        <v>145</v>
      </c>
      <c r="C190" s="14">
        <v>0</v>
      </c>
      <c r="D190" s="14">
        <v>0</v>
      </c>
      <c r="E190" s="15">
        <v>0</v>
      </c>
    </row>
    <row r="191" spans="1:5" x14ac:dyDescent="0.25">
      <c r="A191" s="183"/>
      <c r="B191" s="13" t="s">
        <v>146</v>
      </c>
      <c r="C191" s="14">
        <v>260</v>
      </c>
      <c r="D191" s="14">
        <v>173</v>
      </c>
      <c r="E191" s="15">
        <v>0.50289017341040498</v>
      </c>
    </row>
    <row r="192" spans="1:5" x14ac:dyDescent="0.25">
      <c r="A192" s="183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25">
      <c r="A193" s="183"/>
      <c r="B193" s="13" t="s">
        <v>148</v>
      </c>
      <c r="C193" s="14">
        <v>0</v>
      </c>
      <c r="D193" s="14">
        <v>0</v>
      </c>
      <c r="E193" s="15">
        <v>0</v>
      </c>
    </row>
    <row r="194" spans="1:5" x14ac:dyDescent="0.25">
      <c r="A194" s="183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25">
      <c r="A195" s="183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25">
      <c r="A196" s="183"/>
      <c r="B196" s="13" t="s">
        <v>151</v>
      </c>
      <c r="C196" s="14">
        <v>18</v>
      </c>
      <c r="D196" s="14">
        <v>0</v>
      </c>
      <c r="E196" s="15">
        <v>0</v>
      </c>
    </row>
    <row r="197" spans="1:5" x14ac:dyDescent="0.25">
      <c r="A197" s="183"/>
      <c r="B197" s="13" t="s">
        <v>152</v>
      </c>
      <c r="C197" s="14">
        <v>107</v>
      </c>
      <c r="D197" s="14">
        <v>87</v>
      </c>
      <c r="E197" s="15">
        <v>0.229885057471264</v>
      </c>
    </row>
    <row r="198" spans="1:5" x14ac:dyDescent="0.25">
      <c r="A198" s="183"/>
      <c r="B198" s="13" t="s">
        <v>153</v>
      </c>
      <c r="C198" s="14">
        <v>165</v>
      </c>
      <c r="D198" s="14">
        <v>158</v>
      </c>
      <c r="E198" s="15">
        <v>4.4303797468354403E-2</v>
      </c>
    </row>
    <row r="199" spans="1:5" x14ac:dyDescent="0.25">
      <c r="A199" s="183"/>
      <c r="B199" s="13" t="s">
        <v>154</v>
      </c>
      <c r="C199" s="14">
        <v>1</v>
      </c>
      <c r="D199" s="14">
        <v>0</v>
      </c>
      <c r="E199" s="15">
        <v>0</v>
      </c>
    </row>
    <row r="200" spans="1:5" x14ac:dyDescent="0.25">
      <c r="A200" s="182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25">
      <c r="A201" s="181" t="s">
        <v>156</v>
      </c>
      <c r="B201" s="13" t="s">
        <v>157</v>
      </c>
      <c r="C201" s="14">
        <v>1670</v>
      </c>
      <c r="D201" s="14">
        <v>777</v>
      </c>
      <c r="E201" s="15">
        <v>1.14929214929215</v>
      </c>
    </row>
    <row r="202" spans="1:5" x14ac:dyDescent="0.25">
      <c r="A202" s="183"/>
      <c r="B202" s="13" t="s">
        <v>115</v>
      </c>
      <c r="C202" s="14">
        <v>421</v>
      </c>
      <c r="D202" s="14">
        <v>382</v>
      </c>
      <c r="E202" s="15">
        <v>0.102094240837696</v>
      </c>
    </row>
    <row r="203" spans="1:5" x14ac:dyDescent="0.25">
      <c r="A203" s="183"/>
      <c r="B203" s="13" t="s">
        <v>158</v>
      </c>
      <c r="C203" s="14">
        <v>813</v>
      </c>
      <c r="D203" s="14">
        <v>774</v>
      </c>
      <c r="E203" s="15">
        <v>5.0387596899224799E-2</v>
      </c>
    </row>
    <row r="204" spans="1:5" x14ac:dyDescent="0.25">
      <c r="A204" s="183"/>
      <c r="B204" s="13" t="s">
        <v>117</v>
      </c>
      <c r="C204" s="14">
        <v>12</v>
      </c>
      <c r="D204" s="14">
        <v>181</v>
      </c>
      <c r="E204" s="15">
        <v>-0.93370165745856404</v>
      </c>
    </row>
    <row r="205" spans="1:5" x14ac:dyDescent="0.25">
      <c r="A205" s="183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183"/>
      <c r="B206" s="13" t="s">
        <v>119</v>
      </c>
      <c r="C206" s="14">
        <v>0</v>
      </c>
      <c r="D206" s="14">
        <v>0</v>
      </c>
      <c r="E206" s="15">
        <v>0</v>
      </c>
    </row>
    <row r="207" spans="1:5" x14ac:dyDescent="0.25">
      <c r="A207" s="183"/>
      <c r="B207" s="13" t="s">
        <v>120</v>
      </c>
      <c r="C207" s="14">
        <v>187</v>
      </c>
      <c r="D207" s="14">
        <v>190</v>
      </c>
      <c r="E207" s="15">
        <v>-1.5789473684210499E-2</v>
      </c>
    </row>
    <row r="208" spans="1:5" x14ac:dyDescent="0.25">
      <c r="A208" s="183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25">
      <c r="A209" s="183"/>
      <c r="B209" s="13" t="s">
        <v>122</v>
      </c>
      <c r="C209" s="14">
        <v>808</v>
      </c>
      <c r="D209" s="14">
        <v>449</v>
      </c>
      <c r="E209" s="15">
        <v>0.79955456570155903</v>
      </c>
    </row>
    <row r="210" spans="1:5" x14ac:dyDescent="0.25">
      <c r="A210" s="183"/>
      <c r="B210" s="13" t="s">
        <v>160</v>
      </c>
      <c r="C210" s="14">
        <v>472</v>
      </c>
      <c r="D210" s="14">
        <v>1482</v>
      </c>
      <c r="E210" s="15">
        <v>-0.68151147098515497</v>
      </c>
    </row>
    <row r="211" spans="1:5" x14ac:dyDescent="0.25">
      <c r="A211" s="183"/>
      <c r="B211" s="13" t="s">
        <v>124</v>
      </c>
      <c r="C211" s="14">
        <v>90</v>
      </c>
      <c r="D211" s="14">
        <v>57</v>
      </c>
      <c r="E211" s="15">
        <v>0.57894736842105299</v>
      </c>
    </row>
    <row r="212" spans="1:5" x14ac:dyDescent="0.25">
      <c r="A212" s="183"/>
      <c r="B212" s="13" t="s">
        <v>125</v>
      </c>
      <c r="C212" s="14">
        <v>238</v>
      </c>
      <c r="D212" s="14">
        <v>172</v>
      </c>
      <c r="E212" s="15">
        <v>0.38372093023255799</v>
      </c>
    </row>
    <row r="213" spans="1:5" x14ac:dyDescent="0.25">
      <c r="A213" s="183"/>
      <c r="B213" s="13" t="s">
        <v>126</v>
      </c>
      <c r="C213" s="14">
        <v>0</v>
      </c>
      <c r="D213" s="14">
        <v>1</v>
      </c>
      <c r="E213" s="15">
        <v>-1</v>
      </c>
    </row>
    <row r="214" spans="1:5" x14ac:dyDescent="0.25">
      <c r="A214" s="183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25">
      <c r="A215" s="183"/>
      <c r="B215" s="13" t="s">
        <v>128</v>
      </c>
      <c r="C215" s="14">
        <v>1</v>
      </c>
      <c r="D215" s="14">
        <v>6</v>
      </c>
      <c r="E215" s="15">
        <v>-0.83333333333333304</v>
      </c>
    </row>
    <row r="216" spans="1:5" x14ac:dyDescent="0.25">
      <c r="A216" s="183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25">
      <c r="A217" s="183"/>
      <c r="B217" s="13" t="s">
        <v>130</v>
      </c>
      <c r="C217" s="14">
        <v>12</v>
      </c>
      <c r="D217" s="14">
        <v>9</v>
      </c>
      <c r="E217" s="15">
        <v>0.33333333333333298</v>
      </c>
    </row>
    <row r="218" spans="1:5" x14ac:dyDescent="0.25">
      <c r="A218" s="183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25">
      <c r="A219" s="183"/>
      <c r="B219" s="13" t="s">
        <v>132</v>
      </c>
      <c r="C219" s="14">
        <v>147</v>
      </c>
      <c r="D219" s="14">
        <v>145</v>
      </c>
      <c r="E219" s="15">
        <v>1.37931034482759E-2</v>
      </c>
    </row>
    <row r="220" spans="1:5" x14ac:dyDescent="0.25">
      <c r="A220" s="183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25">
      <c r="A221" s="183"/>
      <c r="B221" s="13" t="s">
        <v>134</v>
      </c>
      <c r="C221" s="14">
        <v>1057</v>
      </c>
      <c r="D221" s="14">
        <v>0</v>
      </c>
      <c r="E221" s="15">
        <v>0</v>
      </c>
    </row>
    <row r="222" spans="1:5" x14ac:dyDescent="0.25">
      <c r="A222" s="183"/>
      <c r="B222" s="13" t="s">
        <v>161</v>
      </c>
      <c r="C222" s="14">
        <v>70</v>
      </c>
      <c r="D222" s="14">
        <v>0</v>
      </c>
      <c r="E222" s="15">
        <v>0</v>
      </c>
    </row>
    <row r="223" spans="1:5" x14ac:dyDescent="0.25">
      <c r="A223" s="183"/>
      <c r="B223" s="13" t="s">
        <v>136</v>
      </c>
      <c r="C223" s="14">
        <v>19</v>
      </c>
      <c r="D223" s="14">
        <v>0</v>
      </c>
      <c r="E223" s="15">
        <v>0</v>
      </c>
    </row>
    <row r="224" spans="1:5" x14ac:dyDescent="0.25">
      <c r="A224" s="183"/>
      <c r="B224" s="13" t="s">
        <v>137</v>
      </c>
      <c r="C224" s="14">
        <v>1</v>
      </c>
      <c r="D224" s="14">
        <v>0</v>
      </c>
      <c r="E224" s="15">
        <v>0</v>
      </c>
    </row>
    <row r="225" spans="1:5" x14ac:dyDescent="0.25">
      <c r="A225" s="183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25">
      <c r="A226" s="183"/>
      <c r="B226" s="13" t="s">
        <v>139</v>
      </c>
      <c r="C226" s="14">
        <v>39</v>
      </c>
      <c r="D226" s="14">
        <v>44</v>
      </c>
      <c r="E226" s="15">
        <v>-0.11363636363636399</v>
      </c>
    </row>
    <row r="227" spans="1:5" x14ac:dyDescent="0.25">
      <c r="A227" s="183"/>
      <c r="B227" s="13" t="s">
        <v>162</v>
      </c>
      <c r="C227" s="14">
        <v>11</v>
      </c>
      <c r="D227" s="14">
        <v>0</v>
      </c>
      <c r="E227" s="15">
        <v>0</v>
      </c>
    </row>
    <row r="228" spans="1:5" x14ac:dyDescent="0.25">
      <c r="A228" s="183"/>
      <c r="B228" s="13" t="s">
        <v>141</v>
      </c>
      <c r="C228" s="14">
        <v>340</v>
      </c>
      <c r="D228" s="14">
        <v>13</v>
      </c>
      <c r="E228" s="15">
        <v>25.153846153846199</v>
      </c>
    </row>
    <row r="229" spans="1:5" x14ac:dyDescent="0.25">
      <c r="A229" s="183"/>
      <c r="B229" s="13" t="s">
        <v>142</v>
      </c>
      <c r="C229" s="14">
        <v>141</v>
      </c>
      <c r="D229" s="14">
        <v>181</v>
      </c>
      <c r="E229" s="15">
        <v>-0.22099447513812101</v>
      </c>
    </row>
    <row r="230" spans="1:5" x14ac:dyDescent="0.25">
      <c r="A230" s="183"/>
      <c r="B230" s="13" t="s">
        <v>143</v>
      </c>
      <c r="C230" s="14">
        <v>7</v>
      </c>
      <c r="D230" s="14">
        <v>0</v>
      </c>
      <c r="E230" s="15">
        <v>0</v>
      </c>
    </row>
    <row r="231" spans="1:5" x14ac:dyDescent="0.25">
      <c r="A231" s="183"/>
      <c r="B231" s="13" t="s">
        <v>144</v>
      </c>
      <c r="C231" s="14">
        <v>1</v>
      </c>
      <c r="D231" s="14">
        <v>0</v>
      </c>
      <c r="E231" s="15">
        <v>0</v>
      </c>
    </row>
    <row r="232" spans="1:5" x14ac:dyDescent="0.25">
      <c r="A232" s="183"/>
      <c r="B232" s="13" t="s">
        <v>145</v>
      </c>
      <c r="C232" s="14">
        <v>20</v>
      </c>
      <c r="D232" s="14">
        <v>0</v>
      </c>
      <c r="E232" s="15">
        <v>0</v>
      </c>
    </row>
    <row r="233" spans="1:5" x14ac:dyDescent="0.25">
      <c r="A233" s="183"/>
      <c r="B233" s="13" t="s">
        <v>146</v>
      </c>
      <c r="C233" s="14">
        <v>105</v>
      </c>
      <c r="D233" s="14">
        <v>137</v>
      </c>
      <c r="E233" s="15">
        <v>-0.233576642335766</v>
      </c>
    </row>
    <row r="234" spans="1:5" x14ac:dyDescent="0.25">
      <c r="A234" s="183"/>
      <c r="B234" s="13" t="s">
        <v>147</v>
      </c>
      <c r="C234" s="14">
        <v>2</v>
      </c>
      <c r="D234" s="14">
        <v>6</v>
      </c>
      <c r="E234" s="15">
        <v>-0.66666666666666696</v>
      </c>
    </row>
    <row r="235" spans="1:5" x14ac:dyDescent="0.25">
      <c r="A235" s="183"/>
      <c r="B235" s="13" t="s">
        <v>148</v>
      </c>
      <c r="C235" s="14">
        <v>0</v>
      </c>
      <c r="D235" s="14">
        <v>0</v>
      </c>
      <c r="E235" s="15">
        <v>0</v>
      </c>
    </row>
    <row r="236" spans="1:5" x14ac:dyDescent="0.25">
      <c r="A236" s="183"/>
      <c r="B236" s="13" t="s">
        <v>149</v>
      </c>
      <c r="C236" s="14">
        <v>0</v>
      </c>
      <c r="D236" s="14">
        <v>0</v>
      </c>
      <c r="E236" s="15">
        <v>0</v>
      </c>
    </row>
    <row r="237" spans="1:5" x14ac:dyDescent="0.25">
      <c r="A237" s="183"/>
      <c r="B237" s="13" t="s">
        <v>150</v>
      </c>
      <c r="C237" s="14">
        <v>0</v>
      </c>
      <c r="D237" s="14">
        <v>0</v>
      </c>
      <c r="E237" s="15">
        <v>0</v>
      </c>
    </row>
    <row r="238" spans="1:5" x14ac:dyDescent="0.25">
      <c r="A238" s="183"/>
      <c r="B238" s="13" t="s">
        <v>151</v>
      </c>
      <c r="C238" s="14">
        <v>15</v>
      </c>
      <c r="D238" s="14">
        <v>0</v>
      </c>
      <c r="E238" s="15">
        <v>0</v>
      </c>
    </row>
    <row r="239" spans="1:5" x14ac:dyDescent="0.25">
      <c r="A239" s="183"/>
      <c r="B239" s="13" t="s">
        <v>152</v>
      </c>
      <c r="C239" s="14">
        <v>59</v>
      </c>
      <c r="D239" s="14">
        <v>0</v>
      </c>
      <c r="E239" s="15">
        <v>0</v>
      </c>
    </row>
    <row r="240" spans="1:5" x14ac:dyDescent="0.25">
      <c r="A240" s="183"/>
      <c r="B240" s="13" t="s">
        <v>153</v>
      </c>
      <c r="C240" s="14">
        <v>32</v>
      </c>
      <c r="D240" s="14">
        <v>55</v>
      </c>
      <c r="E240" s="15">
        <v>-0.41818181818181799</v>
      </c>
    </row>
    <row r="241" spans="1:5" x14ac:dyDescent="0.25">
      <c r="A241" s="183"/>
      <c r="B241" s="13" t="s">
        <v>154</v>
      </c>
      <c r="C241" s="14">
        <v>1</v>
      </c>
      <c r="D241" s="14">
        <v>0</v>
      </c>
      <c r="E241" s="15">
        <v>0</v>
      </c>
    </row>
    <row r="242" spans="1:5" x14ac:dyDescent="0.25">
      <c r="A242" s="182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16</v>
      </c>
      <c r="D246" s="14">
        <v>1434</v>
      </c>
      <c r="E246" s="15">
        <v>-0.98884239888423997</v>
      </c>
    </row>
    <row r="247" spans="1:5" x14ac:dyDescent="0.25">
      <c r="A247" s="12" t="s">
        <v>165</v>
      </c>
      <c r="B247" s="17"/>
      <c r="C247" s="14">
        <v>35</v>
      </c>
      <c r="D247" s="14">
        <v>957</v>
      </c>
      <c r="E247" s="15">
        <v>-0.963427377220481</v>
      </c>
    </row>
    <row r="248" spans="1:5" x14ac:dyDescent="0.25">
      <c r="A248" s="12" t="s">
        <v>166</v>
      </c>
      <c r="B248" s="17"/>
      <c r="C248" s="14">
        <v>56</v>
      </c>
      <c r="D248" s="14">
        <v>670</v>
      </c>
      <c r="E248" s="15">
        <v>-0.916417910447761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208</v>
      </c>
      <c r="D252" s="14">
        <v>154</v>
      </c>
      <c r="E252" s="15">
        <v>0.35064935064935099</v>
      </c>
    </row>
    <row r="253" spans="1:5" x14ac:dyDescent="0.25">
      <c r="A253" s="181" t="s">
        <v>169</v>
      </c>
      <c r="B253" s="13" t="s">
        <v>170</v>
      </c>
      <c r="C253" s="14">
        <v>25</v>
      </c>
      <c r="D253" s="14">
        <v>36</v>
      </c>
      <c r="E253" s="15">
        <v>-0.30555555555555503</v>
      </c>
    </row>
    <row r="254" spans="1:5" x14ac:dyDescent="0.25">
      <c r="A254" s="183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25">
      <c r="A255" s="182"/>
      <c r="B255" s="13" t="s">
        <v>172</v>
      </c>
      <c r="C255" s="14">
        <v>1</v>
      </c>
      <c r="D255" s="14">
        <v>1</v>
      </c>
      <c r="E255" s="15">
        <v>0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3</v>
      </c>
      <c r="D257" s="14">
        <v>2</v>
      </c>
      <c r="E257" s="15">
        <v>0.5</v>
      </c>
    </row>
    <row r="258" spans="1:5" x14ac:dyDescent="0.25">
      <c r="A258" s="12" t="s">
        <v>106</v>
      </c>
      <c r="B258" s="17"/>
      <c r="C258" s="14">
        <v>34</v>
      </c>
      <c r="D258" s="14">
        <v>44</v>
      </c>
      <c r="E258" s="15">
        <v>-0.22727272727272699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106</v>
      </c>
      <c r="D262" s="14">
        <v>76</v>
      </c>
      <c r="E262" s="15">
        <v>0.394736842105263</v>
      </c>
    </row>
    <row r="263" spans="1:5" x14ac:dyDescent="0.25">
      <c r="A263" s="181" t="s">
        <v>64</v>
      </c>
      <c r="B263" s="13" t="s">
        <v>177</v>
      </c>
      <c r="C263" s="14">
        <v>127</v>
      </c>
      <c r="D263" s="14">
        <v>164</v>
      </c>
      <c r="E263" s="15">
        <v>-0.22560975609756101</v>
      </c>
    </row>
    <row r="264" spans="1:5" x14ac:dyDescent="0.25">
      <c r="A264" s="182"/>
      <c r="B264" s="13" t="s">
        <v>106</v>
      </c>
      <c r="C264" s="14">
        <v>261</v>
      </c>
      <c r="D264" s="14">
        <v>107</v>
      </c>
      <c r="E264" s="15">
        <v>1.4392523364486001</v>
      </c>
    </row>
    <row r="265" spans="1:5" x14ac:dyDescent="0.25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7</v>
      </c>
      <c r="D266" s="14">
        <v>4</v>
      </c>
      <c r="E266" s="15">
        <v>0.75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81" t="s">
        <v>182</v>
      </c>
      <c r="B271" s="13" t="s">
        <v>183</v>
      </c>
      <c r="C271" s="14">
        <v>0</v>
      </c>
      <c r="D271" s="14">
        <v>0</v>
      </c>
      <c r="E271" s="15">
        <v>0</v>
      </c>
    </row>
    <row r="272" spans="1:5" x14ac:dyDescent="0.25">
      <c r="A272" s="182"/>
      <c r="B272" s="13" t="s">
        <v>184</v>
      </c>
      <c r="C272" s="14">
        <v>88</v>
      </c>
      <c r="D272" s="14">
        <v>73</v>
      </c>
      <c r="E272" s="15">
        <v>0.20547945205479401</v>
      </c>
    </row>
    <row r="273" spans="1:5" x14ac:dyDescent="0.25">
      <c r="A273" s="12" t="s">
        <v>185</v>
      </c>
      <c r="B273" s="17"/>
      <c r="C273" s="14">
        <v>1</v>
      </c>
      <c r="D273" s="14">
        <v>10</v>
      </c>
      <c r="E273" s="15">
        <v>-0.9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4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19" t="s">
        <v>113</v>
      </c>
      <c r="D282" s="19" t="s">
        <v>156</v>
      </c>
      <c r="E282" s="20" t="s">
        <v>192</v>
      </c>
    </row>
    <row r="283" spans="1:5" x14ac:dyDescent="0.25">
      <c r="A283" s="178" t="s">
        <v>193</v>
      </c>
      <c r="B283" s="13" t="s">
        <v>194</v>
      </c>
      <c r="C283" s="14">
        <v>0</v>
      </c>
      <c r="D283" s="14">
        <v>0</v>
      </c>
      <c r="E283" s="22">
        <v>0</v>
      </c>
    </row>
    <row r="284" spans="1:5" x14ac:dyDescent="0.25">
      <c r="A284" s="179"/>
      <c r="B284" s="13" t="s">
        <v>195</v>
      </c>
      <c r="C284" s="14">
        <v>1611</v>
      </c>
      <c r="D284" s="14">
        <v>1814</v>
      </c>
      <c r="E284" s="22">
        <v>1664</v>
      </c>
    </row>
    <row r="285" spans="1:5" x14ac:dyDescent="0.25">
      <c r="A285" s="180"/>
      <c r="B285" s="13" t="s">
        <v>196</v>
      </c>
      <c r="C285" s="14">
        <v>0</v>
      </c>
      <c r="D285" s="14">
        <v>0</v>
      </c>
      <c r="E285" s="22">
        <v>8</v>
      </c>
    </row>
    <row r="286" spans="1:5" x14ac:dyDescent="0.25">
      <c r="A286" s="178" t="s">
        <v>197</v>
      </c>
      <c r="B286" s="13" t="s">
        <v>198</v>
      </c>
      <c r="C286" s="14">
        <v>0</v>
      </c>
      <c r="D286" s="14">
        <v>0</v>
      </c>
      <c r="E286" s="22">
        <v>0</v>
      </c>
    </row>
    <row r="287" spans="1:5" x14ac:dyDescent="0.25">
      <c r="A287" s="179"/>
      <c r="B287" s="13" t="s">
        <v>199</v>
      </c>
      <c r="C287" s="14">
        <v>0</v>
      </c>
      <c r="D287" s="14">
        <v>0</v>
      </c>
      <c r="E287" s="22">
        <v>0</v>
      </c>
    </row>
    <row r="288" spans="1:5" x14ac:dyDescent="0.25">
      <c r="A288" s="180"/>
      <c r="B288" s="13" t="s">
        <v>200</v>
      </c>
      <c r="C288" s="14">
        <v>0</v>
      </c>
      <c r="D288" s="14">
        <v>0</v>
      </c>
      <c r="E288" s="22">
        <v>0</v>
      </c>
    </row>
    <row r="289" spans="1:5" x14ac:dyDescent="0.25">
      <c r="A289" s="21" t="s">
        <v>201</v>
      </c>
      <c r="B289" s="13" t="s">
        <v>202</v>
      </c>
      <c r="C289" s="14">
        <v>120</v>
      </c>
      <c r="D289" s="14">
        <v>40</v>
      </c>
      <c r="E289" s="22">
        <v>113</v>
      </c>
    </row>
    <row r="290" spans="1:5" x14ac:dyDescent="0.25">
      <c r="A290" s="178" t="s">
        <v>203</v>
      </c>
      <c r="B290" s="13" t="s">
        <v>204</v>
      </c>
      <c r="C290" s="14">
        <v>77</v>
      </c>
      <c r="D290" s="14">
        <v>88</v>
      </c>
      <c r="E290" s="22">
        <v>572</v>
      </c>
    </row>
    <row r="291" spans="1:5" x14ac:dyDescent="0.25">
      <c r="A291" s="179"/>
      <c r="B291" s="13" t="s">
        <v>205</v>
      </c>
      <c r="C291" s="14">
        <v>42</v>
      </c>
      <c r="D291" s="14">
        <v>48</v>
      </c>
      <c r="E291" s="22">
        <v>1</v>
      </c>
    </row>
    <row r="292" spans="1:5" x14ac:dyDescent="0.25">
      <c r="A292" s="180"/>
      <c r="B292" s="13" t="s">
        <v>206</v>
      </c>
      <c r="C292" s="14">
        <v>0</v>
      </c>
      <c r="D292" s="14">
        <v>0</v>
      </c>
      <c r="E292" s="22">
        <v>0</v>
      </c>
    </row>
    <row r="293" spans="1:5" x14ac:dyDescent="0.25">
      <c r="A293" s="21" t="s">
        <v>207</v>
      </c>
      <c r="B293" s="13" t="s">
        <v>208</v>
      </c>
      <c r="C293" s="14">
        <v>0</v>
      </c>
      <c r="D293" s="14">
        <v>0</v>
      </c>
      <c r="E293" s="22">
        <v>0</v>
      </c>
    </row>
    <row r="294" spans="1:5" x14ac:dyDescent="0.25">
      <c r="A294" s="178" t="s">
        <v>209</v>
      </c>
      <c r="B294" s="13" t="s">
        <v>200</v>
      </c>
      <c r="C294" s="23"/>
      <c r="D294" s="23"/>
      <c r="E294" s="24"/>
    </row>
    <row r="295" spans="1:5" x14ac:dyDescent="0.25">
      <c r="A295" s="179"/>
      <c r="B295" s="13" t="s">
        <v>210</v>
      </c>
      <c r="C295" s="14">
        <v>156</v>
      </c>
      <c r="D295" s="14">
        <v>203</v>
      </c>
      <c r="E295" s="22">
        <v>151</v>
      </c>
    </row>
    <row r="296" spans="1:5" x14ac:dyDescent="0.25">
      <c r="A296" s="180"/>
      <c r="B296" s="13" t="s">
        <v>211</v>
      </c>
      <c r="C296" s="23"/>
      <c r="D296" s="23"/>
      <c r="E296" s="24"/>
    </row>
    <row r="297" spans="1:5" x14ac:dyDescent="0.25">
      <c r="A297" s="178" t="s">
        <v>212</v>
      </c>
      <c r="B297" s="13" t="s">
        <v>213</v>
      </c>
      <c r="C297" s="23"/>
      <c r="D297" s="23"/>
      <c r="E297" s="24"/>
    </row>
    <row r="298" spans="1:5" x14ac:dyDescent="0.25">
      <c r="A298" s="179"/>
      <c r="B298" s="13" t="s">
        <v>214</v>
      </c>
      <c r="C298" s="23"/>
      <c r="D298" s="23"/>
      <c r="E298" s="24"/>
    </row>
    <row r="299" spans="1:5" x14ac:dyDescent="0.25">
      <c r="A299" s="179"/>
      <c r="B299" s="13" t="s">
        <v>215</v>
      </c>
      <c r="C299" s="14">
        <v>684</v>
      </c>
      <c r="D299" s="14">
        <v>1028</v>
      </c>
      <c r="E299" s="22">
        <v>1927</v>
      </c>
    </row>
    <row r="300" spans="1:5" x14ac:dyDescent="0.25">
      <c r="A300" s="179"/>
      <c r="B300" s="13" t="s">
        <v>216</v>
      </c>
      <c r="C300" s="14">
        <v>836</v>
      </c>
      <c r="D300" s="14">
        <v>981</v>
      </c>
      <c r="E300" s="22">
        <v>54</v>
      </c>
    </row>
    <row r="301" spans="1:5" x14ac:dyDescent="0.25">
      <c r="A301" s="179"/>
      <c r="B301" s="13" t="s">
        <v>217</v>
      </c>
      <c r="C301" s="14">
        <v>42</v>
      </c>
      <c r="D301" s="14">
        <v>58</v>
      </c>
      <c r="E301" s="22">
        <v>633</v>
      </c>
    </row>
    <row r="302" spans="1:5" x14ac:dyDescent="0.25">
      <c r="A302" s="179"/>
      <c r="B302" s="13" t="s">
        <v>218</v>
      </c>
      <c r="C302" s="14">
        <v>1302</v>
      </c>
      <c r="D302" s="14">
        <v>2007</v>
      </c>
      <c r="E302" s="22">
        <v>2676</v>
      </c>
    </row>
    <row r="303" spans="1:5" x14ac:dyDescent="0.25">
      <c r="A303" s="179"/>
      <c r="B303" s="13" t="s">
        <v>219</v>
      </c>
      <c r="C303" s="14">
        <v>303</v>
      </c>
      <c r="D303" s="14">
        <v>385</v>
      </c>
      <c r="E303" s="22">
        <v>91</v>
      </c>
    </row>
    <row r="304" spans="1:5" x14ac:dyDescent="0.25">
      <c r="A304" s="179"/>
      <c r="B304" s="13" t="s">
        <v>220</v>
      </c>
      <c r="C304" s="14">
        <v>0</v>
      </c>
      <c r="D304" s="14">
        <v>0</v>
      </c>
      <c r="E304" s="22">
        <v>31</v>
      </c>
    </row>
    <row r="305" spans="1:5" x14ac:dyDescent="0.25">
      <c r="A305" s="179"/>
      <c r="B305" s="13" t="s">
        <v>221</v>
      </c>
      <c r="C305" s="14">
        <v>5</v>
      </c>
      <c r="D305" s="14">
        <v>8</v>
      </c>
      <c r="E305" s="22">
        <v>23</v>
      </c>
    </row>
    <row r="306" spans="1:5" x14ac:dyDescent="0.25">
      <c r="A306" s="179"/>
      <c r="B306" s="13" t="s">
        <v>222</v>
      </c>
      <c r="C306" s="14">
        <v>3</v>
      </c>
      <c r="D306" s="14">
        <v>3</v>
      </c>
      <c r="E306" s="22">
        <v>2</v>
      </c>
    </row>
    <row r="307" spans="1:5" x14ac:dyDescent="0.25">
      <c r="A307" s="179"/>
      <c r="B307" s="13" t="s">
        <v>223</v>
      </c>
      <c r="C307" s="14">
        <v>0</v>
      </c>
      <c r="D307" s="14">
        <v>0</v>
      </c>
      <c r="E307" s="22">
        <v>0</v>
      </c>
    </row>
    <row r="308" spans="1:5" x14ac:dyDescent="0.25">
      <c r="A308" s="179"/>
      <c r="B308" s="13" t="s">
        <v>224</v>
      </c>
      <c r="C308" s="14">
        <v>1383</v>
      </c>
      <c r="D308" s="14">
        <v>1993</v>
      </c>
      <c r="E308" s="22">
        <v>2734</v>
      </c>
    </row>
    <row r="309" spans="1:5" x14ac:dyDescent="0.25">
      <c r="A309" s="179"/>
      <c r="B309" s="13" t="s">
        <v>225</v>
      </c>
      <c r="C309" s="14">
        <v>1201</v>
      </c>
      <c r="D309" s="14">
        <v>1535</v>
      </c>
      <c r="E309" s="22">
        <v>160</v>
      </c>
    </row>
    <row r="310" spans="1:5" x14ac:dyDescent="0.25">
      <c r="A310" s="179"/>
      <c r="B310" s="13" t="s">
        <v>226</v>
      </c>
      <c r="C310" s="14">
        <v>22</v>
      </c>
      <c r="D310" s="14">
        <v>36</v>
      </c>
      <c r="E310" s="22">
        <v>57</v>
      </c>
    </row>
    <row r="311" spans="1:5" x14ac:dyDescent="0.25">
      <c r="A311" s="180"/>
      <c r="B311" s="13" t="s">
        <v>227</v>
      </c>
      <c r="C311" s="14">
        <v>34</v>
      </c>
      <c r="D311" s="14">
        <v>40</v>
      </c>
      <c r="E311" s="22">
        <v>1</v>
      </c>
    </row>
    <row r="312" spans="1:5" x14ac:dyDescent="0.25">
      <c r="A312" s="178" t="s">
        <v>228</v>
      </c>
      <c r="B312" s="13" t="s">
        <v>229</v>
      </c>
      <c r="C312" s="14">
        <v>0</v>
      </c>
      <c r="D312" s="14">
        <v>0</v>
      </c>
      <c r="E312" s="22">
        <v>0</v>
      </c>
    </row>
    <row r="313" spans="1:5" x14ac:dyDescent="0.25">
      <c r="A313" s="179"/>
      <c r="B313" s="13" t="s">
        <v>230</v>
      </c>
      <c r="C313" s="14">
        <v>0</v>
      </c>
      <c r="D313" s="14">
        <v>0</v>
      </c>
      <c r="E313" s="22">
        <v>24</v>
      </c>
    </row>
    <row r="314" spans="1:5" x14ac:dyDescent="0.25">
      <c r="A314" s="179"/>
      <c r="B314" s="13" t="s">
        <v>231</v>
      </c>
      <c r="C314" s="14">
        <v>0</v>
      </c>
      <c r="D314" s="14">
        <v>0</v>
      </c>
      <c r="E314" s="22">
        <v>0</v>
      </c>
    </row>
    <row r="315" spans="1:5" x14ac:dyDescent="0.25">
      <c r="A315" s="179"/>
      <c r="B315" s="13" t="s">
        <v>232</v>
      </c>
      <c r="C315" s="14">
        <v>0</v>
      </c>
      <c r="D315" s="14">
        <v>0</v>
      </c>
      <c r="E315" s="22">
        <v>0</v>
      </c>
    </row>
    <row r="316" spans="1:5" x14ac:dyDescent="0.25">
      <c r="A316" s="179"/>
      <c r="B316" s="13" t="s">
        <v>233</v>
      </c>
      <c r="C316" s="14">
        <v>34</v>
      </c>
      <c r="D316" s="14">
        <v>38</v>
      </c>
      <c r="E316" s="22">
        <v>13</v>
      </c>
    </row>
    <row r="317" spans="1:5" x14ac:dyDescent="0.25">
      <c r="A317" s="179"/>
      <c r="B317" s="13" t="s">
        <v>234</v>
      </c>
      <c r="C317" s="14">
        <v>0</v>
      </c>
      <c r="D317" s="14">
        <v>0</v>
      </c>
      <c r="E317" s="22">
        <v>0</v>
      </c>
    </row>
    <row r="318" spans="1:5" x14ac:dyDescent="0.25">
      <c r="A318" s="179"/>
      <c r="B318" s="13" t="s">
        <v>235</v>
      </c>
      <c r="C318" s="23"/>
      <c r="D318" s="23"/>
      <c r="E318" s="24"/>
    </row>
    <row r="319" spans="1:5" x14ac:dyDescent="0.25">
      <c r="A319" s="179"/>
      <c r="B319" s="13" t="s">
        <v>236</v>
      </c>
      <c r="C319" s="14">
        <v>6</v>
      </c>
      <c r="D319" s="14">
        <v>7</v>
      </c>
      <c r="E319" s="22">
        <v>0</v>
      </c>
    </row>
    <row r="320" spans="1:5" x14ac:dyDescent="0.25">
      <c r="A320" s="179"/>
      <c r="B320" s="13" t="s">
        <v>237</v>
      </c>
      <c r="C320" s="23"/>
      <c r="D320" s="23"/>
      <c r="E320" s="24"/>
    </row>
    <row r="321" spans="1:5" x14ac:dyDescent="0.25">
      <c r="A321" s="179"/>
      <c r="B321" s="13" t="s">
        <v>238</v>
      </c>
      <c r="C321" s="14">
        <v>0</v>
      </c>
      <c r="D321" s="14">
        <v>0</v>
      </c>
      <c r="E321" s="22">
        <v>0</v>
      </c>
    </row>
    <row r="322" spans="1:5" x14ac:dyDescent="0.25">
      <c r="A322" s="179"/>
      <c r="B322" s="13" t="s">
        <v>239</v>
      </c>
      <c r="C322" s="14">
        <v>0</v>
      </c>
      <c r="D322" s="14">
        <v>0</v>
      </c>
      <c r="E322" s="22">
        <v>0</v>
      </c>
    </row>
    <row r="323" spans="1:5" x14ac:dyDescent="0.25">
      <c r="A323" s="179"/>
      <c r="B323" s="13" t="s">
        <v>240</v>
      </c>
      <c r="C323" s="23"/>
      <c r="D323" s="23"/>
      <c r="E323" s="24"/>
    </row>
    <row r="324" spans="1:5" x14ac:dyDescent="0.25">
      <c r="A324" s="179"/>
      <c r="B324" s="13" t="s">
        <v>241</v>
      </c>
      <c r="C324" s="23"/>
      <c r="D324" s="23"/>
      <c r="E324" s="24"/>
    </row>
    <row r="325" spans="1:5" x14ac:dyDescent="0.25">
      <c r="A325" s="179"/>
      <c r="B325" s="13" t="s">
        <v>242</v>
      </c>
      <c r="C325" s="14">
        <v>0</v>
      </c>
      <c r="D325" s="14">
        <v>0</v>
      </c>
      <c r="E325" s="22">
        <v>0</v>
      </c>
    </row>
    <row r="326" spans="1:5" x14ac:dyDescent="0.25">
      <c r="A326" s="179"/>
      <c r="B326" s="13" t="s">
        <v>243</v>
      </c>
      <c r="C326" s="23"/>
      <c r="D326" s="23"/>
      <c r="E326" s="24"/>
    </row>
    <row r="327" spans="1:5" x14ac:dyDescent="0.25">
      <c r="A327" s="179"/>
      <c r="B327" s="13" t="s">
        <v>244</v>
      </c>
      <c r="C327" s="23"/>
      <c r="D327" s="23"/>
      <c r="E327" s="24"/>
    </row>
    <row r="328" spans="1:5" x14ac:dyDescent="0.25">
      <c r="A328" s="179"/>
      <c r="B328" s="13" t="s">
        <v>245</v>
      </c>
      <c r="C328" s="23"/>
      <c r="D328" s="23"/>
      <c r="E328" s="24"/>
    </row>
    <row r="329" spans="1:5" x14ac:dyDescent="0.25">
      <c r="A329" s="179"/>
      <c r="B329" s="13" t="s">
        <v>246</v>
      </c>
      <c r="C329" s="23"/>
      <c r="D329" s="23"/>
      <c r="E329" s="24"/>
    </row>
    <row r="330" spans="1:5" x14ac:dyDescent="0.25">
      <c r="A330" s="179"/>
      <c r="B330" s="13" t="s">
        <v>247</v>
      </c>
      <c r="C330" s="23"/>
      <c r="D330" s="23"/>
      <c r="E330" s="24"/>
    </row>
    <row r="331" spans="1:5" x14ac:dyDescent="0.25">
      <c r="A331" s="179"/>
      <c r="B331" s="13" t="s">
        <v>248</v>
      </c>
      <c r="C331" s="23"/>
      <c r="D331" s="23"/>
      <c r="E331" s="24"/>
    </row>
    <row r="332" spans="1:5" x14ac:dyDescent="0.25">
      <c r="A332" s="179"/>
      <c r="B332" s="13" t="s">
        <v>249</v>
      </c>
      <c r="C332" s="14">
        <v>0</v>
      </c>
      <c r="D332" s="14">
        <v>0</v>
      </c>
      <c r="E332" s="22">
        <v>0</v>
      </c>
    </row>
    <row r="333" spans="1:5" x14ac:dyDescent="0.25">
      <c r="A333" s="179"/>
      <c r="B333" s="13" t="s">
        <v>250</v>
      </c>
      <c r="C333" s="14">
        <v>25</v>
      </c>
      <c r="D333" s="14">
        <v>28</v>
      </c>
      <c r="E333" s="22">
        <v>37</v>
      </c>
    </row>
    <row r="334" spans="1:5" x14ac:dyDescent="0.25">
      <c r="A334" s="179"/>
      <c r="B334" s="13" t="s">
        <v>251</v>
      </c>
      <c r="C334" s="14">
        <v>0</v>
      </c>
      <c r="D334" s="14">
        <v>0</v>
      </c>
      <c r="E334" s="22">
        <v>0</v>
      </c>
    </row>
    <row r="335" spans="1:5" x14ac:dyDescent="0.25">
      <c r="A335" s="179"/>
      <c r="B335" s="13" t="s">
        <v>252</v>
      </c>
      <c r="C335" s="14">
        <v>0</v>
      </c>
      <c r="D335" s="14">
        <v>0</v>
      </c>
      <c r="E335" s="22">
        <v>0</v>
      </c>
    </row>
    <row r="336" spans="1:5" x14ac:dyDescent="0.25">
      <c r="A336" s="179"/>
      <c r="B336" s="13" t="s">
        <v>253</v>
      </c>
      <c r="C336" s="23"/>
      <c r="D336" s="23"/>
      <c r="E336" s="24"/>
    </row>
    <row r="337" spans="1:5" x14ac:dyDescent="0.25">
      <c r="A337" s="179"/>
      <c r="B337" s="13" t="s">
        <v>254</v>
      </c>
      <c r="C337" s="23"/>
      <c r="D337" s="23"/>
      <c r="E337" s="24"/>
    </row>
    <row r="338" spans="1:5" x14ac:dyDescent="0.25">
      <c r="A338" s="179"/>
      <c r="B338" s="13" t="s">
        <v>255</v>
      </c>
      <c r="C338" s="23"/>
      <c r="D338" s="23"/>
      <c r="E338" s="24"/>
    </row>
    <row r="339" spans="1:5" x14ac:dyDescent="0.25">
      <c r="A339" s="179"/>
      <c r="B339" s="13" t="s">
        <v>256</v>
      </c>
      <c r="C339" s="23"/>
      <c r="D339" s="23"/>
      <c r="E339" s="24"/>
    </row>
    <row r="340" spans="1:5" x14ac:dyDescent="0.25">
      <c r="A340" s="179"/>
      <c r="B340" s="13" t="s">
        <v>257</v>
      </c>
      <c r="C340" s="23"/>
      <c r="D340" s="23"/>
      <c r="E340" s="24"/>
    </row>
    <row r="341" spans="1:5" x14ac:dyDescent="0.25">
      <c r="A341" s="179"/>
      <c r="B341" s="13" t="s">
        <v>258</v>
      </c>
      <c r="C341" s="23"/>
      <c r="D341" s="23"/>
      <c r="E341" s="24"/>
    </row>
    <row r="342" spans="1:5" x14ac:dyDescent="0.25">
      <c r="A342" s="179"/>
      <c r="B342" s="13" t="s">
        <v>259</v>
      </c>
      <c r="C342" s="23"/>
      <c r="D342" s="23"/>
      <c r="E342" s="24"/>
    </row>
    <row r="343" spans="1:5" x14ac:dyDescent="0.25">
      <c r="A343" s="179"/>
      <c r="B343" s="13" t="s">
        <v>260</v>
      </c>
      <c r="C343" s="14">
        <v>6</v>
      </c>
      <c r="D343" s="14">
        <v>8</v>
      </c>
      <c r="E343" s="22">
        <v>4</v>
      </c>
    </row>
    <row r="344" spans="1:5" x14ac:dyDescent="0.25">
      <c r="A344" s="180"/>
      <c r="B344" s="13" t="s">
        <v>261</v>
      </c>
      <c r="C344" s="23"/>
      <c r="D344" s="23"/>
      <c r="E344" s="24"/>
    </row>
    <row r="345" spans="1:5" x14ac:dyDescent="0.25">
      <c r="A345" s="178" t="s">
        <v>262</v>
      </c>
      <c r="B345" s="13" t="s">
        <v>263</v>
      </c>
      <c r="C345" s="14">
        <v>0</v>
      </c>
      <c r="D345" s="14">
        <v>0</v>
      </c>
      <c r="E345" s="22">
        <v>0</v>
      </c>
    </row>
    <row r="346" spans="1:5" x14ac:dyDescent="0.25">
      <c r="A346" s="179"/>
      <c r="B346" s="13" t="s">
        <v>264</v>
      </c>
      <c r="C346" s="14">
        <v>2</v>
      </c>
      <c r="D346" s="14">
        <v>4</v>
      </c>
      <c r="E346" s="22">
        <v>4</v>
      </c>
    </row>
    <row r="347" spans="1:5" x14ac:dyDescent="0.25">
      <c r="A347" s="179"/>
      <c r="B347" s="13" t="s">
        <v>265</v>
      </c>
      <c r="C347" s="23"/>
      <c r="D347" s="23"/>
      <c r="E347" s="24"/>
    </row>
    <row r="348" spans="1:5" x14ac:dyDescent="0.25">
      <c r="A348" s="179"/>
      <c r="B348" s="13" t="s">
        <v>266</v>
      </c>
      <c r="C348" s="14">
        <v>0</v>
      </c>
      <c r="D348" s="14">
        <v>0</v>
      </c>
      <c r="E348" s="22">
        <v>0</v>
      </c>
    </row>
    <row r="349" spans="1:5" x14ac:dyDescent="0.25">
      <c r="A349" s="179"/>
      <c r="B349" s="13" t="s">
        <v>267</v>
      </c>
      <c r="C349" s="14">
        <v>0</v>
      </c>
      <c r="D349" s="14">
        <v>0</v>
      </c>
      <c r="E349" s="22">
        <v>0</v>
      </c>
    </row>
    <row r="350" spans="1:5" x14ac:dyDescent="0.25">
      <c r="A350" s="179"/>
      <c r="B350" s="13" t="s">
        <v>268</v>
      </c>
      <c r="C350" s="14">
        <v>4</v>
      </c>
      <c r="D350" s="14">
        <v>5</v>
      </c>
      <c r="E350" s="22">
        <v>5</v>
      </c>
    </row>
    <row r="351" spans="1:5" x14ac:dyDescent="0.25">
      <c r="A351" s="179"/>
      <c r="B351" s="13" t="s">
        <v>269</v>
      </c>
      <c r="C351" s="14">
        <v>8</v>
      </c>
      <c r="D351" s="14">
        <v>15</v>
      </c>
      <c r="E351" s="22">
        <v>0</v>
      </c>
    </row>
    <row r="352" spans="1:5" x14ac:dyDescent="0.25">
      <c r="A352" s="179"/>
      <c r="B352" s="13" t="s">
        <v>270</v>
      </c>
      <c r="C352" s="14">
        <v>0</v>
      </c>
      <c r="D352" s="14">
        <v>0</v>
      </c>
      <c r="E352" s="22">
        <v>0</v>
      </c>
    </row>
    <row r="353" spans="1:5" x14ac:dyDescent="0.25">
      <c r="A353" s="179"/>
      <c r="B353" s="13" t="s">
        <v>271</v>
      </c>
      <c r="C353" s="14">
        <v>25</v>
      </c>
      <c r="D353" s="14">
        <v>36</v>
      </c>
      <c r="E353" s="22">
        <v>0</v>
      </c>
    </row>
    <row r="354" spans="1:5" x14ac:dyDescent="0.25">
      <c r="A354" s="179"/>
      <c r="B354" s="13" t="s">
        <v>272</v>
      </c>
      <c r="C354" s="14">
        <v>0</v>
      </c>
      <c r="D354" s="14">
        <v>0</v>
      </c>
      <c r="E354" s="22">
        <v>0</v>
      </c>
    </row>
    <row r="355" spans="1:5" x14ac:dyDescent="0.25">
      <c r="A355" s="180"/>
      <c r="B355" s="13" t="s">
        <v>273</v>
      </c>
      <c r="C355" s="14">
        <v>0</v>
      </c>
      <c r="D355" s="14">
        <v>0</v>
      </c>
      <c r="E355" s="22">
        <v>0</v>
      </c>
    </row>
    <row r="356" spans="1:5" x14ac:dyDescent="0.25">
      <c r="A356" s="178" t="s">
        <v>274</v>
      </c>
      <c r="B356" s="13" t="s">
        <v>275</v>
      </c>
      <c r="C356" s="14">
        <v>0</v>
      </c>
      <c r="D356" s="14">
        <v>0</v>
      </c>
      <c r="E356" s="22">
        <v>0</v>
      </c>
    </row>
    <row r="357" spans="1:5" x14ac:dyDescent="0.25">
      <c r="A357" s="179"/>
      <c r="B357" s="13" t="s">
        <v>276</v>
      </c>
      <c r="C357" s="14">
        <v>0</v>
      </c>
      <c r="D357" s="14">
        <v>0</v>
      </c>
      <c r="E357" s="22">
        <v>0</v>
      </c>
    </row>
    <row r="358" spans="1:5" x14ac:dyDescent="0.25">
      <c r="A358" s="179"/>
      <c r="B358" s="13" t="s">
        <v>277</v>
      </c>
      <c r="C358" s="14">
        <v>0</v>
      </c>
      <c r="D358" s="14">
        <v>0</v>
      </c>
      <c r="E358" s="22">
        <v>0</v>
      </c>
    </row>
    <row r="359" spans="1:5" x14ac:dyDescent="0.25">
      <c r="A359" s="179"/>
      <c r="B359" s="13" t="s">
        <v>278</v>
      </c>
      <c r="C359" s="14">
        <v>0</v>
      </c>
      <c r="D359" s="14">
        <v>0</v>
      </c>
      <c r="E359" s="22">
        <v>49</v>
      </c>
    </row>
    <row r="360" spans="1:5" x14ac:dyDescent="0.25">
      <c r="A360" s="179"/>
      <c r="B360" s="13" t="s">
        <v>279</v>
      </c>
      <c r="C360" s="14">
        <v>0</v>
      </c>
      <c r="D360" s="14">
        <v>0</v>
      </c>
      <c r="E360" s="22">
        <v>0</v>
      </c>
    </row>
    <row r="361" spans="1:5" x14ac:dyDescent="0.25">
      <c r="A361" s="179"/>
      <c r="B361" s="13" t="s">
        <v>280</v>
      </c>
      <c r="C361" s="14">
        <v>0</v>
      </c>
      <c r="D361" s="14">
        <v>0</v>
      </c>
      <c r="E361" s="22">
        <v>0</v>
      </c>
    </row>
    <row r="362" spans="1:5" x14ac:dyDescent="0.25">
      <c r="A362" s="179"/>
      <c r="B362" s="13" t="s">
        <v>281</v>
      </c>
      <c r="C362" s="14">
        <v>0</v>
      </c>
      <c r="D362" s="14">
        <v>0</v>
      </c>
      <c r="E362" s="22">
        <v>0</v>
      </c>
    </row>
    <row r="363" spans="1:5" x14ac:dyDescent="0.25">
      <c r="A363" s="179"/>
      <c r="B363" s="13" t="s">
        <v>282</v>
      </c>
      <c r="C363" s="14">
        <v>0</v>
      </c>
      <c r="D363" s="14">
        <v>0</v>
      </c>
      <c r="E363" s="22">
        <v>0</v>
      </c>
    </row>
    <row r="364" spans="1:5" x14ac:dyDescent="0.25">
      <c r="A364" s="180"/>
      <c r="B364" s="13" t="s">
        <v>283</v>
      </c>
      <c r="C364" s="14">
        <v>0</v>
      </c>
      <c r="D364" s="14">
        <v>0</v>
      </c>
      <c r="E364" s="22">
        <v>0</v>
      </c>
    </row>
    <row r="365" spans="1:5" x14ac:dyDescent="0.25">
      <c r="A365" s="178" t="s">
        <v>284</v>
      </c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9"/>
      <c r="B366" s="13" t="s">
        <v>286</v>
      </c>
      <c r="C366" s="14">
        <v>0</v>
      </c>
      <c r="D366" s="14">
        <v>52</v>
      </c>
      <c r="E366" s="22">
        <v>0</v>
      </c>
    </row>
    <row r="367" spans="1:5" x14ac:dyDescent="0.25">
      <c r="A367" s="179"/>
      <c r="B367" s="13" t="s">
        <v>287</v>
      </c>
      <c r="C367" s="14">
        <v>0</v>
      </c>
      <c r="D367" s="14">
        <v>48</v>
      </c>
      <c r="E367" s="22">
        <v>0</v>
      </c>
    </row>
    <row r="368" spans="1:5" x14ac:dyDescent="0.25">
      <c r="A368" s="179"/>
      <c r="B368" s="13" t="s">
        <v>288</v>
      </c>
      <c r="C368" s="14">
        <v>0</v>
      </c>
      <c r="D368" s="14">
        <v>11</v>
      </c>
      <c r="E368" s="22">
        <v>13</v>
      </c>
    </row>
    <row r="369" spans="1:5" x14ac:dyDescent="0.25">
      <c r="A369" s="179"/>
      <c r="B369" s="13" t="s">
        <v>204</v>
      </c>
      <c r="C369" s="14">
        <v>0</v>
      </c>
      <c r="D369" s="14">
        <v>0</v>
      </c>
      <c r="E369" s="22">
        <v>0</v>
      </c>
    </row>
    <row r="370" spans="1:5" x14ac:dyDescent="0.25">
      <c r="A370" s="179"/>
      <c r="B370" s="13" t="s">
        <v>289</v>
      </c>
      <c r="C370" s="14">
        <v>0</v>
      </c>
      <c r="D370" s="14">
        <v>0</v>
      </c>
      <c r="E370" s="22">
        <v>0</v>
      </c>
    </row>
    <row r="371" spans="1:5" x14ac:dyDescent="0.25">
      <c r="A371" s="179"/>
      <c r="B371" s="13" t="s">
        <v>290</v>
      </c>
      <c r="C371" s="14">
        <v>0</v>
      </c>
      <c r="D371" s="14">
        <v>0</v>
      </c>
      <c r="E371" s="22">
        <v>0</v>
      </c>
    </row>
    <row r="372" spans="1:5" x14ac:dyDescent="0.25">
      <c r="A372" s="179"/>
      <c r="B372" s="13" t="s">
        <v>291</v>
      </c>
      <c r="C372" s="14">
        <v>0</v>
      </c>
      <c r="D372" s="14">
        <v>0</v>
      </c>
      <c r="E372" s="22">
        <v>0</v>
      </c>
    </row>
    <row r="373" spans="1:5" x14ac:dyDescent="0.25">
      <c r="A373" s="179"/>
      <c r="B373" s="13" t="s">
        <v>292</v>
      </c>
      <c r="C373" s="14">
        <v>0</v>
      </c>
      <c r="D373" s="14">
        <v>0</v>
      </c>
      <c r="E373" s="22">
        <v>0</v>
      </c>
    </row>
    <row r="374" spans="1:5" x14ac:dyDescent="0.25">
      <c r="A374" s="179"/>
      <c r="B374" s="13" t="s">
        <v>293</v>
      </c>
      <c r="C374" s="14">
        <v>0</v>
      </c>
      <c r="D374" s="14">
        <v>0</v>
      </c>
      <c r="E374" s="22">
        <v>0</v>
      </c>
    </row>
    <row r="375" spans="1:5" x14ac:dyDescent="0.25">
      <c r="A375" s="179"/>
      <c r="B375" s="13" t="s">
        <v>294</v>
      </c>
      <c r="C375" s="14">
        <v>0</v>
      </c>
      <c r="D375" s="14">
        <v>0</v>
      </c>
      <c r="E375" s="22">
        <v>0</v>
      </c>
    </row>
    <row r="376" spans="1:5" x14ac:dyDescent="0.25">
      <c r="A376" s="179"/>
      <c r="B376" s="13" t="s">
        <v>295</v>
      </c>
      <c r="C376" s="14">
        <v>0</v>
      </c>
      <c r="D376" s="14">
        <v>0</v>
      </c>
      <c r="E376" s="22">
        <v>0</v>
      </c>
    </row>
    <row r="377" spans="1:5" x14ac:dyDescent="0.25">
      <c r="A377" s="180"/>
      <c r="B377" s="13" t="s">
        <v>296</v>
      </c>
      <c r="C377" s="14">
        <v>0</v>
      </c>
      <c r="D377" s="14">
        <v>0</v>
      </c>
      <c r="E377" s="22">
        <v>0</v>
      </c>
    </row>
  </sheetData>
  <sheetProtection algorithmName="SHA-512" hashValue="ZvtSrnbo4rTDui7agJ1YAxEHBjSPaCjb9vsts7ZsG7ObPczcxVm3/9dcmvRMzEruGl1MhQlX9FqYEkvRRigoBQ==" saltValue="GV62dPzlK59pS6o2E6TfDQ==" spinCount="100000" sheet="1" objects="1" scenarios="1"/>
  <mergeCells count="45"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EB5E-56C3-4F12-B661-F401CBBDB65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hidden="1" customWidth="1"/>
    <col min="20" max="20" width="7.85546875" style="156" hidden="1" customWidth="1"/>
    <col min="21" max="22" width="0" style="156" hidden="1" customWidth="1"/>
    <col min="23" max="23" width="51.28515625" style="156" hidden="1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8</v>
      </c>
      <c r="D4" s="162">
        <f>DatosViolenciaGénero!C7</f>
        <v>3142</v>
      </c>
      <c r="F4" s="161" t="s">
        <v>1812</v>
      </c>
      <c r="G4" s="163">
        <f>DatosViolenciaGénero!E82</f>
        <v>1283</v>
      </c>
      <c r="H4" s="164"/>
    </row>
    <row r="5" spans="1:30" x14ac:dyDescent="0.2">
      <c r="C5" s="161" t="s">
        <v>35</v>
      </c>
      <c r="D5" s="162">
        <f>DatosViolenciaGénero!C5</f>
        <v>1785</v>
      </c>
      <c r="F5" s="161" t="s">
        <v>1813</v>
      </c>
      <c r="G5" s="163">
        <f>DatosViolenciaGénero!F82</f>
        <v>396</v>
      </c>
      <c r="H5" s="164"/>
    </row>
    <row r="6" spans="1:30" x14ac:dyDescent="0.2">
      <c r="C6" s="161" t="s">
        <v>1814</v>
      </c>
      <c r="D6" s="171">
        <f>DatosViolenciaGénero!C8</f>
        <v>194</v>
      </c>
    </row>
    <row r="7" spans="1:30" x14ac:dyDescent="0.2">
      <c r="C7" s="161" t="s">
        <v>55</v>
      </c>
      <c r="D7" s="171">
        <f>DatosViolenciaGénero!C9</f>
        <v>10</v>
      </c>
    </row>
    <row r="8" spans="1:30" x14ac:dyDescent="0.2">
      <c r="C8" s="161" t="s">
        <v>1818</v>
      </c>
      <c r="D8" s="162">
        <f>DatosViolenciaGénero!C11</f>
        <v>0</v>
      </c>
    </row>
    <row r="9" spans="1:30" x14ac:dyDescent="0.2">
      <c r="C9" s="161" t="s">
        <v>1819</v>
      </c>
      <c r="D9" s="162">
        <f>DatosViolenciaGénero!C12</f>
        <v>1</v>
      </c>
    </row>
    <row r="10" spans="1:30" x14ac:dyDescent="0.2">
      <c r="C10" s="161" t="s">
        <v>1811</v>
      </c>
      <c r="D10" s="171">
        <f>DatosViolenciaGénero!C6</f>
        <v>1722</v>
      </c>
    </row>
    <row r="11" spans="1:30" x14ac:dyDescent="0.2">
      <c r="C11" s="161" t="s">
        <v>1815</v>
      </c>
      <c r="D11" s="171">
        <f>DatosViolenciaGénero!C10</f>
        <v>0</v>
      </c>
    </row>
    <row r="20" spans="3:32" x14ac:dyDescent="0.2">
      <c r="C20" s="166"/>
      <c r="D20" s="166"/>
    </row>
    <row r="21" spans="3:32" x14ac:dyDescent="0.2">
      <c r="C21" s="167"/>
      <c r="D21" s="167"/>
    </row>
    <row r="22" spans="3:32" s="166" customFormat="1" ht="12.75" customHeight="1" x14ac:dyDescent="0.2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">
      <c r="AB24" s="154"/>
    </row>
    <row r="25" spans="3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rw4keP8Bzv7H6GvkBC8B4HD/N/ti+y+l5Vfc2bqUp0U3TGyYNFHPOhbKAN4+mxdcqaPtlv9B46lJ+1abPjwJcw==" saltValue="gQypi5WNx+6vfnozjftEg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E576-0368-4A2B-B4DE-34E16237709B}">
  <dimension ref="A1:Z25"/>
  <sheetViews>
    <sheetView showGridLines="0" showRowColHeaders="0" workbookViewId="0">
      <selection activeCell="E31" sqref="E31"/>
    </sheetView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425781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425781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42578125" style="140" customWidth="1"/>
    <col min="26" max="26" width="2.7109375" style="140" customWidth="1"/>
    <col min="27" max="16384" width="11.42578125" style="107"/>
  </cols>
  <sheetData>
    <row r="1" spans="1:26" x14ac:dyDescent="0.2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5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YBiklv5FRjF9xwdTVyMlpalh+VopfP/Rg+3VvtzQ6B6xqHFfI9ATpfAD0Wd0fS9gHnO6Kr1kah0PB/IENBvDRQ==" saltValue="Hyg8AgJh7TQZgfKwemOur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E55B-F972-4061-8018-A13ACFD42DA5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4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4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4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4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4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4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4.28515625" style="140" customWidth="1"/>
    <col min="61" max="61" width="2.7109375" style="140" customWidth="1"/>
    <col min="62" max="16384" width="11.42578125" style="107"/>
  </cols>
  <sheetData>
    <row r="1" spans="1:61" x14ac:dyDescent="0.2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5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441+1LWNTLSCrCIquxyOAU66u8cXEyt0rDMJVTS78OT5gPDVqc8e/pgFd0j334keqdK8DP1KjMqlRwp2hyTSqg==" saltValue="p3xw0ISpLyRbEynSz2YhZ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9179-B5BE-44BE-A28B-7705897EA31C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7" width="11.42578125" style="140"/>
    <col min="18" max="18" width="11.42578125" style="91"/>
    <col min="19" max="19" width="2.7109375" style="140" customWidth="1"/>
    <col min="20" max="20" width="7.85546875" style="140" customWidth="1"/>
    <col min="21" max="25" width="11.42578125" style="140"/>
    <col min="26" max="16384" width="11.42578125" style="91"/>
  </cols>
  <sheetData>
    <row r="1" spans="1:26" x14ac:dyDescent="0.2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">
      <c r="M6" s="176">
        <f>DatosMedioAmbiente!C53</f>
        <v>0</v>
      </c>
      <c r="N6" s="176">
        <f>DatosMedioAmbiente!C55</f>
        <v>28</v>
      </c>
      <c r="O6" s="176">
        <f>DatosMedioAmbiente!C57</f>
        <v>0</v>
      </c>
      <c r="P6" s="176">
        <f>DatosMedioAmbiente!C59</f>
        <v>2</v>
      </c>
      <c r="Q6" s="176">
        <f>DatosMedioAmbiente!C61</f>
        <v>0</v>
      </c>
      <c r="R6" s="176">
        <f>DatosMedioAmbiente!C63</f>
        <v>3</v>
      </c>
      <c r="S6" s="174"/>
      <c r="U6" s="177">
        <f>DatosMedioAmbiente!C54</f>
        <v>0</v>
      </c>
      <c r="V6" s="177">
        <f>DatosMedioAmbiente!C56</f>
        <v>1</v>
      </c>
      <c r="W6" s="177">
        <f>DatosMedioAmbiente!C58</f>
        <v>0</v>
      </c>
      <c r="X6" s="177">
        <f>DatosMedioAmbiente!C60</f>
        <v>2</v>
      </c>
      <c r="Y6" s="177">
        <f>DatosMedioAmbiente!C62</f>
        <v>0</v>
      </c>
      <c r="Z6" s="177">
        <f>DatosMedioAmbiente!C64</f>
        <v>1</v>
      </c>
    </row>
    <row r="25" spans="1:20" s="91" customFormat="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aSd9XbYFUFT2A2qcGx6Hxjnkb8+cnWJ/Rsj13c9c6jXTqkLuxN59RA519GqJACdkRgGg9tfzva2IvIjRWJKwjw==" saltValue="Mq/qFWR6WqsY/B/Xjxxn8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12E4-644E-49FF-8374-7E78A2F3A05A}">
  <dimension ref="A1:BI20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1" customWidth="1"/>
    <col min="19" max="20" width="25.140625" style="91" customWidth="1"/>
    <col min="21" max="21" width="14.42578125" style="91" customWidth="1"/>
    <col min="22" max="22" width="20.42578125" style="91" customWidth="1"/>
    <col min="23" max="23" width="16.7109375" style="91" customWidth="1"/>
    <col min="24" max="24" width="5.28515625" style="91" customWidth="1"/>
    <col min="25" max="25" width="4" style="91" customWidth="1"/>
    <col min="26" max="26" width="13.7109375" style="91" customWidth="1"/>
    <col min="27" max="27" width="22.140625" style="91" customWidth="1"/>
    <col min="28" max="16384" width="11.5703125" style="91"/>
  </cols>
  <sheetData>
    <row r="1" spans="1:61" s="104" customFormat="1" ht="89.25" x14ac:dyDescent="0.25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1624</v>
      </c>
      <c r="G2" s="91" t="s">
        <v>1653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644</v>
      </c>
      <c r="AO2" s="91" t="s">
        <v>644</v>
      </c>
      <c r="AS2" s="91" t="s">
        <v>644</v>
      </c>
      <c r="AT2" s="91" t="s">
        <v>652</v>
      </c>
      <c r="AV2" s="91" t="s">
        <v>642</v>
      </c>
      <c r="AW2" s="91" t="s">
        <v>1180</v>
      </c>
      <c r="AX2" s="91" t="s">
        <v>1180</v>
      </c>
      <c r="AY2" s="91" t="s">
        <v>15</v>
      </c>
      <c r="AZ2" s="91" t="s">
        <v>1004</v>
      </c>
      <c r="BA2" s="91" t="s">
        <v>77</v>
      </c>
      <c r="BC2" s="91" t="s">
        <v>974</v>
      </c>
      <c r="BD2" s="91" t="s">
        <v>955</v>
      </c>
      <c r="BE2" s="91" t="s">
        <v>1662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1628</v>
      </c>
      <c r="F3" s="91" t="s">
        <v>1658</v>
      </c>
      <c r="G3" s="91" t="s">
        <v>1625</v>
      </c>
      <c r="H3" s="91" t="s">
        <v>1625</v>
      </c>
      <c r="I3" s="91" t="s">
        <v>1625</v>
      </c>
      <c r="J3" s="91" t="s">
        <v>1625</v>
      </c>
      <c r="K3" s="91" t="s">
        <v>1625</v>
      </c>
      <c r="L3" s="91" t="s">
        <v>1626</v>
      </c>
      <c r="M3" s="91" t="s">
        <v>1625</v>
      </c>
      <c r="N3" s="91" t="s">
        <v>1629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1024</v>
      </c>
      <c r="AI3" s="91" t="s">
        <v>225</v>
      </c>
      <c r="AL3" s="91" t="s">
        <v>644</v>
      </c>
      <c r="AM3" s="91" t="s">
        <v>644</v>
      </c>
      <c r="AN3" s="91" t="s">
        <v>646</v>
      </c>
      <c r="AO3" s="91" t="s">
        <v>646</v>
      </c>
      <c r="AV3" s="91" t="s">
        <v>644</v>
      </c>
      <c r="AW3" s="91" t="s">
        <v>1182</v>
      </c>
      <c r="AX3" s="91" t="s">
        <v>1182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329</v>
      </c>
      <c r="BE3" s="91" t="s">
        <v>1663</v>
      </c>
      <c r="BF3" s="91" t="s">
        <v>1055</v>
      </c>
      <c r="BG3" s="91" t="s">
        <v>109</v>
      </c>
      <c r="BH3" s="91" t="s">
        <v>1139</v>
      </c>
      <c r="BI3" s="91" t="s">
        <v>1144</v>
      </c>
    </row>
    <row r="4" spans="1:61" x14ac:dyDescent="0.2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970</v>
      </c>
      <c r="F4" s="91" t="s">
        <v>970</v>
      </c>
      <c r="G4" s="91" t="s">
        <v>1626</v>
      </c>
      <c r="H4" s="91" t="s">
        <v>1626</v>
      </c>
      <c r="I4" s="91" t="s">
        <v>1626</v>
      </c>
      <c r="J4" s="91" t="s">
        <v>1626</v>
      </c>
      <c r="K4" s="91" t="s">
        <v>1626</v>
      </c>
      <c r="L4" s="91" t="s">
        <v>1628</v>
      </c>
      <c r="M4" s="91" t="s">
        <v>1626</v>
      </c>
      <c r="N4" s="91" t="s">
        <v>1630</v>
      </c>
      <c r="O4" s="91" t="s">
        <v>1626</v>
      </c>
      <c r="P4" s="91" t="s">
        <v>1672</v>
      </c>
      <c r="Q4" s="91" t="s">
        <v>1672</v>
      </c>
      <c r="R4" s="91" t="s">
        <v>1037</v>
      </c>
      <c r="S4" s="91" t="s">
        <v>1672</v>
      </c>
      <c r="T4" s="91" t="s">
        <v>1672</v>
      </c>
      <c r="V4" s="91" t="s">
        <v>26</v>
      </c>
      <c r="W4" s="91" t="s">
        <v>1767</v>
      </c>
      <c r="AA4" s="91" t="s">
        <v>1128</v>
      </c>
      <c r="AC4" s="91" t="s">
        <v>1135</v>
      </c>
      <c r="AD4" s="91" t="s">
        <v>646</v>
      </c>
      <c r="AE4" s="91" t="s">
        <v>1181</v>
      </c>
      <c r="AF4" s="91" t="s">
        <v>1189</v>
      </c>
      <c r="AI4" s="91" t="s">
        <v>226</v>
      </c>
      <c r="AL4" s="91" t="s">
        <v>646</v>
      </c>
      <c r="AM4" s="91" t="s">
        <v>646</v>
      </c>
      <c r="AN4" s="91" t="s">
        <v>650</v>
      </c>
      <c r="AO4" s="91" t="s">
        <v>648</v>
      </c>
      <c r="AV4" s="91" t="s">
        <v>646</v>
      </c>
      <c r="AW4" s="91" t="s">
        <v>1183</v>
      </c>
      <c r="AX4" s="91" t="s">
        <v>1183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956</v>
      </c>
      <c r="BE4" s="91" t="s">
        <v>1664</v>
      </c>
      <c r="BG4" s="91" t="s">
        <v>1055</v>
      </c>
    </row>
    <row r="5" spans="1:61" x14ac:dyDescent="0.2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1635</v>
      </c>
      <c r="F5" s="91" t="s">
        <v>1659</v>
      </c>
      <c r="G5" s="91" t="s">
        <v>1628</v>
      </c>
      <c r="H5" s="91" t="s">
        <v>1628</v>
      </c>
      <c r="I5" s="91" t="s">
        <v>1628</v>
      </c>
      <c r="J5" s="91" t="s">
        <v>1628</v>
      </c>
      <c r="K5" s="91" t="s">
        <v>1628</v>
      </c>
      <c r="L5" s="91" t="s">
        <v>1638</v>
      </c>
      <c r="M5" s="91" t="s">
        <v>1628</v>
      </c>
      <c r="N5" s="91" t="s">
        <v>1639</v>
      </c>
      <c r="O5" s="91" t="s">
        <v>1628</v>
      </c>
      <c r="P5" s="91" t="s">
        <v>1673</v>
      </c>
      <c r="Q5" s="91" t="s">
        <v>1676</v>
      </c>
      <c r="R5" s="91" t="s">
        <v>1038</v>
      </c>
      <c r="S5" s="91" t="s">
        <v>1673</v>
      </c>
      <c r="T5" s="91" t="s">
        <v>1673</v>
      </c>
      <c r="V5" s="91" t="s">
        <v>27</v>
      </c>
      <c r="AD5" s="91" t="s">
        <v>648</v>
      </c>
      <c r="AE5" s="91" t="s">
        <v>1182</v>
      </c>
      <c r="AF5" s="91" t="s">
        <v>1122</v>
      </c>
      <c r="AI5" s="91" t="s">
        <v>227</v>
      </c>
      <c r="AL5" s="91" t="s">
        <v>648</v>
      </c>
      <c r="AM5" s="91" t="s">
        <v>648</v>
      </c>
      <c r="AN5" s="91" t="s">
        <v>652</v>
      </c>
      <c r="AO5" s="91" t="s">
        <v>650</v>
      </c>
      <c r="AV5" s="91" t="s">
        <v>648</v>
      </c>
      <c r="AY5" s="91" t="s">
        <v>1001</v>
      </c>
      <c r="AZ5" s="91" t="s">
        <v>1007</v>
      </c>
      <c r="BC5" s="91" t="s">
        <v>981</v>
      </c>
      <c r="BD5" s="91" t="s">
        <v>957</v>
      </c>
      <c r="BE5" s="91" t="s">
        <v>1803</v>
      </c>
    </row>
    <row r="6" spans="1:61" x14ac:dyDescent="0.2">
      <c r="A6" s="91" t="s">
        <v>1761</v>
      </c>
      <c r="B6" s="91" t="s">
        <v>105</v>
      </c>
      <c r="C6" s="91" t="s">
        <v>1746</v>
      </c>
      <c r="D6" s="91" t="s">
        <v>1630</v>
      </c>
      <c r="E6" s="91" t="s">
        <v>1638</v>
      </c>
      <c r="F6" s="91" t="s">
        <v>1179</v>
      </c>
      <c r="G6" s="91" t="s">
        <v>1631</v>
      </c>
      <c r="H6" s="91" t="s">
        <v>1631</v>
      </c>
      <c r="I6" s="91" t="s">
        <v>1632</v>
      </c>
      <c r="J6" s="91" t="s">
        <v>1632</v>
      </c>
      <c r="K6" s="91" t="s">
        <v>970</v>
      </c>
      <c r="L6" s="91" t="s">
        <v>1649</v>
      </c>
      <c r="M6" s="91" t="s">
        <v>1630</v>
      </c>
      <c r="N6" s="91" t="s">
        <v>1644</v>
      </c>
      <c r="O6" s="91" t="s">
        <v>970</v>
      </c>
      <c r="P6" s="91" t="s">
        <v>1676</v>
      </c>
      <c r="R6" s="91" t="s">
        <v>1039</v>
      </c>
      <c r="S6" s="91" t="s">
        <v>1674</v>
      </c>
      <c r="T6" s="91" t="s">
        <v>1674</v>
      </c>
      <c r="V6" s="91" t="s">
        <v>28</v>
      </c>
      <c r="AD6" s="91" t="s">
        <v>650</v>
      </c>
      <c r="AE6" s="91" t="s">
        <v>610</v>
      </c>
      <c r="AF6" s="91" t="s">
        <v>1190</v>
      </c>
      <c r="AI6" s="91" t="s">
        <v>233</v>
      </c>
      <c r="AL6" s="91" t="s">
        <v>650</v>
      </c>
      <c r="AM6" s="91" t="s">
        <v>650</v>
      </c>
      <c r="AO6" s="91" t="s">
        <v>652</v>
      </c>
      <c r="AV6" s="91" t="s">
        <v>650</v>
      </c>
      <c r="AY6" s="91" t="s">
        <v>1002</v>
      </c>
      <c r="AZ6" s="91" t="s">
        <v>1002</v>
      </c>
      <c r="BC6" s="91" t="s">
        <v>982</v>
      </c>
      <c r="BD6" s="91" t="s">
        <v>958</v>
      </c>
      <c r="BE6" s="91" t="s">
        <v>1016</v>
      </c>
    </row>
    <row r="7" spans="1:61" x14ac:dyDescent="0.2">
      <c r="B7" s="91" t="s">
        <v>106</v>
      </c>
      <c r="C7" s="91" t="s">
        <v>204</v>
      </c>
      <c r="D7" s="91" t="s">
        <v>1631</v>
      </c>
      <c r="E7" s="91" t="s">
        <v>1642</v>
      </c>
      <c r="F7" s="91" t="s">
        <v>1638</v>
      </c>
      <c r="G7" s="91" t="s">
        <v>1632</v>
      </c>
      <c r="H7" s="91" t="s">
        <v>1632</v>
      </c>
      <c r="I7" s="91" t="s">
        <v>970</v>
      </c>
      <c r="J7" s="91" t="s">
        <v>970</v>
      </c>
      <c r="K7" s="91" t="s">
        <v>1637</v>
      </c>
      <c r="M7" s="91" t="s">
        <v>1640</v>
      </c>
      <c r="O7" s="91" t="s">
        <v>1639</v>
      </c>
      <c r="R7" s="91" t="s">
        <v>1040</v>
      </c>
      <c r="S7" s="91" t="s">
        <v>1675</v>
      </c>
      <c r="T7" s="91" t="s">
        <v>1675</v>
      </c>
      <c r="AD7" s="91" t="s">
        <v>652</v>
      </c>
      <c r="AE7" s="91" t="s">
        <v>1183</v>
      </c>
      <c r="AI7" s="91" t="s">
        <v>106</v>
      </c>
      <c r="AL7" s="91" t="s">
        <v>652</v>
      </c>
      <c r="AM7" s="91" t="s">
        <v>652</v>
      </c>
      <c r="AV7" s="91" t="s">
        <v>652</v>
      </c>
      <c r="BC7" s="91" t="s">
        <v>1801</v>
      </c>
      <c r="BD7" s="91" t="s">
        <v>959</v>
      </c>
      <c r="BE7" s="91" t="s">
        <v>1667</v>
      </c>
    </row>
    <row r="8" spans="1:61" x14ac:dyDescent="0.2">
      <c r="C8" s="91" t="s">
        <v>1747</v>
      </c>
      <c r="D8" s="91" t="s">
        <v>1632</v>
      </c>
      <c r="E8" s="91" t="s">
        <v>1644</v>
      </c>
      <c r="F8" s="91" t="s">
        <v>1639</v>
      </c>
      <c r="G8" s="91" t="s">
        <v>970</v>
      </c>
      <c r="H8" s="91" t="s">
        <v>970</v>
      </c>
      <c r="I8" s="91" t="s">
        <v>1635</v>
      </c>
      <c r="J8" s="91" t="s">
        <v>1636</v>
      </c>
      <c r="K8" s="91" t="s">
        <v>1638</v>
      </c>
      <c r="M8" s="91" t="s">
        <v>1641</v>
      </c>
      <c r="O8" s="91" t="s">
        <v>1640</v>
      </c>
      <c r="R8" s="91" t="s">
        <v>1041</v>
      </c>
      <c r="S8" s="91" t="s">
        <v>1676</v>
      </c>
      <c r="T8" s="91" t="s">
        <v>1676</v>
      </c>
      <c r="AD8" s="91" t="s">
        <v>654</v>
      </c>
      <c r="BC8" s="91" t="s">
        <v>984</v>
      </c>
      <c r="BD8" s="91" t="s">
        <v>960</v>
      </c>
      <c r="BE8" s="91" t="s">
        <v>260</v>
      </c>
    </row>
    <row r="9" spans="1:61" x14ac:dyDescent="0.2">
      <c r="D9" s="91" t="s">
        <v>970</v>
      </c>
      <c r="F9" s="91" t="s">
        <v>1640</v>
      </c>
      <c r="G9" s="91" t="s">
        <v>1639</v>
      </c>
      <c r="H9" s="91" t="s">
        <v>1635</v>
      </c>
      <c r="I9" s="91" t="s">
        <v>1636</v>
      </c>
      <c r="J9" s="91" t="s">
        <v>1638</v>
      </c>
      <c r="K9" s="91" t="s">
        <v>1642</v>
      </c>
      <c r="M9" s="91" t="s">
        <v>1642</v>
      </c>
      <c r="O9" s="91" t="s">
        <v>1642</v>
      </c>
      <c r="R9" s="91" t="s">
        <v>1042</v>
      </c>
      <c r="BC9" s="91" t="s">
        <v>972</v>
      </c>
      <c r="BD9" s="91" t="s">
        <v>513</v>
      </c>
    </row>
    <row r="10" spans="1:61" x14ac:dyDescent="0.2">
      <c r="D10" s="91" t="s">
        <v>1634</v>
      </c>
      <c r="F10" s="91" t="s">
        <v>1641</v>
      </c>
      <c r="G10" s="91" t="s">
        <v>1640</v>
      </c>
      <c r="H10" s="91" t="s">
        <v>1638</v>
      </c>
      <c r="I10" s="91" t="s">
        <v>1638</v>
      </c>
      <c r="J10" s="91" t="s">
        <v>1639</v>
      </c>
      <c r="K10" s="91" t="s">
        <v>1644</v>
      </c>
      <c r="M10" s="91" t="s">
        <v>1648</v>
      </c>
      <c r="O10" s="91" t="s">
        <v>1644</v>
      </c>
      <c r="R10" s="91" t="s">
        <v>1043</v>
      </c>
      <c r="BD10" s="91" t="s">
        <v>961</v>
      </c>
    </row>
    <row r="11" spans="1:61" x14ac:dyDescent="0.2">
      <c r="D11" s="91" t="s">
        <v>1635</v>
      </c>
      <c r="F11" s="91" t="s">
        <v>1644</v>
      </c>
      <c r="G11" s="91" t="s">
        <v>1641</v>
      </c>
      <c r="H11" s="91" t="s">
        <v>1639</v>
      </c>
      <c r="I11" s="91" t="s">
        <v>1639</v>
      </c>
      <c r="J11" s="91" t="s">
        <v>1640</v>
      </c>
      <c r="K11" s="91" t="s">
        <v>1648</v>
      </c>
      <c r="O11" s="91" t="s">
        <v>106</v>
      </c>
      <c r="R11" s="91" t="s">
        <v>1044</v>
      </c>
      <c r="BD11" s="91" t="s">
        <v>962</v>
      </c>
    </row>
    <row r="12" spans="1:61" x14ac:dyDescent="0.2">
      <c r="D12" s="91" t="s">
        <v>1636</v>
      </c>
      <c r="F12" s="91" t="s">
        <v>106</v>
      </c>
      <c r="G12" s="91" t="s">
        <v>1642</v>
      </c>
      <c r="H12" s="91" t="s">
        <v>1640</v>
      </c>
      <c r="I12" s="91" t="s">
        <v>1640</v>
      </c>
      <c r="J12" s="91" t="s">
        <v>1642</v>
      </c>
      <c r="BD12" s="91" t="s">
        <v>646</v>
      </c>
    </row>
    <row r="13" spans="1:61" x14ac:dyDescent="0.2">
      <c r="D13" s="91" t="s">
        <v>1638</v>
      </c>
      <c r="G13" s="91" t="s">
        <v>1644</v>
      </c>
      <c r="H13" s="91" t="s">
        <v>1641</v>
      </c>
      <c r="I13" s="91" t="s">
        <v>1642</v>
      </c>
      <c r="J13" s="91" t="s">
        <v>1644</v>
      </c>
      <c r="BD13" s="91" t="s">
        <v>963</v>
      </c>
    </row>
    <row r="14" spans="1:61" x14ac:dyDescent="0.2">
      <c r="D14" s="91" t="s">
        <v>1639</v>
      </c>
      <c r="G14" s="91" t="s">
        <v>1648</v>
      </c>
      <c r="H14" s="91" t="s">
        <v>1642</v>
      </c>
      <c r="I14" s="91" t="s">
        <v>1644</v>
      </c>
      <c r="J14" s="91" t="s">
        <v>106</v>
      </c>
      <c r="BD14" s="91" t="s">
        <v>964</v>
      </c>
    </row>
    <row r="15" spans="1:61" x14ac:dyDescent="0.2">
      <c r="D15" s="91" t="s">
        <v>1640</v>
      </c>
      <c r="G15" s="91" t="s">
        <v>106</v>
      </c>
      <c r="H15" s="91" t="s">
        <v>1644</v>
      </c>
      <c r="I15" s="91" t="s">
        <v>1648</v>
      </c>
      <c r="BD15" s="91" t="s">
        <v>965</v>
      </c>
    </row>
    <row r="16" spans="1:61" x14ac:dyDescent="0.2">
      <c r="D16" s="91" t="s">
        <v>1641</v>
      </c>
      <c r="H16" s="91" t="s">
        <v>106</v>
      </c>
      <c r="I16" s="91" t="s">
        <v>106</v>
      </c>
      <c r="BD16" s="91" t="s">
        <v>106</v>
      </c>
    </row>
    <row r="17" spans="4:56" x14ac:dyDescent="0.2">
      <c r="D17" s="91" t="s">
        <v>1642</v>
      </c>
      <c r="BD17" s="91" t="s">
        <v>967</v>
      </c>
    </row>
    <row r="18" spans="4:56" x14ac:dyDescent="0.2">
      <c r="D18" s="91" t="s">
        <v>1644</v>
      </c>
    </row>
    <row r="19" spans="4:56" x14ac:dyDescent="0.2">
      <c r="D19" s="91" t="s">
        <v>1648</v>
      </c>
    </row>
    <row r="20" spans="4:56" x14ac:dyDescent="0.2">
      <c r="D20" s="91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F464-E4CF-44B0-8E30-F6784E6680DC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SUM(DatosViolenciaGénero!C63:C69)</f>
        <v>3999</v>
      </c>
      <c r="D4" s="99">
        <f>SUM(DatosViolenciaGénero!D63:D69)</f>
        <v>1570</v>
      </c>
    </row>
    <row r="5" spans="2:4" x14ac:dyDescent="0.2">
      <c r="B5" s="98" t="s">
        <v>1626</v>
      </c>
      <c r="C5" s="99">
        <f>SUM(DatosViolenciaGénero!C70:C73)</f>
        <v>878</v>
      </c>
      <c r="D5" s="99">
        <f>SUM(DatosViolenciaGénero!D70:D73)</f>
        <v>548</v>
      </c>
    </row>
    <row r="6" spans="2:4" ht="12.75" customHeight="1" x14ac:dyDescent="0.2">
      <c r="B6" s="98" t="s">
        <v>1672</v>
      </c>
      <c r="C6" s="99">
        <f>DatosViolenciaGénero!C74</f>
        <v>68</v>
      </c>
      <c r="D6" s="99">
        <f>DatosViolenciaGénero!D74</f>
        <v>20</v>
      </c>
    </row>
    <row r="7" spans="2:4" ht="12.75" customHeight="1" x14ac:dyDescent="0.2">
      <c r="B7" s="98" t="s">
        <v>1673</v>
      </c>
      <c r="C7" s="99">
        <f>SUM(DatosViolenciaGénero!C75:C77)</f>
        <v>57</v>
      </c>
      <c r="D7" s="99">
        <f>SUM(DatosViolenciaGénero!D75:D77)</f>
        <v>15</v>
      </c>
    </row>
    <row r="8" spans="2:4" ht="12.75" customHeight="1" x14ac:dyDescent="0.2">
      <c r="B8" s="98" t="s">
        <v>1674</v>
      </c>
      <c r="C8" s="99">
        <f>DatosViolenciaGénero!C81</f>
        <v>7</v>
      </c>
      <c r="D8" s="99">
        <f>DatosViolenciaGénero!D81</f>
        <v>1</v>
      </c>
    </row>
    <row r="9" spans="2:4" ht="12.75" customHeight="1" x14ac:dyDescent="0.2">
      <c r="B9" s="98" t="s">
        <v>1675</v>
      </c>
      <c r="C9" s="99">
        <f>DatosViolenciaGénero!C78</f>
        <v>1</v>
      </c>
      <c r="D9" s="99">
        <f>DatosViolenciaGénero!D78</f>
        <v>1</v>
      </c>
    </row>
    <row r="10" spans="2:4" ht="12.75" customHeight="1" x14ac:dyDescent="0.2">
      <c r="B10" s="98" t="s">
        <v>1676</v>
      </c>
      <c r="C10" s="99">
        <f>SUM(DatosViolenciaGénero!C79:C80)</f>
        <v>1160</v>
      </c>
      <c r="D10" s="99">
        <f>SUM(DatosViolenciaGénero!D79:D80)</f>
        <v>756</v>
      </c>
    </row>
    <row r="14" spans="2:4" ht="12.95" customHeight="1" thickTop="1" thickBot="1" x14ac:dyDescent="0.25">
      <c r="B14" s="219" t="s">
        <v>1680</v>
      </c>
      <c r="C14" s="219"/>
    </row>
    <row r="15" spans="2:4" ht="13.5" thickTop="1" x14ac:dyDescent="0.2">
      <c r="B15" s="100" t="s">
        <v>1678</v>
      </c>
      <c r="C15" s="101">
        <f>DatosViolenciaGénero!C38</f>
        <v>276</v>
      </c>
    </row>
    <row r="16" spans="2:4" ht="13.5" thickBot="1" x14ac:dyDescent="0.25">
      <c r="B16" s="102" t="s">
        <v>1679</v>
      </c>
      <c r="C16" s="103">
        <f>DatosViolenciaGénero!C39</f>
        <v>753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13FC3-0F4B-4FD4-9AFA-875688014DEB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SUM(DatosViolenciaDoméstica!C48:C54)</f>
        <v>563</v>
      </c>
      <c r="D4" s="99">
        <f>SUM(DatosViolenciaDoméstica!D48:D54)</f>
        <v>33</v>
      </c>
    </row>
    <row r="5" spans="2:4" x14ac:dyDescent="0.2">
      <c r="B5" s="98" t="s">
        <v>1626</v>
      </c>
      <c r="C5" s="99">
        <f>SUM(DatosViolenciaDoméstica!C55:C58)</f>
        <v>141</v>
      </c>
      <c r="D5" s="99">
        <f>SUM(DatosViolenciaDoméstica!D55:D58)</f>
        <v>4</v>
      </c>
    </row>
    <row r="6" spans="2:4" ht="12.75" customHeight="1" x14ac:dyDescent="0.2">
      <c r="B6" s="98" t="s">
        <v>1672</v>
      </c>
      <c r="C6" s="99">
        <f>DatosViolenciaDoméstica!C59</f>
        <v>1</v>
      </c>
      <c r="D6" s="99">
        <f>DatosViolenciaDoméstica!D59</f>
        <v>1</v>
      </c>
    </row>
    <row r="7" spans="2:4" ht="12.75" customHeight="1" x14ac:dyDescent="0.2">
      <c r="B7" s="98" t="s">
        <v>1673</v>
      </c>
      <c r="C7" s="99">
        <f>SUM(DatosViolenciaDoméstica!C60:C62)</f>
        <v>3</v>
      </c>
      <c r="D7" s="99">
        <f>SUM(DatosViolenciaDoméstica!D60:D62)</f>
        <v>0</v>
      </c>
    </row>
    <row r="8" spans="2:4" ht="12.75" customHeight="1" x14ac:dyDescent="0.2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">
      <c r="B10" s="98" t="s">
        <v>1676</v>
      </c>
      <c r="C10" s="99">
        <f>SUM(DatosViolenciaDoméstica!C64:C65)</f>
        <v>13</v>
      </c>
      <c r="D10" s="99">
        <f>SUM(DatosViolenciaDoméstica!D64:D65)</f>
        <v>6</v>
      </c>
    </row>
    <row r="14" spans="2:4" ht="12.95" customHeight="1" thickTop="1" thickBot="1" x14ac:dyDescent="0.25">
      <c r="B14" s="219" t="s">
        <v>1677</v>
      </c>
      <c r="C14" s="219"/>
    </row>
    <row r="15" spans="2:4" ht="13.5" thickTop="1" x14ac:dyDescent="0.2">
      <c r="B15" s="100" t="s">
        <v>1678</v>
      </c>
      <c r="C15" s="101">
        <f>DatosViolenciaDoméstica!C33</f>
        <v>38</v>
      </c>
    </row>
    <row r="16" spans="2:4" ht="13.5" thickBot="1" x14ac:dyDescent="0.25">
      <c r="B16" s="102" t="s">
        <v>1679</v>
      </c>
      <c r="C16" s="103">
        <f>DatosViolenciaDoméstica!C34</f>
        <v>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66E5-A98C-4921-8578-D721396B2A01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1" customWidth="1"/>
    <col min="2" max="2" width="20.85546875" style="91" customWidth="1"/>
    <col min="3" max="3" width="44" style="91" customWidth="1"/>
    <col min="4" max="4" width="6.28515625" style="91" customWidth="1"/>
    <col min="5" max="16384" width="11.42578125" style="91"/>
  </cols>
  <sheetData>
    <row r="3" spans="2:3" ht="12.95" customHeight="1" x14ac:dyDescent="0.2">
      <c r="B3" s="220" t="s">
        <v>1661</v>
      </c>
      <c r="C3" s="220"/>
    </row>
    <row r="4" spans="2:3" x14ac:dyDescent="0.2">
      <c r="B4" s="92" t="s">
        <v>1662</v>
      </c>
      <c r="C4" s="93">
        <f>DatosMenores!C69</f>
        <v>1380</v>
      </c>
    </row>
    <row r="5" spans="2:3" x14ac:dyDescent="0.2">
      <c r="B5" s="92" t="s">
        <v>1663</v>
      </c>
      <c r="C5" s="94">
        <f>DatosMenores!C70</f>
        <v>7</v>
      </c>
    </row>
    <row r="6" spans="2:3" x14ac:dyDescent="0.2">
      <c r="B6" s="92" t="s">
        <v>1664</v>
      </c>
      <c r="C6" s="94">
        <f>DatosMenores!C71</f>
        <v>2445</v>
      </c>
    </row>
    <row r="7" spans="2:3" ht="25.5" x14ac:dyDescent="0.2">
      <c r="B7" s="92" t="s">
        <v>1665</v>
      </c>
      <c r="C7" s="94">
        <f>DatosMenores!C74</f>
        <v>0</v>
      </c>
    </row>
    <row r="8" spans="2:3" ht="25.5" x14ac:dyDescent="0.2">
      <c r="B8" s="92" t="s">
        <v>1016</v>
      </c>
      <c r="C8" s="94">
        <f>DatosMenores!C75</f>
        <v>25</v>
      </c>
    </row>
    <row r="9" spans="2:3" ht="25.5" x14ac:dyDescent="0.2">
      <c r="B9" s="92" t="s">
        <v>1666</v>
      </c>
      <c r="C9" s="94">
        <f>DatosMenores!C76</f>
        <v>0</v>
      </c>
    </row>
    <row r="10" spans="2:3" ht="25.5" x14ac:dyDescent="0.2">
      <c r="B10" s="92" t="s">
        <v>260</v>
      </c>
      <c r="C10" s="94">
        <f>DatosMenores!C78</f>
        <v>4</v>
      </c>
    </row>
    <row r="11" spans="2:3" x14ac:dyDescent="0.2">
      <c r="B11" s="92" t="s">
        <v>1667</v>
      </c>
      <c r="C11" s="94">
        <f>DatosMenores!C77</f>
        <v>7</v>
      </c>
    </row>
    <row r="12" spans="2:3" x14ac:dyDescent="0.2">
      <c r="B12" s="92" t="s">
        <v>1668</v>
      </c>
      <c r="C12" s="94">
        <f>DatosMenores!C79</f>
        <v>0</v>
      </c>
    </row>
    <row r="13" spans="2:3" ht="25.5" x14ac:dyDescent="0.2">
      <c r="B13" s="92" t="s">
        <v>1669</v>
      </c>
      <c r="C13" s="94">
        <f>DatosMenores!C72</f>
        <v>27</v>
      </c>
    </row>
    <row r="14" spans="2:3" ht="25.5" x14ac:dyDescent="0.2">
      <c r="B14" s="92" t="s">
        <v>1670</v>
      </c>
      <c r="C14" s="94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FB55-CE64-4625-B5E3-4BE49E6EA78E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3" customWidth="1"/>
    <col min="2" max="4" width="13.85546875" style="63" customWidth="1"/>
    <col min="5" max="6" width="15" style="63" customWidth="1"/>
    <col min="7" max="13" width="13.85546875" style="63" customWidth="1"/>
    <col min="14" max="16384" width="11.42578125" style="63"/>
  </cols>
  <sheetData>
    <row r="2" spans="2:13" s="59" customFormat="1" ht="15.75" x14ac:dyDescent="0.25">
      <c r="B2" s="59" t="s">
        <v>1613</v>
      </c>
    </row>
    <row r="4" spans="2:13" ht="39" thickBot="1" x14ac:dyDescent="0.25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15" customHeight="1" x14ac:dyDescent="0.2">
      <c r="B11" s="226" t="s">
        <v>1624</v>
      </c>
      <c r="C11" s="226"/>
      <c r="D11" s="76">
        <f>DatosDelitos!C5+DatosDelitos!C13-DatosDelitos!C17</f>
        <v>38499</v>
      </c>
      <c r="E11" s="77">
        <f>DatosDelitos!H5+DatosDelitos!H13-DatosDelitos!H17</f>
        <v>550</v>
      </c>
      <c r="F11" s="77">
        <f>DatosDelitos!I5+DatosDelitos!I13-DatosDelitos!I17</f>
        <v>482</v>
      </c>
      <c r="G11" s="77">
        <f>DatosDelitos!J5+DatosDelitos!J13-DatosDelitos!J17</f>
        <v>81</v>
      </c>
      <c r="H11" s="78">
        <f>DatosDelitos!K5+DatosDelitos!K13-DatosDelitos!K17</f>
        <v>4</v>
      </c>
      <c r="I11" s="78">
        <f>DatosDelitos!L5+DatosDelitos!L13-DatosDelitos!L17</f>
        <v>7</v>
      </c>
      <c r="J11" s="78">
        <f>DatosDelitos!M5+DatosDelitos!M13-DatosDelitos!M17</f>
        <v>17</v>
      </c>
      <c r="K11" s="78">
        <f>DatosDelitos!O5+DatosDelitos!O13-DatosDelitos!O17</f>
        <v>37</v>
      </c>
      <c r="L11" s="79">
        <f>DatosDelitos!P5+DatosDelitos!P13-DatosDelitos!P17</f>
        <v>389</v>
      </c>
    </row>
    <row r="12" spans="2:13" ht="13.15" customHeight="1" x14ac:dyDescent="0.2">
      <c r="B12" s="223" t="s">
        <v>324</v>
      </c>
      <c r="C12" s="223"/>
      <c r="D12" s="80">
        <f>DatosDelitos!C10</f>
        <v>6</v>
      </c>
      <c r="E12" s="81">
        <f>DatosDelitos!H10</f>
        <v>0</v>
      </c>
      <c r="F12" s="81">
        <f>DatosDelitos!I10</f>
        <v>1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15" customHeight="1" x14ac:dyDescent="0.2">
      <c r="B13" s="223" t="s">
        <v>342</v>
      </c>
      <c r="C13" s="223"/>
      <c r="D13" s="80">
        <f>DatosDelitos!C20</f>
        <v>9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15" customHeight="1" x14ac:dyDescent="0.2">
      <c r="B14" s="223" t="s">
        <v>347</v>
      </c>
      <c r="C14" s="223"/>
      <c r="D14" s="80">
        <f>DatosDelitos!C23</f>
        <v>1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15" customHeight="1" x14ac:dyDescent="0.2">
      <c r="B15" s="223" t="s">
        <v>1625</v>
      </c>
      <c r="C15" s="223"/>
      <c r="D15" s="80">
        <f>DatosDelitos!C17+DatosDelitos!C44</f>
        <v>3605</v>
      </c>
      <c r="E15" s="81">
        <f>DatosDelitos!H17+DatosDelitos!H44</f>
        <v>265</v>
      </c>
      <c r="F15" s="81">
        <f>DatosDelitos!I16+DatosDelitos!I44</f>
        <v>52</v>
      </c>
      <c r="G15" s="81">
        <f>DatosDelitos!J17+DatosDelitos!J44</f>
        <v>37</v>
      </c>
      <c r="H15" s="81">
        <f>DatosDelitos!K17+DatosDelitos!K44</f>
        <v>0</v>
      </c>
      <c r="I15" s="81">
        <f>DatosDelitos!L17+DatosDelitos!L44</f>
        <v>1</v>
      </c>
      <c r="J15" s="81">
        <f>DatosDelitos!M17+DatosDelitos!M44</f>
        <v>0</v>
      </c>
      <c r="K15" s="81">
        <f>DatosDelitos!O17+DatosDelitos!O44</f>
        <v>0</v>
      </c>
      <c r="L15" s="82">
        <f>DatosDelitos!P17+DatosDelitos!P44</f>
        <v>516</v>
      </c>
    </row>
    <row r="16" spans="2:13" ht="13.15" customHeight="1" x14ac:dyDescent="0.2">
      <c r="B16" s="223" t="s">
        <v>1626</v>
      </c>
      <c r="C16" s="223"/>
      <c r="D16" s="80">
        <f>DatosDelitos!C30</f>
        <v>5567</v>
      </c>
      <c r="E16" s="81">
        <f>DatosDelitos!H30</f>
        <v>237</v>
      </c>
      <c r="F16" s="81">
        <f>DatosDelitos!I30</f>
        <v>167</v>
      </c>
      <c r="G16" s="81">
        <f>DatosDelitos!J30</f>
        <v>13</v>
      </c>
      <c r="H16" s="81">
        <f>DatosDelitos!K30</f>
        <v>2</v>
      </c>
      <c r="I16" s="81">
        <f>DatosDelitos!L30</f>
        <v>1</v>
      </c>
      <c r="J16" s="81">
        <f>DatosDelitos!M30</f>
        <v>0</v>
      </c>
      <c r="K16" s="81">
        <f>DatosDelitos!O30</f>
        <v>0</v>
      </c>
      <c r="L16" s="82">
        <f>DatosDelitos!P30</f>
        <v>553</v>
      </c>
    </row>
    <row r="17" spans="2:12" ht="13.15" customHeight="1" x14ac:dyDescent="0.2">
      <c r="B17" s="225" t="s">
        <v>1627</v>
      </c>
      <c r="C17" s="225"/>
      <c r="D17" s="80">
        <f>DatosDelitos!C42-DatosDelitos!C44</f>
        <v>49</v>
      </c>
      <c r="E17" s="81">
        <f>DatosDelitos!H42-DatosDelitos!H44</f>
        <v>4</v>
      </c>
      <c r="F17" s="81">
        <f>DatosDelitos!I42-DatosDelitos!I44</f>
        <v>3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0</v>
      </c>
    </row>
    <row r="18" spans="2:12" ht="13.15" customHeight="1" x14ac:dyDescent="0.2">
      <c r="B18" s="223" t="s">
        <v>1628</v>
      </c>
      <c r="C18" s="223"/>
      <c r="D18" s="80">
        <f>DatosDelitos!C50</f>
        <v>1536</v>
      </c>
      <c r="E18" s="81">
        <f>DatosDelitos!H50</f>
        <v>145</v>
      </c>
      <c r="F18" s="81">
        <f>DatosDelitos!I50</f>
        <v>134</v>
      </c>
      <c r="G18" s="81">
        <f>DatosDelitos!J50</f>
        <v>215</v>
      </c>
      <c r="H18" s="81">
        <f>DatosDelitos!K50</f>
        <v>23</v>
      </c>
      <c r="I18" s="81">
        <f>DatosDelitos!L50</f>
        <v>1</v>
      </c>
      <c r="J18" s="81">
        <f>DatosDelitos!M50</f>
        <v>0</v>
      </c>
      <c r="K18" s="81">
        <f>DatosDelitos!O50</f>
        <v>13</v>
      </c>
      <c r="L18" s="82">
        <f>DatosDelitos!P50</f>
        <v>60</v>
      </c>
    </row>
    <row r="19" spans="2:12" ht="13.15" customHeight="1" x14ac:dyDescent="0.2">
      <c r="B19" s="223" t="s">
        <v>1629</v>
      </c>
      <c r="C19" s="223"/>
      <c r="D19" s="80">
        <f>DatosDelitos!C72</f>
        <v>7</v>
      </c>
      <c r="E19" s="81">
        <f>DatosDelitos!H72</f>
        <v>0</v>
      </c>
      <c r="F19" s="81">
        <f>DatosDelitos!I72</f>
        <v>0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2</v>
      </c>
      <c r="K19" s="81">
        <f>DatosDelitos!O72</f>
        <v>0</v>
      </c>
      <c r="L19" s="82">
        <f>DatosDelitos!P72</f>
        <v>1</v>
      </c>
    </row>
    <row r="20" spans="2:12" ht="27" customHeight="1" x14ac:dyDescent="0.2">
      <c r="B20" s="223" t="s">
        <v>1630</v>
      </c>
      <c r="C20" s="223"/>
      <c r="D20" s="80">
        <f>DatosDelitos!C74</f>
        <v>218</v>
      </c>
      <c r="E20" s="81">
        <f>DatosDelitos!H74</f>
        <v>22</v>
      </c>
      <c r="F20" s="81">
        <f>DatosDelitos!I74</f>
        <v>11</v>
      </c>
      <c r="G20" s="81">
        <f>DatosDelitos!J74</f>
        <v>0</v>
      </c>
      <c r="H20" s="81">
        <f>DatosDelitos!K74</f>
        <v>0</v>
      </c>
      <c r="I20" s="81">
        <f>DatosDelitos!L74</f>
        <v>2</v>
      </c>
      <c r="J20" s="81">
        <f>DatosDelitos!M74</f>
        <v>4</v>
      </c>
      <c r="K20" s="81">
        <f>DatosDelitos!O74</f>
        <v>0</v>
      </c>
      <c r="L20" s="82">
        <f>DatosDelitos!P74</f>
        <v>3</v>
      </c>
    </row>
    <row r="21" spans="2:12" ht="13.15" customHeight="1" x14ac:dyDescent="0.2">
      <c r="B21" s="225" t="s">
        <v>1631</v>
      </c>
      <c r="C21" s="225"/>
      <c r="D21" s="80">
        <f>DatosDelitos!C82</f>
        <v>185</v>
      </c>
      <c r="E21" s="81">
        <f>DatosDelitos!H82</f>
        <v>11</v>
      </c>
      <c r="F21" s="81">
        <f>DatosDelitos!I82</f>
        <v>11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7</v>
      </c>
    </row>
    <row r="22" spans="2:12" ht="13.15" customHeight="1" x14ac:dyDescent="0.2">
      <c r="B22" s="223" t="s">
        <v>1632</v>
      </c>
      <c r="C22" s="223"/>
      <c r="D22" s="80">
        <f>DatosDelitos!C85</f>
        <v>1256</v>
      </c>
      <c r="E22" s="81">
        <f>DatosDelitos!H85</f>
        <v>301</v>
      </c>
      <c r="F22" s="81">
        <f>DatosDelitos!I85</f>
        <v>212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21</v>
      </c>
    </row>
    <row r="23" spans="2:12" ht="13.15" customHeight="1" x14ac:dyDescent="0.2">
      <c r="B23" s="223" t="s">
        <v>970</v>
      </c>
      <c r="C23" s="223"/>
      <c r="D23" s="80">
        <f>DatosDelitos!C97</f>
        <v>15335</v>
      </c>
      <c r="E23" s="81">
        <f>DatosDelitos!H97</f>
        <v>1994</v>
      </c>
      <c r="F23" s="81">
        <f>DatosDelitos!I97</f>
        <v>1569</v>
      </c>
      <c r="G23" s="81">
        <f>DatosDelitos!J97</f>
        <v>10</v>
      </c>
      <c r="H23" s="81">
        <f>DatosDelitos!K97</f>
        <v>0</v>
      </c>
      <c r="I23" s="81">
        <f>DatosDelitos!L97</f>
        <v>0</v>
      </c>
      <c r="J23" s="81">
        <f>DatosDelitos!M97</f>
        <v>0</v>
      </c>
      <c r="K23" s="81">
        <f>DatosDelitos!O97</f>
        <v>32</v>
      </c>
      <c r="L23" s="82">
        <f>DatosDelitos!P97</f>
        <v>428</v>
      </c>
    </row>
    <row r="24" spans="2:12" ht="27" customHeight="1" x14ac:dyDescent="0.2">
      <c r="B24" s="223" t="s">
        <v>1633</v>
      </c>
      <c r="C24" s="223"/>
      <c r="D24" s="80">
        <f>DatosDelitos!C131</f>
        <v>19</v>
      </c>
      <c r="E24" s="81">
        <f>DatosDelitos!H131</f>
        <v>29</v>
      </c>
      <c r="F24" s="81">
        <f>DatosDelitos!I131</f>
        <v>36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0</v>
      </c>
    </row>
    <row r="25" spans="2:12" ht="13.15" customHeight="1" x14ac:dyDescent="0.2">
      <c r="B25" s="223" t="s">
        <v>1634</v>
      </c>
      <c r="C25" s="223"/>
      <c r="D25" s="80">
        <f>DatosDelitos!C137</f>
        <v>404</v>
      </c>
      <c r="E25" s="81">
        <f>DatosDelitos!H137</f>
        <v>6</v>
      </c>
      <c r="F25" s="81">
        <f>DatosDelitos!I137</f>
        <v>6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0</v>
      </c>
    </row>
    <row r="26" spans="2:12" ht="13.15" customHeight="1" x14ac:dyDescent="0.2">
      <c r="B26" s="225" t="s">
        <v>1635</v>
      </c>
      <c r="C26" s="225"/>
      <c r="D26" s="80">
        <f>DatosDelitos!C144</f>
        <v>234</v>
      </c>
      <c r="E26" s="81">
        <f>DatosDelitos!H144</f>
        <v>62</v>
      </c>
      <c r="F26" s="81">
        <f>DatosDelitos!I144</f>
        <v>11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27</v>
      </c>
      <c r="L26" s="82">
        <f>DatosDelitos!P144</f>
        <v>7</v>
      </c>
    </row>
    <row r="27" spans="2:12" ht="38.25" customHeight="1" x14ac:dyDescent="0.2">
      <c r="B27" s="223" t="s">
        <v>1636</v>
      </c>
      <c r="C27" s="223"/>
      <c r="D27" s="80">
        <f>DatosDelitos!C147</f>
        <v>195</v>
      </c>
      <c r="E27" s="81">
        <f>DatosDelitos!H147</f>
        <v>92</v>
      </c>
      <c r="F27" s="81">
        <f>DatosDelitos!I147</f>
        <v>70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14</v>
      </c>
    </row>
    <row r="28" spans="2:12" ht="13.15" customHeight="1" x14ac:dyDescent="0.2">
      <c r="B28" s="223" t="s">
        <v>1637</v>
      </c>
      <c r="C28" s="223"/>
      <c r="D28" s="80">
        <f>DatosDelitos!C156+SUM(DatosDelitos!C167:C172)</f>
        <v>61</v>
      </c>
      <c r="E28" s="81">
        <f>DatosDelitos!H156+SUM(DatosDelitos!H167:H172)</f>
        <v>6</v>
      </c>
      <c r="F28" s="81">
        <f>DatosDelitos!I156+SUM(DatosDelitos!I167:I172)</f>
        <v>2</v>
      </c>
      <c r="G28" s="81">
        <f>DatosDelitos!J156+SUM(DatosDelitos!J167:J172)</f>
        <v>3</v>
      </c>
      <c r="H28" s="81">
        <f>DatosDelitos!K156+SUM(DatosDelitos!K167:K172)</f>
        <v>0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0</v>
      </c>
      <c r="L28" s="81">
        <f>DatosDelitos!P156+SUM(DatosDelitos!P167:Q172)</f>
        <v>0</v>
      </c>
    </row>
    <row r="29" spans="2:12" ht="13.15" customHeight="1" x14ac:dyDescent="0.2">
      <c r="B29" s="223" t="s">
        <v>1638</v>
      </c>
      <c r="C29" s="223"/>
      <c r="D29" s="80">
        <f>SUM(DatosDelitos!C173:C177)</f>
        <v>1317</v>
      </c>
      <c r="E29" s="81">
        <f>SUM(DatosDelitos!H173:H177)</f>
        <v>337</v>
      </c>
      <c r="F29" s="81">
        <f>SUM(DatosDelitos!I173:I177)</f>
        <v>261</v>
      </c>
      <c r="G29" s="81">
        <f>SUM(DatosDelitos!J173:J177)</f>
        <v>9</v>
      </c>
      <c r="H29" s="81">
        <f>SUM(DatosDelitos!K173:K177)</f>
        <v>1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46</v>
      </c>
      <c r="L29" s="81">
        <f>SUM(DatosDelitos!P173:P177)</f>
        <v>21</v>
      </c>
    </row>
    <row r="30" spans="2:12" ht="13.15" customHeight="1" x14ac:dyDescent="0.2">
      <c r="B30" s="223" t="s">
        <v>1639</v>
      </c>
      <c r="C30" s="223"/>
      <c r="D30" s="80">
        <f>DatosDelitos!C178</f>
        <v>1134</v>
      </c>
      <c r="E30" s="81">
        <f>DatosDelitos!H178</f>
        <v>207</v>
      </c>
      <c r="F30" s="81">
        <f>DatosDelitos!I178</f>
        <v>194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1</v>
      </c>
      <c r="K30" s="81">
        <f>DatosDelitos!O178</f>
        <v>0</v>
      </c>
      <c r="L30" s="81">
        <f>DatosDelitos!P178</f>
        <v>3226</v>
      </c>
    </row>
    <row r="31" spans="2:12" ht="13.15" customHeight="1" x14ac:dyDescent="0.2">
      <c r="B31" s="223" t="s">
        <v>1640</v>
      </c>
      <c r="C31" s="223"/>
      <c r="D31" s="80">
        <f>DatosDelitos!C186</f>
        <v>432</v>
      </c>
      <c r="E31" s="81">
        <f>DatosDelitos!H186</f>
        <v>151</v>
      </c>
      <c r="F31" s="81">
        <f>DatosDelitos!I186</f>
        <v>96</v>
      </c>
      <c r="G31" s="81">
        <f>DatosDelitos!J186</f>
        <v>0</v>
      </c>
      <c r="H31" s="81">
        <f>DatosDelitos!K186</f>
        <v>0</v>
      </c>
      <c r="I31" s="81">
        <f>DatosDelitos!L186</f>
        <v>2</v>
      </c>
      <c r="J31" s="81">
        <f>DatosDelitos!M186</f>
        <v>0</v>
      </c>
      <c r="K31" s="81">
        <f>DatosDelitos!O186</f>
        <v>0</v>
      </c>
      <c r="L31" s="81">
        <f>DatosDelitos!P186</f>
        <v>107</v>
      </c>
    </row>
    <row r="32" spans="2:12" ht="13.15" customHeight="1" x14ac:dyDescent="0.2">
      <c r="B32" s="223" t="s">
        <v>1641</v>
      </c>
      <c r="C32" s="223"/>
      <c r="D32" s="80">
        <f>DatosDelitos!C201</f>
        <v>554</v>
      </c>
      <c r="E32" s="81">
        <f>DatosDelitos!H201</f>
        <v>31</v>
      </c>
      <c r="F32" s="81">
        <f>DatosDelitos!I201</f>
        <v>20</v>
      </c>
      <c r="G32" s="81">
        <f>DatosDelitos!J201</f>
        <v>0</v>
      </c>
      <c r="H32" s="81">
        <f>DatosDelitos!K201</f>
        <v>0</v>
      </c>
      <c r="I32" s="81">
        <f>DatosDelitos!L201</f>
        <v>12</v>
      </c>
      <c r="J32" s="81">
        <f>DatosDelitos!M201</f>
        <v>0</v>
      </c>
      <c r="K32" s="81">
        <f>DatosDelitos!O201</f>
        <v>0</v>
      </c>
      <c r="L32" s="81">
        <f>DatosDelitos!P201</f>
        <v>23</v>
      </c>
    </row>
    <row r="33" spans="2:13" ht="13.15" customHeight="1" x14ac:dyDescent="0.2">
      <c r="B33" s="223" t="s">
        <v>1642</v>
      </c>
      <c r="C33" s="223"/>
      <c r="D33" s="80">
        <f>DatosDelitos!C223</f>
        <v>1883</v>
      </c>
      <c r="E33" s="81">
        <f>DatosDelitos!H223</f>
        <v>345</v>
      </c>
      <c r="F33" s="81">
        <f>DatosDelitos!I223</f>
        <v>276</v>
      </c>
      <c r="G33" s="81">
        <f>DatosDelitos!J223</f>
        <v>4</v>
      </c>
      <c r="H33" s="81">
        <f>DatosDelitos!K223</f>
        <v>0</v>
      </c>
      <c r="I33" s="81">
        <f>DatosDelitos!L223</f>
        <v>1</v>
      </c>
      <c r="J33" s="81">
        <f>DatosDelitos!M223</f>
        <v>0</v>
      </c>
      <c r="K33" s="81">
        <f>DatosDelitos!O223</f>
        <v>10</v>
      </c>
      <c r="L33" s="81">
        <f>DatosDelitos!P223</f>
        <v>604</v>
      </c>
    </row>
    <row r="34" spans="2:13" ht="13.15" customHeight="1" x14ac:dyDescent="0.2">
      <c r="B34" s="223" t="s">
        <v>1643</v>
      </c>
      <c r="C34" s="223"/>
      <c r="D34" s="80">
        <f>DatosDelitos!C244</f>
        <v>13</v>
      </c>
      <c r="E34" s="81">
        <f>DatosDelitos!H244</f>
        <v>1</v>
      </c>
      <c r="F34" s="81">
        <f>DatosDelitos!I244</f>
        <v>7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0</v>
      </c>
    </row>
    <row r="35" spans="2:13" ht="13.15" customHeight="1" x14ac:dyDescent="0.2">
      <c r="B35" s="223" t="s">
        <v>1644</v>
      </c>
      <c r="C35" s="223"/>
      <c r="D35" s="80">
        <f>DatosDelitos!C271</f>
        <v>773</v>
      </c>
      <c r="E35" s="81">
        <f>DatosDelitos!H271</f>
        <v>135</v>
      </c>
      <c r="F35" s="81">
        <f>DatosDelitos!I271</f>
        <v>109</v>
      </c>
      <c r="G35" s="81">
        <f>DatosDelitos!J271</f>
        <v>6</v>
      </c>
      <c r="H35" s="81">
        <f>DatosDelitos!K271</f>
        <v>0</v>
      </c>
      <c r="I35" s="81">
        <f>DatosDelitos!L271</f>
        <v>0</v>
      </c>
      <c r="J35" s="81">
        <f>DatosDelitos!M271</f>
        <v>2</v>
      </c>
      <c r="K35" s="81">
        <f>DatosDelitos!O271</f>
        <v>7</v>
      </c>
      <c r="L35" s="81">
        <f>DatosDelitos!P271</f>
        <v>339</v>
      </c>
    </row>
    <row r="36" spans="2:13" ht="38.25" customHeight="1" x14ac:dyDescent="0.2">
      <c r="B36" s="223" t="s">
        <v>1645</v>
      </c>
      <c r="C36" s="223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15" customHeight="1" x14ac:dyDescent="0.2">
      <c r="B37" s="223" t="s">
        <v>1646</v>
      </c>
      <c r="C37" s="223"/>
      <c r="D37" s="80">
        <f>DatosDelitos!C305</f>
        <v>2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15" customHeight="1" x14ac:dyDescent="0.2">
      <c r="B38" s="223" t="s">
        <v>1647</v>
      </c>
      <c r="C38" s="223"/>
      <c r="D38" s="80">
        <f>DatosDelitos!C312+DatosDelitos!C318+DatosDelitos!C320</f>
        <v>26</v>
      </c>
      <c r="E38" s="81">
        <f>DatosDelitos!H312+DatosDelitos!H318+DatosDelitos!H320</f>
        <v>2</v>
      </c>
      <c r="F38" s="81">
        <f>DatosDelitos!I312+DatosDelitos!I318+DatosDelitos!I320</f>
        <v>2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0</v>
      </c>
    </row>
    <row r="39" spans="2:13" ht="13.15" customHeight="1" x14ac:dyDescent="0.2">
      <c r="B39" s="223" t="s">
        <v>1648</v>
      </c>
      <c r="C39" s="223"/>
      <c r="D39" s="80">
        <f>DatosDelitos!C323</f>
        <v>14839</v>
      </c>
      <c r="E39" s="81">
        <f>DatosDelitos!H323</f>
        <v>482</v>
      </c>
      <c r="F39" s="81">
        <f>DatosDelitos!I323</f>
        <v>0</v>
      </c>
      <c r="G39" s="81">
        <f>DatosDelitos!J323</f>
        <v>13</v>
      </c>
      <c r="H39" s="81">
        <f>DatosDelitos!K323</f>
        <v>0</v>
      </c>
      <c r="I39" s="81">
        <f>DatosDelitos!L323</f>
        <v>8</v>
      </c>
      <c r="J39" s="81">
        <f>DatosDelitos!M323</f>
        <v>0</v>
      </c>
      <c r="K39" s="81">
        <f>DatosDelitos!O323</f>
        <v>0</v>
      </c>
      <c r="L39" s="81">
        <f>DatosDelitos!P323</f>
        <v>0</v>
      </c>
    </row>
    <row r="40" spans="2:13" ht="13.15" customHeight="1" x14ac:dyDescent="0.2">
      <c r="B40" s="223" t="s">
        <v>1649</v>
      </c>
      <c r="C40" s="223"/>
      <c r="D40" s="80">
        <f>DatosDelitos!C325</f>
        <v>5</v>
      </c>
      <c r="E40" s="80">
        <f>DatosDelitos!H325</f>
        <v>0</v>
      </c>
      <c r="F40" s="80">
        <f>DatosDelitos!I325</f>
        <v>1</v>
      </c>
      <c r="G40" s="80">
        <f>DatosDelitos!J325</f>
        <v>0</v>
      </c>
      <c r="H40" s="80">
        <f>DatosDelitos!K325</f>
        <v>1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1</v>
      </c>
    </row>
    <row r="41" spans="2:13" ht="13.15" customHeight="1" x14ac:dyDescent="0.2">
      <c r="B41" s="223" t="s">
        <v>947</v>
      </c>
      <c r="C41" s="223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15" customHeight="1" x14ac:dyDescent="0.2">
      <c r="B42" s="223" t="s">
        <v>1650</v>
      </c>
      <c r="C42" s="223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" customHeight="1" thickBot="1" x14ac:dyDescent="0.25">
      <c r="B43" s="224" t="s">
        <v>951</v>
      </c>
      <c r="C43" s="224"/>
      <c r="D43" s="83">
        <f>SUM(D11:D42)</f>
        <v>88164</v>
      </c>
      <c r="E43" s="83">
        <f t="shared" ref="E43:L43" si="0">SUM(E11:E42)</f>
        <v>5415</v>
      </c>
      <c r="F43" s="83">
        <f t="shared" si="0"/>
        <v>3733</v>
      </c>
      <c r="G43" s="83">
        <f t="shared" si="0"/>
        <v>391</v>
      </c>
      <c r="H43" s="83">
        <f t="shared" si="0"/>
        <v>31</v>
      </c>
      <c r="I43" s="83">
        <f t="shared" si="0"/>
        <v>35</v>
      </c>
      <c r="J43" s="83">
        <f t="shared" si="0"/>
        <v>26</v>
      </c>
      <c r="K43" s="83">
        <f t="shared" si="0"/>
        <v>172</v>
      </c>
      <c r="L43" s="83">
        <f t="shared" si="0"/>
        <v>6320</v>
      </c>
    </row>
    <row r="46" spans="2:13" ht="15.75" x14ac:dyDescent="0.25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39" thickBot="1" x14ac:dyDescent="0.25">
      <c r="D48" s="60" t="s">
        <v>1614</v>
      </c>
      <c r="E48" s="62" t="s">
        <v>1615</v>
      </c>
    </row>
    <row r="49" spans="2:5" ht="13.15" customHeight="1" x14ac:dyDescent="0.25">
      <c r="B49" s="222" t="s">
        <v>1652</v>
      </c>
      <c r="C49" s="222"/>
      <c r="D49" s="86">
        <f>DatosDelitos!F5</f>
        <v>2</v>
      </c>
      <c r="E49" s="86">
        <f>DatosDelitos!G5</f>
        <v>0</v>
      </c>
    </row>
    <row r="50" spans="2:5" ht="13.15" customHeight="1" x14ac:dyDescent="0.25">
      <c r="B50" s="222" t="s">
        <v>1653</v>
      </c>
      <c r="C50" s="222"/>
      <c r="D50" s="86">
        <f>DatosDelitos!F13-DatosDelitos!F17</f>
        <v>667</v>
      </c>
      <c r="E50" s="86">
        <f>DatosDelitos!G13-DatosDelitos!G17</f>
        <v>430</v>
      </c>
    </row>
    <row r="51" spans="2:5" ht="13.15" customHeight="1" x14ac:dyDescent="0.25">
      <c r="B51" s="222" t="s">
        <v>324</v>
      </c>
      <c r="C51" s="222"/>
      <c r="D51" s="86">
        <f>DatosDelitos!F10</f>
        <v>0</v>
      </c>
      <c r="E51" s="86">
        <f>DatosDelitos!G10</f>
        <v>0</v>
      </c>
    </row>
    <row r="52" spans="2:5" ht="13.15" customHeight="1" x14ac:dyDescent="0.25">
      <c r="B52" s="222" t="s">
        <v>342</v>
      </c>
      <c r="C52" s="222"/>
      <c r="D52" s="86">
        <f>DatosDelitos!F20</f>
        <v>0</v>
      </c>
      <c r="E52" s="86">
        <f>DatosDelitos!G20</f>
        <v>1</v>
      </c>
    </row>
    <row r="53" spans="2:5" ht="13.15" customHeight="1" x14ac:dyDescent="0.25">
      <c r="B53" s="222" t="s">
        <v>347</v>
      </c>
      <c r="C53" s="222"/>
      <c r="D53" s="86">
        <f>DatosDelitos!F23</f>
        <v>0</v>
      </c>
      <c r="E53" s="86">
        <f>DatosDelitos!G23</f>
        <v>0</v>
      </c>
    </row>
    <row r="54" spans="2:5" ht="13.15" customHeight="1" x14ac:dyDescent="0.25">
      <c r="B54" s="222" t="s">
        <v>1625</v>
      </c>
      <c r="C54" s="222"/>
      <c r="D54" s="86">
        <f>DatosDelitos!F17+DatosDelitos!F44</f>
        <v>3696</v>
      </c>
      <c r="E54" s="86">
        <f>DatosDelitos!G17+DatosDelitos!G44</f>
        <v>754</v>
      </c>
    </row>
    <row r="55" spans="2:5" ht="13.15" customHeight="1" x14ac:dyDescent="0.25">
      <c r="B55" s="222" t="s">
        <v>1626</v>
      </c>
      <c r="C55" s="222"/>
      <c r="D55" s="86">
        <f>DatosDelitos!F30</f>
        <v>1705</v>
      </c>
      <c r="E55" s="86">
        <f>DatosDelitos!G30</f>
        <v>725</v>
      </c>
    </row>
    <row r="56" spans="2:5" ht="13.15" customHeight="1" x14ac:dyDescent="0.25">
      <c r="B56" s="222" t="s">
        <v>1627</v>
      </c>
      <c r="C56" s="222"/>
      <c r="D56" s="86">
        <f>DatosDelitos!F42-DatosDelitos!F44</f>
        <v>3</v>
      </c>
      <c r="E56" s="86">
        <f>DatosDelitos!G42-DatosDelitos!G44</f>
        <v>1</v>
      </c>
    </row>
    <row r="57" spans="2:5" ht="13.15" customHeight="1" x14ac:dyDescent="0.25">
      <c r="B57" s="222" t="s">
        <v>1628</v>
      </c>
      <c r="C57" s="222"/>
      <c r="D57" s="86">
        <f>DatosDelitos!F50</f>
        <v>78</v>
      </c>
      <c r="E57" s="86">
        <f>DatosDelitos!G50</f>
        <v>23</v>
      </c>
    </row>
    <row r="58" spans="2:5" ht="13.15" customHeight="1" x14ac:dyDescent="0.25">
      <c r="B58" s="222" t="s">
        <v>1629</v>
      </c>
      <c r="C58" s="222"/>
      <c r="D58" s="86">
        <f>DatosDelitos!F72</f>
        <v>0</v>
      </c>
      <c r="E58" s="86">
        <f>DatosDelitos!G72</f>
        <v>0</v>
      </c>
    </row>
    <row r="59" spans="2:5" ht="27" customHeight="1" x14ac:dyDescent="0.25">
      <c r="B59" s="222" t="s">
        <v>1654</v>
      </c>
      <c r="C59" s="222"/>
      <c r="D59" s="86">
        <f>DatosDelitos!F74</f>
        <v>26</v>
      </c>
      <c r="E59" s="86">
        <f>DatosDelitos!G74</f>
        <v>6</v>
      </c>
    </row>
    <row r="60" spans="2:5" ht="13.15" customHeight="1" x14ac:dyDescent="0.25">
      <c r="B60" s="222" t="s">
        <v>1631</v>
      </c>
      <c r="C60" s="222"/>
      <c r="D60" s="86">
        <f>DatosDelitos!F82</f>
        <v>60</v>
      </c>
      <c r="E60" s="86">
        <f>DatosDelitos!G82</f>
        <v>24</v>
      </c>
    </row>
    <row r="61" spans="2:5" ht="13.15" customHeight="1" x14ac:dyDescent="0.25">
      <c r="B61" s="222" t="s">
        <v>1632</v>
      </c>
      <c r="C61" s="222"/>
      <c r="D61" s="86">
        <f>DatosDelitos!F85</f>
        <v>89</v>
      </c>
      <c r="E61" s="86">
        <f>DatosDelitos!G85</f>
        <v>30</v>
      </c>
    </row>
    <row r="62" spans="2:5" ht="13.15" customHeight="1" x14ac:dyDescent="0.25">
      <c r="B62" s="222" t="s">
        <v>970</v>
      </c>
      <c r="C62" s="222"/>
      <c r="D62" s="86">
        <f>DatosDelitos!F97</f>
        <v>1496</v>
      </c>
      <c r="E62" s="86">
        <f>DatosDelitos!G97</f>
        <v>601</v>
      </c>
    </row>
    <row r="63" spans="2:5" ht="27" customHeight="1" x14ac:dyDescent="0.25">
      <c r="B63" s="222" t="s">
        <v>1655</v>
      </c>
      <c r="C63" s="222"/>
      <c r="D63" s="86">
        <f>DatosDelitos!F131</f>
        <v>2</v>
      </c>
      <c r="E63" s="86">
        <f>DatosDelitos!G131</f>
        <v>0</v>
      </c>
    </row>
    <row r="64" spans="2:5" ht="13.15" customHeight="1" x14ac:dyDescent="0.25">
      <c r="B64" s="222" t="s">
        <v>1634</v>
      </c>
      <c r="C64" s="222"/>
      <c r="D64" s="86">
        <f>DatosDelitos!F137</f>
        <v>2</v>
      </c>
      <c r="E64" s="86">
        <f>DatosDelitos!G137</f>
        <v>0</v>
      </c>
    </row>
    <row r="65" spans="2:5" ht="13.15" customHeight="1" x14ac:dyDescent="0.25">
      <c r="B65" s="222" t="s">
        <v>1635</v>
      </c>
      <c r="C65" s="222"/>
      <c r="D65" s="86">
        <f>DatosDelitos!F144</f>
        <v>5</v>
      </c>
      <c r="E65" s="86">
        <f>DatosDelitos!G144</f>
        <v>47</v>
      </c>
    </row>
    <row r="66" spans="2:5" ht="40.5" customHeight="1" x14ac:dyDescent="0.25">
      <c r="B66" s="222" t="s">
        <v>1636</v>
      </c>
      <c r="C66" s="222"/>
      <c r="D66" s="86">
        <f>DatosDelitos!F147</f>
        <v>5</v>
      </c>
      <c r="E66" s="86">
        <f>DatosDelitos!G147</f>
        <v>1</v>
      </c>
    </row>
    <row r="67" spans="2:5" ht="13.15" customHeight="1" x14ac:dyDescent="0.25">
      <c r="B67" s="222" t="s">
        <v>1637</v>
      </c>
      <c r="C67" s="222"/>
      <c r="D67" s="86">
        <f>DatosDelitos!F156+SUM(DatosDelitos!F167:G172)</f>
        <v>17</v>
      </c>
      <c r="E67" s="86">
        <f>DatosDelitos!G156+SUM(DatosDelitos!G167:H172)</f>
        <v>0</v>
      </c>
    </row>
    <row r="68" spans="2:5" ht="13.15" customHeight="1" x14ac:dyDescent="0.25">
      <c r="B68" s="222" t="s">
        <v>1638</v>
      </c>
      <c r="C68" s="222"/>
      <c r="D68" s="86">
        <f>SUM(DatosDelitos!F173:G177)</f>
        <v>19</v>
      </c>
      <c r="E68" s="86">
        <f>SUM(DatosDelitos!G173:H177)</f>
        <v>342</v>
      </c>
    </row>
    <row r="69" spans="2:5" ht="13.15" customHeight="1" x14ac:dyDescent="0.25">
      <c r="B69" s="222" t="s">
        <v>1639</v>
      </c>
      <c r="C69" s="222"/>
      <c r="D69" s="86">
        <f>DatosDelitos!F178</f>
        <v>3744</v>
      </c>
      <c r="E69" s="86">
        <f>DatosDelitos!G178</f>
        <v>2841</v>
      </c>
    </row>
    <row r="70" spans="2:5" ht="13.15" customHeight="1" x14ac:dyDescent="0.25">
      <c r="B70" s="222" t="s">
        <v>1640</v>
      </c>
      <c r="C70" s="222"/>
      <c r="D70" s="86">
        <f>DatosDelitos!F186</f>
        <v>148</v>
      </c>
      <c r="E70" s="86">
        <f>DatosDelitos!G186</f>
        <v>118</v>
      </c>
    </row>
    <row r="71" spans="2:5" ht="13.15" customHeight="1" x14ac:dyDescent="0.25">
      <c r="B71" s="222" t="s">
        <v>1641</v>
      </c>
      <c r="C71" s="222"/>
      <c r="D71" s="86">
        <f>DatosDelitos!F201</f>
        <v>63</v>
      </c>
      <c r="E71" s="86">
        <f>DatosDelitos!G201</f>
        <v>25</v>
      </c>
    </row>
    <row r="72" spans="2:5" ht="13.15" customHeight="1" x14ac:dyDescent="0.25">
      <c r="B72" s="222" t="s">
        <v>1642</v>
      </c>
      <c r="C72" s="222"/>
      <c r="D72" s="86">
        <f>DatosDelitos!F223</f>
        <v>1118</v>
      </c>
      <c r="E72" s="86">
        <f>DatosDelitos!G223</f>
        <v>678</v>
      </c>
    </row>
    <row r="73" spans="2:5" ht="13.15" customHeight="1" x14ac:dyDescent="0.25">
      <c r="B73" s="222" t="s">
        <v>1643</v>
      </c>
      <c r="C73" s="222"/>
      <c r="D73" s="86">
        <f>DatosDelitos!F244</f>
        <v>1</v>
      </c>
      <c r="E73" s="86">
        <f>DatosDelitos!G244</f>
        <v>2</v>
      </c>
    </row>
    <row r="74" spans="2:5" ht="13.15" customHeight="1" x14ac:dyDescent="0.25">
      <c r="B74" s="222" t="s">
        <v>1644</v>
      </c>
      <c r="C74" s="222"/>
      <c r="D74" s="86">
        <f>DatosDelitos!F271</f>
        <v>570</v>
      </c>
      <c r="E74" s="86">
        <f>DatosDelitos!G271</f>
        <v>371</v>
      </c>
    </row>
    <row r="75" spans="2:5" ht="38.25" customHeight="1" x14ac:dyDescent="0.25">
      <c r="B75" s="222" t="s">
        <v>1645</v>
      </c>
      <c r="C75" s="222"/>
      <c r="D75" s="86">
        <f>DatosDelitos!F301</f>
        <v>0</v>
      </c>
      <c r="E75" s="86">
        <f>DatosDelitos!G301</f>
        <v>0</v>
      </c>
    </row>
    <row r="76" spans="2:5" ht="13.15" customHeight="1" x14ac:dyDescent="0.25">
      <c r="B76" s="222" t="s">
        <v>1646</v>
      </c>
      <c r="C76" s="222"/>
      <c r="D76" s="86">
        <f>DatosDelitos!F305</f>
        <v>0</v>
      </c>
      <c r="E76" s="86">
        <f>DatosDelitos!G305</f>
        <v>0</v>
      </c>
    </row>
    <row r="77" spans="2:5" ht="13.15" customHeight="1" x14ac:dyDescent="0.25">
      <c r="B77" s="222" t="s">
        <v>1647</v>
      </c>
      <c r="C77" s="222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" customHeight="1" x14ac:dyDescent="0.25">
      <c r="B78" s="222" t="s">
        <v>1648</v>
      </c>
      <c r="C78" s="222"/>
      <c r="D78" s="86">
        <f>DatosDelitos!F323</f>
        <v>148</v>
      </c>
      <c r="E78" s="86">
        <f>DatosDelitos!G323</f>
        <v>1</v>
      </c>
    </row>
    <row r="79" spans="2:5" ht="15" customHeight="1" x14ac:dyDescent="0.25">
      <c r="B79" s="221" t="s">
        <v>1649</v>
      </c>
      <c r="C79" s="221"/>
      <c r="D79" s="86">
        <f>DatosDelitos!F325</f>
        <v>0</v>
      </c>
      <c r="E79" s="86">
        <f>DatosDelitos!G325</f>
        <v>0</v>
      </c>
    </row>
    <row r="80" spans="2:5" ht="15" customHeight="1" x14ac:dyDescent="0.25">
      <c r="B80" s="221" t="s">
        <v>947</v>
      </c>
      <c r="C80" s="221"/>
      <c r="D80" s="86">
        <f>DatosDelitos!F337</f>
        <v>0</v>
      </c>
      <c r="E80" s="86">
        <f>DatosDelitos!G337</f>
        <v>0</v>
      </c>
    </row>
    <row r="81" spans="2:13" ht="15" customHeight="1" x14ac:dyDescent="0.25">
      <c r="B81" s="221" t="s">
        <v>1650</v>
      </c>
      <c r="C81" s="221"/>
      <c r="D81" s="86">
        <f>DatosDelitos!F339</f>
        <v>0</v>
      </c>
      <c r="E81" s="86">
        <f>DatosDelitos!G339</f>
        <v>0</v>
      </c>
    </row>
    <row r="82" spans="2:13" ht="15" customHeight="1" x14ac:dyDescent="0.25">
      <c r="B82" s="221" t="s">
        <v>1656</v>
      </c>
      <c r="C82" s="221"/>
      <c r="D82" s="86">
        <f>SUM(D49:D81)</f>
        <v>13664</v>
      </c>
      <c r="E82" s="86">
        <f>SUM(E49:E81)</f>
        <v>7021</v>
      </c>
    </row>
    <row r="84" spans="2:13" s="89" customFormat="1" ht="15.75" x14ac:dyDescent="0.25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5.5" x14ac:dyDescent="0.2">
      <c r="D86" s="90" t="s">
        <v>310</v>
      </c>
    </row>
    <row r="87" spans="2:13" ht="13.15" customHeight="1" x14ac:dyDescent="0.25">
      <c r="B87" s="222" t="s">
        <v>1624</v>
      </c>
      <c r="C87" s="222"/>
      <c r="D87" s="86">
        <f>DatosDelitos!N5+DatosDelitos!N13-DatosDelitos!N17</f>
        <v>12</v>
      </c>
    </row>
    <row r="88" spans="2:13" ht="13.15" customHeight="1" x14ac:dyDescent="0.25">
      <c r="B88" s="222" t="s">
        <v>324</v>
      </c>
      <c r="C88" s="222"/>
      <c r="D88" s="86">
        <f>DatosDelitos!N10</f>
        <v>0</v>
      </c>
    </row>
    <row r="89" spans="2:13" ht="13.15" customHeight="1" x14ac:dyDescent="0.25">
      <c r="B89" s="222" t="s">
        <v>342</v>
      </c>
      <c r="C89" s="222"/>
      <c r="D89" s="86">
        <f>DatosDelitos!N20</f>
        <v>0</v>
      </c>
    </row>
    <row r="90" spans="2:13" ht="13.15" customHeight="1" x14ac:dyDescent="0.25">
      <c r="B90" s="222" t="s">
        <v>347</v>
      </c>
      <c r="C90" s="222"/>
      <c r="D90" s="86">
        <f>DatosDelitos!N23</f>
        <v>0</v>
      </c>
    </row>
    <row r="91" spans="2:13" ht="13.15" customHeight="1" x14ac:dyDescent="0.25">
      <c r="B91" s="222" t="s">
        <v>1658</v>
      </c>
      <c r="C91" s="222"/>
      <c r="D91" s="86">
        <f>SUM(DatosDelitos!N17,DatosDelitos!N44)</f>
        <v>15</v>
      </c>
    </row>
    <row r="92" spans="2:13" ht="13.15" customHeight="1" x14ac:dyDescent="0.25">
      <c r="B92" s="222" t="s">
        <v>1626</v>
      </c>
      <c r="C92" s="222"/>
      <c r="D92" s="86">
        <f>DatosDelitos!N30</f>
        <v>8</v>
      </c>
    </row>
    <row r="93" spans="2:13" ht="13.15" customHeight="1" x14ac:dyDescent="0.25">
      <c r="B93" s="222" t="s">
        <v>1627</v>
      </c>
      <c r="C93" s="222"/>
      <c r="D93" s="86">
        <f>DatosDelitos!N42-DatosDelitos!N44</f>
        <v>3</v>
      </c>
    </row>
    <row r="94" spans="2:13" ht="13.15" customHeight="1" x14ac:dyDescent="0.25">
      <c r="B94" s="222" t="s">
        <v>1628</v>
      </c>
      <c r="C94" s="222"/>
      <c r="D94" s="86">
        <f>DatosDelitos!N50</f>
        <v>4</v>
      </c>
    </row>
    <row r="95" spans="2:13" ht="13.15" customHeight="1" x14ac:dyDescent="0.25">
      <c r="B95" s="222" t="s">
        <v>1629</v>
      </c>
      <c r="C95" s="222"/>
      <c r="D95" s="86">
        <f>DatosDelitos!N72</f>
        <v>0</v>
      </c>
    </row>
    <row r="96" spans="2:13" ht="27" customHeight="1" x14ac:dyDescent="0.25">
      <c r="B96" s="222" t="s">
        <v>1654</v>
      </c>
      <c r="C96" s="222"/>
      <c r="D96" s="86">
        <f>DatosDelitos!N74</f>
        <v>2</v>
      </c>
    </row>
    <row r="97" spans="2:4" ht="13.15" customHeight="1" x14ac:dyDescent="0.25">
      <c r="B97" s="222" t="s">
        <v>1631</v>
      </c>
      <c r="C97" s="222"/>
      <c r="D97" s="86">
        <f>DatosDelitos!N82</f>
        <v>1</v>
      </c>
    </row>
    <row r="98" spans="2:4" ht="13.15" customHeight="1" x14ac:dyDescent="0.25">
      <c r="B98" s="222" t="s">
        <v>1632</v>
      </c>
      <c r="C98" s="222"/>
      <c r="D98" s="86">
        <f>DatosDelitos!N85</f>
        <v>2</v>
      </c>
    </row>
    <row r="99" spans="2:4" ht="13.15" customHeight="1" x14ac:dyDescent="0.25">
      <c r="B99" s="222" t="s">
        <v>970</v>
      </c>
      <c r="C99" s="222"/>
      <c r="D99" s="86">
        <f>DatosDelitos!N97</f>
        <v>20</v>
      </c>
    </row>
    <row r="100" spans="2:4" ht="27" customHeight="1" x14ac:dyDescent="0.25">
      <c r="B100" s="222" t="s">
        <v>1655</v>
      </c>
      <c r="C100" s="222"/>
      <c r="D100" s="86">
        <f>DatosDelitos!N131</f>
        <v>3</v>
      </c>
    </row>
    <row r="101" spans="2:4" ht="13.15" customHeight="1" x14ac:dyDescent="0.25">
      <c r="B101" s="222" t="s">
        <v>1634</v>
      </c>
      <c r="C101" s="222"/>
      <c r="D101" s="86">
        <f>DatosDelitos!N137</f>
        <v>2</v>
      </c>
    </row>
    <row r="102" spans="2:4" ht="13.15" customHeight="1" x14ac:dyDescent="0.25">
      <c r="B102" s="222" t="s">
        <v>1635</v>
      </c>
      <c r="C102" s="222"/>
      <c r="D102" s="86">
        <f>DatosDelitos!N144</f>
        <v>0</v>
      </c>
    </row>
    <row r="103" spans="2:4" ht="13.15" customHeight="1" x14ac:dyDescent="0.25">
      <c r="B103" s="222" t="s">
        <v>1659</v>
      </c>
      <c r="C103" s="222"/>
      <c r="D103" s="86">
        <f>DatosDelitos!N148</f>
        <v>25</v>
      </c>
    </row>
    <row r="104" spans="2:4" ht="13.15" customHeight="1" x14ac:dyDescent="0.25">
      <c r="B104" s="222" t="s">
        <v>1181</v>
      </c>
      <c r="C104" s="222"/>
      <c r="D104" s="86">
        <f>SUM(DatosDelitos!N149,DatosDelitos!N150)</f>
        <v>1</v>
      </c>
    </row>
    <row r="105" spans="2:4" ht="13.15" customHeight="1" x14ac:dyDescent="0.25">
      <c r="B105" s="222" t="s">
        <v>1179</v>
      </c>
      <c r="C105" s="222"/>
      <c r="D105" s="86">
        <f>SUM(DatosDelitos!N151:N155)</f>
        <v>24</v>
      </c>
    </row>
    <row r="106" spans="2:4" ht="13.15" customHeight="1" x14ac:dyDescent="0.25">
      <c r="B106" s="222" t="s">
        <v>1637</v>
      </c>
      <c r="C106" s="222"/>
      <c r="D106" s="86">
        <f>SUM(SUM(DatosDelitos!N157:N160),SUM(DatosDelitos!N167:N172))</f>
        <v>0</v>
      </c>
    </row>
    <row r="107" spans="2:4" ht="13.15" customHeight="1" x14ac:dyDescent="0.25">
      <c r="B107" s="222" t="s">
        <v>1660</v>
      </c>
      <c r="C107" s="222"/>
      <c r="D107" s="86">
        <f>SUM(DatosDelitos!N161:N165)</f>
        <v>1</v>
      </c>
    </row>
    <row r="108" spans="2:4" ht="13.15" customHeight="1" x14ac:dyDescent="0.25">
      <c r="B108" s="222" t="s">
        <v>1638</v>
      </c>
      <c r="C108" s="222"/>
      <c r="D108" s="86">
        <f>SUM(DatosDelitos!N173:N177)</f>
        <v>73</v>
      </c>
    </row>
    <row r="109" spans="2:4" ht="13.15" customHeight="1" x14ac:dyDescent="0.25">
      <c r="B109" s="222" t="s">
        <v>1639</v>
      </c>
      <c r="C109" s="222"/>
      <c r="D109" s="86">
        <f>DatosDelitos!N178</f>
        <v>20</v>
      </c>
    </row>
    <row r="110" spans="2:4" ht="13.15" customHeight="1" x14ac:dyDescent="0.25">
      <c r="B110" s="222" t="s">
        <v>1640</v>
      </c>
      <c r="C110" s="222"/>
      <c r="D110" s="86">
        <f>DatosDelitos!N186</f>
        <v>15</v>
      </c>
    </row>
    <row r="111" spans="2:4" ht="13.15" customHeight="1" x14ac:dyDescent="0.25">
      <c r="B111" s="222" t="s">
        <v>1641</v>
      </c>
      <c r="C111" s="222"/>
      <c r="D111" s="86">
        <f>DatosDelitos!N201</f>
        <v>63</v>
      </c>
    </row>
    <row r="112" spans="2:4" ht="13.15" customHeight="1" x14ac:dyDescent="0.25">
      <c r="B112" s="222" t="s">
        <v>1642</v>
      </c>
      <c r="C112" s="222"/>
      <c r="D112" s="86">
        <f>DatosDelitos!N223</f>
        <v>5</v>
      </c>
    </row>
    <row r="113" spans="2:4" ht="13.15" customHeight="1" x14ac:dyDescent="0.25">
      <c r="B113" s="222" t="s">
        <v>1643</v>
      </c>
      <c r="C113" s="222"/>
      <c r="D113" s="86">
        <f>DatosDelitos!N244</f>
        <v>7</v>
      </c>
    </row>
    <row r="114" spans="2:4" ht="13.15" customHeight="1" x14ac:dyDescent="0.25">
      <c r="B114" s="222" t="s">
        <v>1644</v>
      </c>
      <c r="C114" s="222"/>
      <c r="D114" s="86">
        <f>DatosDelitos!N271</f>
        <v>38</v>
      </c>
    </row>
    <row r="115" spans="2:4" ht="38.25" customHeight="1" x14ac:dyDescent="0.25">
      <c r="B115" s="222" t="s">
        <v>1645</v>
      </c>
      <c r="C115" s="222"/>
      <c r="D115" s="86">
        <f>DatosDelitos!N301</f>
        <v>0</v>
      </c>
    </row>
    <row r="116" spans="2:4" ht="13.15" customHeight="1" x14ac:dyDescent="0.25">
      <c r="B116" s="222" t="s">
        <v>1646</v>
      </c>
      <c r="C116" s="222"/>
      <c r="D116" s="86">
        <f>DatosDelitos!N305</f>
        <v>0</v>
      </c>
    </row>
    <row r="117" spans="2:4" ht="13.15" customHeight="1" x14ac:dyDescent="0.25">
      <c r="B117" s="222" t="s">
        <v>1647</v>
      </c>
      <c r="C117" s="222"/>
      <c r="D117" s="86">
        <f>DatosDelitos!N312+DatosDelitos!N320</f>
        <v>0</v>
      </c>
    </row>
    <row r="118" spans="2:4" ht="13.15" customHeight="1" x14ac:dyDescent="0.25">
      <c r="B118" s="222" t="s">
        <v>913</v>
      </c>
      <c r="C118" s="222"/>
      <c r="D118" s="86">
        <f>DatosDelitos!N318</f>
        <v>0</v>
      </c>
    </row>
    <row r="119" spans="2:4" ht="13.9" customHeight="1" x14ac:dyDescent="0.25">
      <c r="B119" s="222" t="s">
        <v>1648</v>
      </c>
      <c r="C119" s="222"/>
      <c r="D119" s="86">
        <f>DatosDelitos!N323</f>
        <v>1</v>
      </c>
    </row>
    <row r="120" spans="2:4" ht="12.75" customHeight="1" x14ac:dyDescent="0.25">
      <c r="B120" s="221" t="s">
        <v>1649</v>
      </c>
      <c r="C120" s="221"/>
      <c r="D120" s="86">
        <f>DatosDelitos!N325</f>
        <v>0</v>
      </c>
    </row>
    <row r="121" spans="2:4" ht="15" customHeight="1" x14ac:dyDescent="0.25">
      <c r="B121" s="221" t="s">
        <v>947</v>
      </c>
      <c r="C121" s="221"/>
      <c r="D121" s="86">
        <f>DatosDelitos!N337</f>
        <v>0</v>
      </c>
    </row>
    <row r="122" spans="2:4" ht="15" customHeight="1" x14ac:dyDescent="0.25">
      <c r="B122" s="221" t="s">
        <v>1650</v>
      </c>
      <c r="C122" s="221"/>
      <c r="D122" s="86">
        <f>DatosDelitos!N339</f>
        <v>0</v>
      </c>
    </row>
    <row r="123" spans="2:4" ht="15" customHeight="1" x14ac:dyDescent="0.25">
      <c r="B123" s="222" t="s">
        <v>1656</v>
      </c>
      <c r="C123" s="222"/>
      <c r="D123" s="86">
        <f>SUM(D87:D122)</f>
        <v>345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88" t="s">
        <v>313</v>
      </c>
      <c r="B5" s="189"/>
      <c r="C5" s="27">
        <v>76</v>
      </c>
      <c r="D5" s="27">
        <v>65</v>
      </c>
      <c r="E5" s="28">
        <v>0.16923076923076899</v>
      </c>
      <c r="F5" s="27">
        <v>2</v>
      </c>
      <c r="G5" s="27">
        <v>0</v>
      </c>
      <c r="H5" s="27">
        <v>18</v>
      </c>
      <c r="I5" s="27">
        <v>15</v>
      </c>
      <c r="J5" s="27">
        <v>39</v>
      </c>
      <c r="K5" s="27">
        <v>3</v>
      </c>
      <c r="L5" s="27">
        <v>6</v>
      </c>
      <c r="M5" s="27">
        <v>17</v>
      </c>
      <c r="N5" s="27">
        <v>2</v>
      </c>
      <c r="O5" s="27">
        <v>31</v>
      </c>
      <c r="P5" s="29">
        <v>15</v>
      </c>
    </row>
    <row r="6" spans="1:16" x14ac:dyDescent="0.25">
      <c r="A6" s="30" t="s">
        <v>314</v>
      </c>
      <c r="B6" s="30" t="s">
        <v>315</v>
      </c>
      <c r="C6" s="14">
        <v>71</v>
      </c>
      <c r="D6" s="14">
        <v>31</v>
      </c>
      <c r="E6" s="31">
        <v>1.2903225806451599</v>
      </c>
      <c r="F6" s="14">
        <v>2</v>
      </c>
      <c r="G6" s="14">
        <v>0</v>
      </c>
      <c r="H6" s="14">
        <v>13</v>
      </c>
      <c r="I6" s="14">
        <v>10</v>
      </c>
      <c r="J6" s="14">
        <v>39</v>
      </c>
      <c r="K6" s="14">
        <v>2</v>
      </c>
      <c r="L6" s="14">
        <v>6</v>
      </c>
      <c r="M6" s="14">
        <v>14</v>
      </c>
      <c r="N6" s="14">
        <v>2</v>
      </c>
      <c r="O6" s="14">
        <v>22</v>
      </c>
      <c r="P6" s="22">
        <v>14</v>
      </c>
    </row>
    <row r="7" spans="1:16" x14ac:dyDescent="0.25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2</v>
      </c>
      <c r="N7" s="14">
        <v>0</v>
      </c>
      <c r="O7" s="14">
        <v>0</v>
      </c>
      <c r="P7" s="22">
        <v>1</v>
      </c>
    </row>
    <row r="8" spans="1:16" x14ac:dyDescent="0.25">
      <c r="A8" s="30" t="s">
        <v>318</v>
      </c>
      <c r="B8" s="30" t="s">
        <v>319</v>
      </c>
      <c r="C8" s="14">
        <v>5</v>
      </c>
      <c r="D8" s="14">
        <v>33</v>
      </c>
      <c r="E8" s="31">
        <v>-0.84848484848484895</v>
      </c>
      <c r="F8" s="14">
        <v>0</v>
      </c>
      <c r="G8" s="14">
        <v>0</v>
      </c>
      <c r="H8" s="14">
        <v>5</v>
      </c>
      <c r="I8" s="14">
        <v>5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9</v>
      </c>
      <c r="P8" s="22">
        <v>0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1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8" t="s">
        <v>322</v>
      </c>
      <c r="B10" s="189"/>
      <c r="C10" s="27">
        <v>6</v>
      </c>
      <c r="D10" s="27">
        <v>99</v>
      </c>
      <c r="E10" s="28">
        <v>-0.939393939393939</v>
      </c>
      <c r="F10" s="27">
        <v>0</v>
      </c>
      <c r="G10" s="27">
        <v>0</v>
      </c>
      <c r="H10" s="27">
        <v>0</v>
      </c>
      <c r="I10" s="27">
        <v>1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6</v>
      </c>
      <c r="D11" s="14">
        <v>95</v>
      </c>
      <c r="E11" s="31">
        <v>-0.93684210526315803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4</v>
      </c>
      <c r="E12" s="31">
        <v>-1</v>
      </c>
      <c r="F12" s="14">
        <v>0</v>
      </c>
      <c r="G12" s="14">
        <v>0</v>
      </c>
      <c r="H12" s="14">
        <v>0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8" t="s">
        <v>327</v>
      </c>
      <c r="B13" s="189"/>
      <c r="C13" s="27">
        <v>41218</v>
      </c>
      <c r="D13" s="27">
        <v>28678</v>
      </c>
      <c r="E13" s="28">
        <v>0.437268986679685</v>
      </c>
      <c r="F13" s="27">
        <v>4363</v>
      </c>
      <c r="G13" s="27">
        <v>1159</v>
      </c>
      <c r="H13" s="27">
        <v>725</v>
      </c>
      <c r="I13" s="27">
        <v>600</v>
      </c>
      <c r="J13" s="27">
        <v>79</v>
      </c>
      <c r="K13" s="27">
        <v>1</v>
      </c>
      <c r="L13" s="27">
        <v>2</v>
      </c>
      <c r="M13" s="27">
        <v>0</v>
      </c>
      <c r="N13" s="27">
        <v>11</v>
      </c>
      <c r="O13" s="27">
        <v>6</v>
      </c>
      <c r="P13" s="29">
        <v>862</v>
      </c>
    </row>
    <row r="14" spans="1:16" x14ac:dyDescent="0.25">
      <c r="A14" s="30" t="s">
        <v>328</v>
      </c>
      <c r="B14" s="30" t="s">
        <v>329</v>
      </c>
      <c r="C14" s="14">
        <v>37268</v>
      </c>
      <c r="D14" s="14">
        <v>24848</v>
      </c>
      <c r="E14" s="31">
        <v>0.49983902124919499</v>
      </c>
      <c r="F14" s="14">
        <v>643</v>
      </c>
      <c r="G14" s="14">
        <v>411</v>
      </c>
      <c r="H14" s="14">
        <v>453</v>
      </c>
      <c r="I14" s="14">
        <v>377</v>
      </c>
      <c r="J14" s="14">
        <v>36</v>
      </c>
      <c r="K14" s="14">
        <v>0</v>
      </c>
      <c r="L14" s="14">
        <v>1</v>
      </c>
      <c r="M14" s="14">
        <v>0</v>
      </c>
      <c r="N14" s="14">
        <v>10</v>
      </c>
      <c r="O14" s="14">
        <v>0</v>
      </c>
      <c r="P14" s="22">
        <v>353</v>
      </c>
    </row>
    <row r="15" spans="1:16" x14ac:dyDescent="0.25">
      <c r="A15" s="30" t="s">
        <v>330</v>
      </c>
      <c r="B15" s="30" t="s">
        <v>331</v>
      </c>
      <c r="C15" s="14">
        <v>18</v>
      </c>
      <c r="D15" s="14">
        <v>170</v>
      </c>
      <c r="E15" s="31">
        <v>-0.89411764705882302</v>
      </c>
      <c r="F15" s="14">
        <v>11</v>
      </c>
      <c r="G15" s="14">
        <v>3</v>
      </c>
      <c r="H15" s="14">
        <v>51</v>
      </c>
      <c r="I15" s="14">
        <v>54</v>
      </c>
      <c r="J15" s="14">
        <v>6</v>
      </c>
      <c r="K15" s="14">
        <v>1</v>
      </c>
      <c r="L15" s="14">
        <v>0</v>
      </c>
      <c r="M15" s="14">
        <v>0</v>
      </c>
      <c r="N15" s="14">
        <v>0</v>
      </c>
      <c r="O15" s="14">
        <v>6</v>
      </c>
      <c r="P15" s="22">
        <v>3</v>
      </c>
    </row>
    <row r="16" spans="1:16" x14ac:dyDescent="0.25">
      <c r="A16" s="30" t="s">
        <v>332</v>
      </c>
      <c r="B16" s="30" t="s">
        <v>333</v>
      </c>
      <c r="C16" s="14">
        <v>1135</v>
      </c>
      <c r="D16" s="14">
        <v>1340</v>
      </c>
      <c r="E16" s="31">
        <v>-0.152985074626866</v>
      </c>
      <c r="F16" s="14">
        <v>11</v>
      </c>
      <c r="G16" s="14">
        <v>16</v>
      </c>
      <c r="H16" s="14">
        <v>28</v>
      </c>
      <c r="I16" s="14">
        <v>35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18</v>
      </c>
    </row>
    <row r="17" spans="1:16" ht="33.75" x14ac:dyDescent="0.25">
      <c r="A17" s="30" t="s">
        <v>334</v>
      </c>
      <c r="B17" s="30" t="s">
        <v>335</v>
      </c>
      <c r="C17" s="14">
        <v>2795</v>
      </c>
      <c r="D17" s="14">
        <v>2319</v>
      </c>
      <c r="E17" s="31">
        <v>0.205260888313928</v>
      </c>
      <c r="F17" s="14">
        <v>3696</v>
      </c>
      <c r="G17" s="14">
        <v>729</v>
      </c>
      <c r="H17" s="14">
        <v>193</v>
      </c>
      <c r="I17" s="14">
        <v>133</v>
      </c>
      <c r="J17" s="14">
        <v>37</v>
      </c>
      <c r="K17" s="14">
        <v>0</v>
      </c>
      <c r="L17" s="14">
        <v>1</v>
      </c>
      <c r="M17" s="14">
        <v>0</v>
      </c>
      <c r="N17" s="14">
        <v>1</v>
      </c>
      <c r="O17" s="14">
        <v>0</v>
      </c>
      <c r="P17" s="22">
        <v>488</v>
      </c>
    </row>
    <row r="18" spans="1:16" x14ac:dyDescent="0.25">
      <c r="A18" s="30" t="s">
        <v>336</v>
      </c>
      <c r="B18" s="30" t="s">
        <v>337</v>
      </c>
      <c r="C18" s="14">
        <v>2</v>
      </c>
      <c r="D18" s="14">
        <v>1</v>
      </c>
      <c r="E18" s="31">
        <v>1</v>
      </c>
      <c r="F18" s="14">
        <v>2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8" t="s">
        <v>340</v>
      </c>
      <c r="B20" s="189"/>
      <c r="C20" s="27">
        <v>9</v>
      </c>
      <c r="D20" s="27">
        <v>25</v>
      </c>
      <c r="E20" s="28">
        <v>-0.64</v>
      </c>
      <c r="F20" s="27">
        <v>0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1</v>
      </c>
      <c r="D21" s="14">
        <v>13</v>
      </c>
      <c r="E21" s="31">
        <v>-0.92307692307692302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30" t="s">
        <v>343</v>
      </c>
      <c r="B22" s="30" t="s">
        <v>344</v>
      </c>
      <c r="C22" s="14">
        <v>8</v>
      </c>
      <c r="D22" s="14">
        <v>12</v>
      </c>
      <c r="E22" s="31">
        <v>-0.33333333333333298</v>
      </c>
      <c r="F22" s="14">
        <v>0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8" t="s">
        <v>345</v>
      </c>
      <c r="B23" s="189"/>
      <c r="C23" s="27">
        <v>1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1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8" t="s">
        <v>358</v>
      </c>
      <c r="B30" s="189"/>
      <c r="C30" s="27">
        <v>5567</v>
      </c>
      <c r="D30" s="27">
        <v>6658</v>
      </c>
      <c r="E30" s="28">
        <v>-0.16386302192850699</v>
      </c>
      <c r="F30" s="27">
        <v>1705</v>
      </c>
      <c r="G30" s="27">
        <v>725</v>
      </c>
      <c r="H30" s="27">
        <v>237</v>
      </c>
      <c r="I30" s="27">
        <v>167</v>
      </c>
      <c r="J30" s="27">
        <v>13</v>
      </c>
      <c r="K30" s="27">
        <v>2</v>
      </c>
      <c r="L30" s="27">
        <v>1</v>
      </c>
      <c r="M30" s="27">
        <v>0</v>
      </c>
      <c r="N30" s="27">
        <v>8</v>
      </c>
      <c r="O30" s="27">
        <v>0</v>
      </c>
      <c r="P30" s="29">
        <v>553</v>
      </c>
    </row>
    <row r="31" spans="1:16" x14ac:dyDescent="0.25">
      <c r="A31" s="30" t="s">
        <v>359</v>
      </c>
      <c r="B31" s="30" t="s">
        <v>360</v>
      </c>
      <c r="C31" s="14">
        <v>21</v>
      </c>
      <c r="D31" s="14">
        <v>31</v>
      </c>
      <c r="E31" s="31">
        <v>-0.32258064516128998</v>
      </c>
      <c r="F31" s="14">
        <v>1</v>
      </c>
      <c r="G31" s="14">
        <v>0</v>
      </c>
      <c r="H31" s="14">
        <v>12</v>
      </c>
      <c r="I31" s="14">
        <v>8</v>
      </c>
      <c r="J31" s="14">
        <v>3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22">
        <v>0</v>
      </c>
    </row>
    <row r="32" spans="1:16" x14ac:dyDescent="0.25">
      <c r="A32" s="30" t="s">
        <v>361</v>
      </c>
      <c r="B32" s="30" t="s">
        <v>362</v>
      </c>
      <c r="C32" s="14">
        <v>1</v>
      </c>
      <c r="D32" s="14">
        <v>3</v>
      </c>
      <c r="E32" s="31">
        <v>-0.66666666666666696</v>
      </c>
      <c r="F32" s="14">
        <v>0</v>
      </c>
      <c r="G32" s="14">
        <v>0</v>
      </c>
      <c r="H32" s="14">
        <v>2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30" t="s">
        <v>363</v>
      </c>
      <c r="B33" s="30" t="s">
        <v>364</v>
      </c>
      <c r="C33" s="14">
        <v>2698</v>
      </c>
      <c r="D33" s="14">
        <v>3855</v>
      </c>
      <c r="E33" s="31">
        <v>-0.30012970168612202</v>
      </c>
      <c r="F33" s="14">
        <v>333</v>
      </c>
      <c r="G33" s="14">
        <v>278</v>
      </c>
      <c r="H33" s="14">
        <v>96</v>
      </c>
      <c r="I33" s="14">
        <v>70</v>
      </c>
      <c r="J33" s="14">
        <v>5</v>
      </c>
      <c r="K33" s="14">
        <v>1</v>
      </c>
      <c r="L33" s="14">
        <v>0</v>
      </c>
      <c r="M33" s="14">
        <v>0</v>
      </c>
      <c r="N33" s="14">
        <v>6</v>
      </c>
      <c r="O33" s="14">
        <v>0</v>
      </c>
      <c r="P33" s="22">
        <v>244</v>
      </c>
    </row>
    <row r="34" spans="1:16" x14ac:dyDescent="0.25">
      <c r="A34" s="30" t="s">
        <v>365</v>
      </c>
      <c r="B34" s="30" t="s">
        <v>366</v>
      </c>
      <c r="C34" s="14">
        <v>190</v>
      </c>
      <c r="D34" s="14">
        <v>342</v>
      </c>
      <c r="E34" s="31">
        <v>-0.44444444444444398</v>
      </c>
      <c r="F34" s="14">
        <v>21</v>
      </c>
      <c r="G34" s="14">
        <v>3</v>
      </c>
      <c r="H34" s="14">
        <v>2</v>
      </c>
      <c r="I34" s="14">
        <v>0</v>
      </c>
      <c r="J34" s="14">
        <v>0</v>
      </c>
      <c r="K34" s="14">
        <v>1</v>
      </c>
      <c r="L34" s="14">
        <v>1</v>
      </c>
      <c r="M34" s="14">
        <v>0</v>
      </c>
      <c r="N34" s="14">
        <v>0</v>
      </c>
      <c r="O34" s="14">
        <v>0</v>
      </c>
      <c r="P34" s="22">
        <v>3</v>
      </c>
    </row>
    <row r="35" spans="1:16" x14ac:dyDescent="0.25">
      <c r="A35" s="30" t="s">
        <v>367</v>
      </c>
      <c r="B35" s="30" t="s">
        <v>368</v>
      </c>
      <c r="C35" s="14">
        <v>1317</v>
      </c>
      <c r="D35" s="14">
        <v>1261</v>
      </c>
      <c r="E35" s="31">
        <v>4.4409199048374301E-2</v>
      </c>
      <c r="F35" s="14">
        <v>88</v>
      </c>
      <c r="G35" s="14">
        <v>52</v>
      </c>
      <c r="H35" s="14">
        <v>27</v>
      </c>
      <c r="I35" s="14">
        <v>13</v>
      </c>
      <c r="J35" s="14">
        <v>3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2">
        <v>28</v>
      </c>
    </row>
    <row r="36" spans="1:16" ht="22.5" x14ac:dyDescent="0.25">
      <c r="A36" s="30" t="s">
        <v>369</v>
      </c>
      <c r="B36" s="30" t="s">
        <v>370</v>
      </c>
      <c r="C36" s="14">
        <v>812</v>
      </c>
      <c r="D36" s="14">
        <v>600</v>
      </c>
      <c r="E36" s="31">
        <v>0.353333333333333</v>
      </c>
      <c r="F36" s="14">
        <v>1022</v>
      </c>
      <c r="G36" s="14">
        <v>258</v>
      </c>
      <c r="H36" s="14">
        <v>56</v>
      </c>
      <c r="I36" s="14">
        <v>40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2">
        <v>192</v>
      </c>
    </row>
    <row r="37" spans="1:16" ht="22.5" x14ac:dyDescent="0.25">
      <c r="A37" s="30" t="s">
        <v>371</v>
      </c>
      <c r="B37" s="30" t="s">
        <v>372</v>
      </c>
      <c r="C37" s="14">
        <v>210</v>
      </c>
      <c r="D37" s="14">
        <v>164</v>
      </c>
      <c r="E37" s="31">
        <v>0.28048780487804897</v>
      </c>
      <c r="F37" s="14">
        <v>129</v>
      </c>
      <c r="G37" s="14">
        <v>83</v>
      </c>
      <c r="H37" s="14">
        <v>21</v>
      </c>
      <c r="I37" s="14">
        <v>19</v>
      </c>
      <c r="J37" s="14">
        <v>2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34</v>
      </c>
    </row>
    <row r="38" spans="1:16" ht="22.5" x14ac:dyDescent="0.25">
      <c r="A38" s="30" t="s">
        <v>373</v>
      </c>
      <c r="B38" s="30" t="s">
        <v>374</v>
      </c>
      <c r="C38" s="14">
        <v>92</v>
      </c>
      <c r="D38" s="14">
        <v>78</v>
      </c>
      <c r="E38" s="31">
        <v>0.17948717948717899</v>
      </c>
      <c r="F38" s="14">
        <v>97</v>
      </c>
      <c r="G38" s="14">
        <v>6</v>
      </c>
      <c r="H38" s="14">
        <v>14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0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30" t="s">
        <v>379</v>
      </c>
      <c r="B41" s="30" t="s">
        <v>380</v>
      </c>
      <c r="C41" s="14">
        <v>226</v>
      </c>
      <c r="D41" s="14">
        <v>324</v>
      </c>
      <c r="E41" s="31">
        <v>-0.30246913580246898</v>
      </c>
      <c r="F41" s="14">
        <v>14</v>
      </c>
      <c r="G41" s="14">
        <v>45</v>
      </c>
      <c r="H41" s="14">
        <v>7</v>
      </c>
      <c r="I41" s="14">
        <v>17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52</v>
      </c>
    </row>
    <row r="42" spans="1:16" x14ac:dyDescent="0.25">
      <c r="A42" s="188" t="s">
        <v>381</v>
      </c>
      <c r="B42" s="189"/>
      <c r="C42" s="27">
        <v>859</v>
      </c>
      <c r="D42" s="27">
        <v>1195</v>
      </c>
      <c r="E42" s="28">
        <v>-0.281171548117155</v>
      </c>
      <c r="F42" s="27">
        <v>3</v>
      </c>
      <c r="G42" s="27">
        <v>26</v>
      </c>
      <c r="H42" s="27">
        <v>76</v>
      </c>
      <c r="I42" s="27">
        <v>20</v>
      </c>
      <c r="J42" s="27">
        <v>0</v>
      </c>
      <c r="K42" s="27">
        <v>0</v>
      </c>
      <c r="L42" s="27">
        <v>0</v>
      </c>
      <c r="M42" s="27">
        <v>0</v>
      </c>
      <c r="N42" s="27">
        <v>17</v>
      </c>
      <c r="O42" s="27">
        <v>0</v>
      </c>
      <c r="P42" s="29">
        <v>28</v>
      </c>
    </row>
    <row r="43" spans="1:16" x14ac:dyDescent="0.25">
      <c r="A43" s="30" t="s">
        <v>382</v>
      </c>
      <c r="B43" s="30" t="s">
        <v>383</v>
      </c>
      <c r="C43" s="14">
        <v>22</v>
      </c>
      <c r="D43" s="14">
        <v>6</v>
      </c>
      <c r="E43" s="31">
        <v>2.6666666666666701</v>
      </c>
      <c r="F43" s="14">
        <v>1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2">
        <v>0</v>
      </c>
    </row>
    <row r="44" spans="1:16" ht="22.5" x14ac:dyDescent="0.25">
      <c r="A44" s="30" t="s">
        <v>384</v>
      </c>
      <c r="B44" s="30" t="s">
        <v>385</v>
      </c>
      <c r="C44" s="14">
        <v>810</v>
      </c>
      <c r="D44" s="14">
        <v>1178</v>
      </c>
      <c r="E44" s="31">
        <v>-0.31239388794567102</v>
      </c>
      <c r="F44" s="14">
        <v>0</v>
      </c>
      <c r="G44" s="14">
        <v>25</v>
      </c>
      <c r="H44" s="14">
        <v>72</v>
      </c>
      <c r="I44" s="14">
        <v>17</v>
      </c>
      <c r="J44" s="14">
        <v>0</v>
      </c>
      <c r="K44" s="14">
        <v>0</v>
      </c>
      <c r="L44" s="14">
        <v>0</v>
      </c>
      <c r="M44" s="14">
        <v>0</v>
      </c>
      <c r="N44" s="14">
        <v>14</v>
      </c>
      <c r="O44" s="14">
        <v>0</v>
      </c>
      <c r="P44" s="22">
        <v>28</v>
      </c>
    </row>
    <row r="45" spans="1:16" x14ac:dyDescent="0.25">
      <c r="A45" s="30" t="s">
        <v>386</v>
      </c>
      <c r="B45" s="30" t="s">
        <v>387</v>
      </c>
      <c r="C45" s="14">
        <v>4</v>
      </c>
      <c r="D45" s="14">
        <v>0</v>
      </c>
      <c r="E45" s="31">
        <v>0</v>
      </c>
      <c r="F45" s="14">
        <v>1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2">
        <v>0</v>
      </c>
    </row>
    <row r="46" spans="1:16" ht="22.5" x14ac:dyDescent="0.25">
      <c r="A46" s="30" t="s">
        <v>388</v>
      </c>
      <c r="B46" s="30" t="s">
        <v>389</v>
      </c>
      <c r="C46" s="14">
        <v>2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30" t="s">
        <v>392</v>
      </c>
      <c r="B48" s="30" t="s">
        <v>393</v>
      </c>
      <c r="C48" s="14">
        <v>19</v>
      </c>
      <c r="D48" s="14">
        <v>7</v>
      </c>
      <c r="E48" s="31">
        <v>1.71428571428571</v>
      </c>
      <c r="F48" s="14">
        <v>0</v>
      </c>
      <c r="G48" s="14">
        <v>1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2">
        <v>0</v>
      </c>
    </row>
    <row r="49" spans="1:16" x14ac:dyDescent="0.25">
      <c r="A49" s="30" t="s">
        <v>394</v>
      </c>
      <c r="B49" s="30" t="s">
        <v>395</v>
      </c>
      <c r="C49" s="14">
        <v>2</v>
      </c>
      <c r="D49" s="14">
        <v>4</v>
      </c>
      <c r="E49" s="31">
        <v>-0.5</v>
      </c>
      <c r="F49" s="14">
        <v>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8" t="s">
        <v>396</v>
      </c>
      <c r="B50" s="189"/>
      <c r="C50" s="27">
        <v>1536</v>
      </c>
      <c r="D50" s="27">
        <v>1206</v>
      </c>
      <c r="E50" s="28">
        <v>0.27363184079601999</v>
      </c>
      <c r="F50" s="27">
        <v>78</v>
      </c>
      <c r="G50" s="27">
        <v>23</v>
      </c>
      <c r="H50" s="27">
        <v>145</v>
      </c>
      <c r="I50" s="27">
        <v>134</v>
      </c>
      <c r="J50" s="27">
        <v>215</v>
      </c>
      <c r="K50" s="27">
        <v>23</v>
      </c>
      <c r="L50" s="27">
        <v>1</v>
      </c>
      <c r="M50" s="27">
        <v>0</v>
      </c>
      <c r="N50" s="27">
        <v>4</v>
      </c>
      <c r="O50" s="27">
        <v>13</v>
      </c>
      <c r="P50" s="29">
        <v>60</v>
      </c>
    </row>
    <row r="51" spans="1:16" x14ac:dyDescent="0.25">
      <c r="A51" s="30" t="s">
        <v>397</v>
      </c>
      <c r="B51" s="30" t="s">
        <v>398</v>
      </c>
      <c r="C51" s="14">
        <v>417</v>
      </c>
      <c r="D51" s="14">
        <v>337</v>
      </c>
      <c r="E51" s="31">
        <v>0.23738872403560801</v>
      </c>
      <c r="F51" s="14">
        <v>20</v>
      </c>
      <c r="G51" s="14">
        <v>6</v>
      </c>
      <c r="H51" s="14">
        <v>24</v>
      </c>
      <c r="I51" s="14">
        <v>11</v>
      </c>
      <c r="J51" s="14">
        <v>62</v>
      </c>
      <c r="K51" s="14">
        <v>0</v>
      </c>
      <c r="L51" s="14">
        <v>0</v>
      </c>
      <c r="M51" s="14">
        <v>0</v>
      </c>
      <c r="N51" s="14">
        <v>2</v>
      </c>
      <c r="O51" s="14">
        <v>6</v>
      </c>
      <c r="P51" s="22">
        <v>9</v>
      </c>
    </row>
    <row r="52" spans="1:16" x14ac:dyDescent="0.25">
      <c r="A52" s="30" t="s">
        <v>399</v>
      </c>
      <c r="B52" s="30" t="s">
        <v>400</v>
      </c>
      <c r="C52" s="14">
        <v>7</v>
      </c>
      <c r="D52" s="14">
        <v>1</v>
      </c>
      <c r="E52" s="31">
        <v>6</v>
      </c>
      <c r="F52" s="14">
        <v>0</v>
      </c>
      <c r="G52" s="14">
        <v>0</v>
      </c>
      <c r="H52" s="14">
        <v>0</v>
      </c>
      <c r="I52" s="14">
        <v>0</v>
      </c>
      <c r="J52" s="14">
        <v>9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2">
        <v>2</v>
      </c>
    </row>
    <row r="53" spans="1:16" x14ac:dyDescent="0.25">
      <c r="A53" s="30" t="s">
        <v>401</v>
      </c>
      <c r="B53" s="30" t="s">
        <v>402</v>
      </c>
      <c r="C53" s="14">
        <v>361</v>
      </c>
      <c r="D53" s="14">
        <v>371</v>
      </c>
      <c r="E53" s="31">
        <v>-2.6954177897574101E-2</v>
      </c>
      <c r="F53" s="14">
        <v>34</v>
      </c>
      <c r="G53" s="14">
        <v>12</v>
      </c>
      <c r="H53" s="14">
        <v>48</v>
      </c>
      <c r="I53" s="14">
        <v>38</v>
      </c>
      <c r="J53" s="14">
        <v>27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2">
        <v>21</v>
      </c>
    </row>
    <row r="54" spans="1:16" ht="22.5" x14ac:dyDescent="0.25">
      <c r="A54" s="30" t="s">
        <v>403</v>
      </c>
      <c r="B54" s="30" t="s">
        <v>404</v>
      </c>
      <c r="C54" s="14">
        <v>41</v>
      </c>
      <c r="D54" s="14">
        <v>29</v>
      </c>
      <c r="E54" s="31">
        <v>0.41379310344827602</v>
      </c>
      <c r="F54" s="14">
        <v>0</v>
      </c>
      <c r="G54" s="14">
        <v>0</v>
      </c>
      <c r="H54" s="14">
        <v>0</v>
      </c>
      <c r="I54" s="14">
        <v>2</v>
      </c>
      <c r="J54" s="14">
        <v>19</v>
      </c>
      <c r="K54" s="14">
        <v>4</v>
      </c>
      <c r="L54" s="14">
        <v>0</v>
      </c>
      <c r="M54" s="14">
        <v>0</v>
      </c>
      <c r="N54" s="14">
        <v>0</v>
      </c>
      <c r="O54" s="14">
        <v>1</v>
      </c>
      <c r="P54" s="22">
        <v>0</v>
      </c>
    </row>
    <row r="55" spans="1:16" x14ac:dyDescent="0.25">
      <c r="A55" s="30" t="s">
        <v>405</v>
      </c>
      <c r="B55" s="30" t="s">
        <v>406</v>
      </c>
      <c r="C55" s="14">
        <v>6</v>
      </c>
      <c r="D55" s="14">
        <v>4</v>
      </c>
      <c r="E55" s="31">
        <v>0.5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30" t="s">
        <v>407</v>
      </c>
      <c r="B56" s="30" t="s">
        <v>408</v>
      </c>
      <c r="C56" s="14">
        <v>28</v>
      </c>
      <c r="D56" s="14">
        <v>21</v>
      </c>
      <c r="E56" s="31">
        <v>0.33333333333333298</v>
      </c>
      <c r="F56" s="14">
        <v>5</v>
      </c>
      <c r="G56" s="14">
        <v>1</v>
      </c>
      <c r="H56" s="14">
        <v>5</v>
      </c>
      <c r="I56" s="14">
        <v>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1</v>
      </c>
    </row>
    <row r="57" spans="1:16" ht="22.5" x14ac:dyDescent="0.25">
      <c r="A57" s="30" t="s">
        <v>409</v>
      </c>
      <c r="B57" s="30" t="s">
        <v>410</v>
      </c>
      <c r="C57" s="14">
        <v>9</v>
      </c>
      <c r="D57" s="14">
        <v>30</v>
      </c>
      <c r="E57" s="31">
        <v>-0.7</v>
      </c>
      <c r="F57" s="14">
        <v>0</v>
      </c>
      <c r="G57" s="14">
        <v>1</v>
      </c>
      <c r="H57" s="14">
        <v>12</v>
      </c>
      <c r="I57" s="14">
        <v>17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1</v>
      </c>
    </row>
    <row r="58" spans="1:16" ht="22.5" x14ac:dyDescent="0.25">
      <c r="A58" s="30" t="s">
        <v>411</v>
      </c>
      <c r="B58" s="30" t="s">
        <v>412</v>
      </c>
      <c r="C58" s="14">
        <v>4</v>
      </c>
      <c r="D58" s="14">
        <v>1</v>
      </c>
      <c r="E58" s="31">
        <v>3</v>
      </c>
      <c r="F58" s="14">
        <v>0</v>
      </c>
      <c r="G58" s="14">
        <v>0</v>
      </c>
      <c r="H58" s="14">
        <v>1</v>
      </c>
      <c r="I58" s="14">
        <v>3</v>
      </c>
      <c r="J58" s="14">
        <v>0</v>
      </c>
      <c r="K58" s="14">
        <v>2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30" t="s">
        <v>413</v>
      </c>
      <c r="B59" s="30" t="s">
        <v>414</v>
      </c>
      <c r="C59" s="14">
        <v>1</v>
      </c>
      <c r="D59" s="14">
        <v>2</v>
      </c>
      <c r="E59" s="31">
        <v>-0.5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30" t="s">
        <v>415</v>
      </c>
      <c r="B60" s="30" t="s">
        <v>416</v>
      </c>
      <c r="C60" s="14">
        <v>9</v>
      </c>
      <c r="D60" s="14">
        <v>0</v>
      </c>
      <c r="E60" s="31">
        <v>0</v>
      </c>
      <c r="F60" s="14">
        <v>1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30" t="s">
        <v>417</v>
      </c>
      <c r="B61" s="30" t="s">
        <v>418</v>
      </c>
      <c r="C61" s="14">
        <v>69</v>
      </c>
      <c r="D61" s="14">
        <v>90</v>
      </c>
      <c r="E61" s="31">
        <v>-0.233333333333333</v>
      </c>
      <c r="F61" s="14">
        <v>2</v>
      </c>
      <c r="G61" s="14">
        <v>2</v>
      </c>
      <c r="H61" s="14">
        <v>13</v>
      </c>
      <c r="I61" s="14">
        <v>20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3</v>
      </c>
    </row>
    <row r="62" spans="1:16" x14ac:dyDescent="0.25">
      <c r="A62" s="30" t="s">
        <v>419</v>
      </c>
      <c r="B62" s="30" t="s">
        <v>420</v>
      </c>
      <c r="C62" s="14">
        <v>0</v>
      </c>
      <c r="D62" s="14">
        <v>0</v>
      </c>
      <c r="E62" s="31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  <c r="P62" s="22">
        <v>0</v>
      </c>
    </row>
    <row r="63" spans="1:16" ht="22.5" x14ac:dyDescent="0.25">
      <c r="A63" s="30" t="s">
        <v>421</v>
      </c>
      <c r="B63" s="30" t="s">
        <v>422</v>
      </c>
      <c r="C63" s="14">
        <v>322</v>
      </c>
      <c r="D63" s="14">
        <v>220</v>
      </c>
      <c r="E63" s="31">
        <v>0.46363636363636401</v>
      </c>
      <c r="F63" s="14">
        <v>12</v>
      </c>
      <c r="G63" s="14">
        <v>0</v>
      </c>
      <c r="H63" s="14">
        <v>34</v>
      </c>
      <c r="I63" s="14">
        <v>27</v>
      </c>
      <c r="J63" s="14">
        <v>49</v>
      </c>
      <c r="K63" s="14">
        <v>10</v>
      </c>
      <c r="L63" s="14">
        <v>0</v>
      </c>
      <c r="M63" s="14">
        <v>0</v>
      </c>
      <c r="N63" s="14">
        <v>2</v>
      </c>
      <c r="O63" s="14">
        <v>5</v>
      </c>
      <c r="P63" s="22">
        <v>17</v>
      </c>
    </row>
    <row r="64" spans="1:16" ht="22.5" x14ac:dyDescent="0.25">
      <c r="A64" s="30" t="s">
        <v>423</v>
      </c>
      <c r="B64" s="30" t="s">
        <v>424</v>
      </c>
      <c r="C64" s="14">
        <v>217</v>
      </c>
      <c r="D64" s="14">
        <v>51</v>
      </c>
      <c r="E64" s="31">
        <v>3.2549019607843102</v>
      </c>
      <c r="F64" s="14">
        <v>1</v>
      </c>
      <c r="G64" s="14">
        <v>0</v>
      </c>
      <c r="H64" s="14">
        <v>3</v>
      </c>
      <c r="I64" s="14">
        <v>1</v>
      </c>
      <c r="J64" s="14">
        <v>36</v>
      </c>
      <c r="K64" s="14">
        <v>1</v>
      </c>
      <c r="L64" s="14">
        <v>0</v>
      </c>
      <c r="M64" s="14">
        <v>0</v>
      </c>
      <c r="N64" s="14">
        <v>0</v>
      </c>
      <c r="O64" s="14">
        <v>1</v>
      </c>
      <c r="P64" s="22">
        <v>0</v>
      </c>
    </row>
    <row r="65" spans="1:16" ht="33.75" x14ac:dyDescent="0.25">
      <c r="A65" s="30" t="s">
        <v>425</v>
      </c>
      <c r="B65" s="30" t="s">
        <v>426</v>
      </c>
      <c r="C65" s="14">
        <v>9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6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30" t="s">
        <v>427</v>
      </c>
      <c r="B66" s="30" t="s">
        <v>428</v>
      </c>
      <c r="C66" s="14">
        <v>1</v>
      </c>
      <c r="D66" s="14">
        <v>0</v>
      </c>
      <c r="E66" s="31">
        <v>0</v>
      </c>
      <c r="F66" s="14">
        <v>0</v>
      </c>
      <c r="G66" s="14">
        <v>1</v>
      </c>
      <c r="H66" s="14">
        <v>0</v>
      </c>
      <c r="I66" s="14">
        <v>2</v>
      </c>
      <c r="J66" s="14">
        <v>3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2">
        <v>1</v>
      </c>
    </row>
    <row r="67" spans="1:16" ht="33.75" x14ac:dyDescent="0.25">
      <c r="A67" s="30" t="s">
        <v>429</v>
      </c>
      <c r="B67" s="30" t="s">
        <v>430</v>
      </c>
      <c r="C67" s="14">
        <v>11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9</v>
      </c>
      <c r="K67" s="14">
        <v>4</v>
      </c>
      <c r="L67" s="14">
        <v>0</v>
      </c>
      <c r="M67" s="14">
        <v>0</v>
      </c>
      <c r="N67" s="14">
        <v>0</v>
      </c>
      <c r="O67" s="14">
        <v>0</v>
      </c>
      <c r="P67" s="22">
        <v>5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30" t="s">
        <v>433</v>
      </c>
      <c r="B69" s="30" t="s">
        <v>434</v>
      </c>
      <c r="C69" s="14">
        <v>22</v>
      </c>
      <c r="D69" s="14">
        <v>49</v>
      </c>
      <c r="E69" s="31">
        <v>-0.55102040816326503</v>
      </c>
      <c r="F69" s="14">
        <v>3</v>
      </c>
      <c r="G69" s="14">
        <v>0</v>
      </c>
      <c r="H69" s="14">
        <v>4</v>
      </c>
      <c r="I69" s="14">
        <v>3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30" t="s">
        <v>435</v>
      </c>
      <c r="B70" s="30" t="s">
        <v>436</v>
      </c>
      <c r="C70" s="14">
        <v>1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30" t="s">
        <v>437</v>
      </c>
      <c r="B71" s="30" t="s">
        <v>438</v>
      </c>
      <c r="C71" s="14">
        <v>1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8" t="s">
        <v>439</v>
      </c>
      <c r="B72" s="189"/>
      <c r="C72" s="27">
        <v>7</v>
      </c>
      <c r="D72" s="27">
        <v>5</v>
      </c>
      <c r="E72" s="28">
        <v>0.4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2</v>
      </c>
      <c r="N72" s="27">
        <v>0</v>
      </c>
      <c r="O72" s="27">
        <v>0</v>
      </c>
      <c r="P72" s="29">
        <v>1</v>
      </c>
    </row>
    <row r="73" spans="1:16" x14ac:dyDescent="0.25">
      <c r="A73" s="30" t="s">
        <v>440</v>
      </c>
      <c r="B73" s="30" t="s">
        <v>441</v>
      </c>
      <c r="C73" s="14">
        <v>7</v>
      </c>
      <c r="D73" s="14">
        <v>5</v>
      </c>
      <c r="E73" s="31">
        <v>0.4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2</v>
      </c>
      <c r="N73" s="14">
        <v>0</v>
      </c>
      <c r="O73" s="14">
        <v>0</v>
      </c>
      <c r="P73" s="22">
        <v>1</v>
      </c>
    </row>
    <row r="74" spans="1:16" x14ac:dyDescent="0.25">
      <c r="A74" s="188" t="s">
        <v>442</v>
      </c>
      <c r="B74" s="189"/>
      <c r="C74" s="27">
        <v>218</v>
      </c>
      <c r="D74" s="27">
        <v>232</v>
      </c>
      <c r="E74" s="28">
        <v>-6.0344827586206899E-2</v>
      </c>
      <c r="F74" s="27">
        <v>26</v>
      </c>
      <c r="G74" s="27">
        <v>6</v>
      </c>
      <c r="H74" s="27">
        <v>22</v>
      </c>
      <c r="I74" s="27">
        <v>11</v>
      </c>
      <c r="J74" s="27">
        <v>0</v>
      </c>
      <c r="K74" s="27">
        <v>0</v>
      </c>
      <c r="L74" s="27">
        <v>2</v>
      </c>
      <c r="M74" s="27">
        <v>4</v>
      </c>
      <c r="N74" s="27">
        <v>2</v>
      </c>
      <c r="O74" s="27">
        <v>0</v>
      </c>
      <c r="P74" s="29">
        <v>3</v>
      </c>
    </row>
    <row r="75" spans="1:16" x14ac:dyDescent="0.25">
      <c r="A75" s="30" t="s">
        <v>443</v>
      </c>
      <c r="B75" s="30" t="s">
        <v>444</v>
      </c>
      <c r="C75" s="14">
        <v>35</v>
      </c>
      <c r="D75" s="14">
        <v>97</v>
      </c>
      <c r="E75" s="31">
        <v>-0.63917525773195905</v>
      </c>
      <c r="F75" s="14">
        <v>3</v>
      </c>
      <c r="G75" s="14">
        <v>3</v>
      </c>
      <c r="H75" s="14">
        <v>10</v>
      </c>
      <c r="I75" s="14">
        <v>10</v>
      </c>
      <c r="J75" s="14">
        <v>0</v>
      </c>
      <c r="K75" s="14">
        <v>0</v>
      </c>
      <c r="L75" s="14">
        <v>0</v>
      </c>
      <c r="M75" s="14">
        <v>0</v>
      </c>
      <c r="N75" s="14">
        <v>2</v>
      </c>
      <c r="O75" s="14">
        <v>0</v>
      </c>
      <c r="P75" s="22">
        <v>2</v>
      </c>
    </row>
    <row r="76" spans="1:16" ht="33.75" x14ac:dyDescent="0.25">
      <c r="A76" s="30" t="s">
        <v>445</v>
      </c>
      <c r="B76" s="30" t="s">
        <v>446</v>
      </c>
      <c r="C76" s="14">
        <v>4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30" t="s">
        <v>447</v>
      </c>
      <c r="B77" s="30" t="s">
        <v>448</v>
      </c>
      <c r="C77" s="14">
        <v>113</v>
      </c>
      <c r="D77" s="14">
        <v>51</v>
      </c>
      <c r="E77" s="31">
        <v>1.2156862745098</v>
      </c>
      <c r="F77" s="14">
        <v>18</v>
      </c>
      <c r="G77" s="14">
        <v>0</v>
      </c>
      <c r="H77" s="14">
        <v>5</v>
      </c>
      <c r="I77" s="14">
        <v>0</v>
      </c>
      <c r="J77" s="14">
        <v>0</v>
      </c>
      <c r="K77" s="14">
        <v>0</v>
      </c>
      <c r="L77" s="14">
        <v>2</v>
      </c>
      <c r="M77" s="14">
        <v>4</v>
      </c>
      <c r="N77" s="14">
        <v>0</v>
      </c>
      <c r="O77" s="14">
        <v>0</v>
      </c>
      <c r="P77" s="22">
        <v>1</v>
      </c>
    </row>
    <row r="78" spans="1:16" x14ac:dyDescent="0.25">
      <c r="A78" s="30" t="s">
        <v>449</v>
      </c>
      <c r="B78" s="30" t="s">
        <v>450</v>
      </c>
      <c r="C78" s="14">
        <v>2</v>
      </c>
      <c r="D78" s="14">
        <v>0</v>
      </c>
      <c r="E78" s="31">
        <v>0</v>
      </c>
      <c r="F78" s="14">
        <v>1</v>
      </c>
      <c r="G78" s="14">
        <v>0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30" t="s">
        <v>451</v>
      </c>
      <c r="B79" s="30" t="s">
        <v>452</v>
      </c>
      <c r="C79" s="14">
        <v>53</v>
      </c>
      <c r="D79" s="14">
        <v>47</v>
      </c>
      <c r="E79" s="31">
        <v>0.12765957446808501</v>
      </c>
      <c r="F79" s="14">
        <v>4</v>
      </c>
      <c r="G79" s="14">
        <v>3</v>
      </c>
      <c r="H79" s="14">
        <v>5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30" t="s">
        <v>453</v>
      </c>
      <c r="B80" s="30" t="s">
        <v>454</v>
      </c>
      <c r="C80" s="14">
        <v>3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30" t="s">
        <v>455</v>
      </c>
      <c r="B81" s="30" t="s">
        <v>456</v>
      </c>
      <c r="C81" s="14">
        <v>8</v>
      </c>
      <c r="D81" s="14">
        <v>37</v>
      </c>
      <c r="E81" s="31">
        <v>-0.78378378378378399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25">
      <c r="A82" s="188" t="s">
        <v>457</v>
      </c>
      <c r="B82" s="189"/>
      <c r="C82" s="27">
        <v>185</v>
      </c>
      <c r="D82" s="27">
        <v>229</v>
      </c>
      <c r="E82" s="28">
        <v>-0.19213973799126599</v>
      </c>
      <c r="F82" s="27">
        <v>60</v>
      </c>
      <c r="G82" s="27">
        <v>24</v>
      </c>
      <c r="H82" s="27">
        <v>11</v>
      </c>
      <c r="I82" s="27">
        <v>11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7</v>
      </c>
    </row>
    <row r="83" spans="1:16" x14ac:dyDescent="0.25">
      <c r="A83" s="30" t="s">
        <v>458</v>
      </c>
      <c r="B83" s="30" t="s">
        <v>459</v>
      </c>
      <c r="C83" s="14">
        <v>41</v>
      </c>
      <c r="D83" s="14">
        <v>37</v>
      </c>
      <c r="E83" s="31">
        <v>0.108108108108108</v>
      </c>
      <c r="F83" s="14">
        <v>0</v>
      </c>
      <c r="G83" s="14">
        <v>0</v>
      </c>
      <c r="H83" s="14">
        <v>6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2">
        <v>0</v>
      </c>
    </row>
    <row r="84" spans="1:16" x14ac:dyDescent="0.25">
      <c r="A84" s="30" t="s">
        <v>460</v>
      </c>
      <c r="B84" s="30" t="s">
        <v>461</v>
      </c>
      <c r="C84" s="14">
        <v>144</v>
      </c>
      <c r="D84" s="14">
        <v>192</v>
      </c>
      <c r="E84" s="31">
        <v>-0.25</v>
      </c>
      <c r="F84" s="14">
        <v>60</v>
      </c>
      <c r="G84" s="14">
        <v>24</v>
      </c>
      <c r="H84" s="14">
        <v>5</v>
      </c>
      <c r="I84" s="14">
        <v>9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7</v>
      </c>
    </row>
    <row r="85" spans="1:16" x14ac:dyDescent="0.25">
      <c r="A85" s="188" t="s">
        <v>462</v>
      </c>
      <c r="B85" s="189"/>
      <c r="C85" s="27">
        <v>1256</v>
      </c>
      <c r="D85" s="27">
        <v>1211</v>
      </c>
      <c r="E85" s="28">
        <v>3.7159372419488003E-2</v>
      </c>
      <c r="F85" s="27">
        <v>89</v>
      </c>
      <c r="G85" s="27">
        <v>30</v>
      </c>
      <c r="H85" s="27">
        <v>301</v>
      </c>
      <c r="I85" s="27">
        <v>212</v>
      </c>
      <c r="J85" s="27">
        <v>0</v>
      </c>
      <c r="K85" s="27">
        <v>0</v>
      </c>
      <c r="L85" s="27">
        <v>0</v>
      </c>
      <c r="M85" s="27">
        <v>0</v>
      </c>
      <c r="N85" s="27">
        <v>2</v>
      </c>
      <c r="O85" s="27">
        <v>0</v>
      </c>
      <c r="P85" s="29">
        <v>21</v>
      </c>
    </row>
    <row r="86" spans="1:16" x14ac:dyDescent="0.25">
      <c r="A86" s="30" t="s">
        <v>463</v>
      </c>
      <c r="B86" s="30" t="s">
        <v>464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30" t="s">
        <v>469</v>
      </c>
      <c r="B89" s="30" t="s">
        <v>470</v>
      </c>
      <c r="C89" s="14">
        <v>90</v>
      </c>
      <c r="D89" s="14">
        <v>80</v>
      </c>
      <c r="E89" s="31">
        <v>0.125</v>
      </c>
      <c r="F89" s="14">
        <v>2</v>
      </c>
      <c r="G89" s="14">
        <v>2</v>
      </c>
      <c r="H89" s="14">
        <v>1</v>
      </c>
      <c r="I89" s="14">
        <v>3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3</v>
      </c>
    </row>
    <row r="90" spans="1:16" ht="22.5" x14ac:dyDescent="0.25">
      <c r="A90" s="30" t="s">
        <v>471</v>
      </c>
      <c r="B90" s="30" t="s">
        <v>472</v>
      </c>
      <c r="C90" s="14">
        <v>5</v>
      </c>
      <c r="D90" s="14">
        <v>0</v>
      </c>
      <c r="E90" s="31">
        <v>0</v>
      </c>
      <c r="F90" s="14">
        <v>2</v>
      </c>
      <c r="G90" s="14">
        <v>1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30" t="s">
        <v>473</v>
      </c>
      <c r="B91" s="30" t="s">
        <v>474</v>
      </c>
      <c r="C91" s="14">
        <v>56</v>
      </c>
      <c r="D91" s="14">
        <v>53</v>
      </c>
      <c r="E91" s="31">
        <v>5.6603773584905703E-2</v>
      </c>
      <c r="F91" s="14">
        <v>1</v>
      </c>
      <c r="G91" s="14">
        <v>0</v>
      </c>
      <c r="H91" s="14">
        <v>10</v>
      </c>
      <c r="I91" s="14">
        <v>4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30" t="s">
        <v>475</v>
      </c>
      <c r="B92" s="30" t="s">
        <v>476</v>
      </c>
      <c r="C92" s="14">
        <v>96</v>
      </c>
      <c r="D92" s="14">
        <v>143</v>
      </c>
      <c r="E92" s="31">
        <v>-0.32867132867132898</v>
      </c>
      <c r="F92" s="14">
        <v>2</v>
      </c>
      <c r="G92" s="14">
        <v>15</v>
      </c>
      <c r="H92" s="14">
        <v>33</v>
      </c>
      <c r="I92" s="14">
        <v>72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2">
        <v>14</v>
      </c>
    </row>
    <row r="93" spans="1:16" x14ac:dyDescent="0.25">
      <c r="A93" s="30" t="s">
        <v>477</v>
      </c>
      <c r="B93" s="30" t="s">
        <v>478</v>
      </c>
      <c r="C93" s="14">
        <v>56</v>
      </c>
      <c r="D93" s="14">
        <v>40</v>
      </c>
      <c r="E93" s="31">
        <v>0.4</v>
      </c>
      <c r="F93" s="14">
        <v>9</v>
      </c>
      <c r="G93" s="14">
        <v>3</v>
      </c>
      <c r="H93" s="14">
        <v>2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2">
        <v>1</v>
      </c>
    </row>
    <row r="94" spans="1:16" x14ac:dyDescent="0.25">
      <c r="A94" s="30" t="s">
        <v>479</v>
      </c>
      <c r="B94" s="30" t="s">
        <v>480</v>
      </c>
      <c r="C94" s="14">
        <v>950</v>
      </c>
      <c r="D94" s="14">
        <v>894</v>
      </c>
      <c r="E94" s="31">
        <v>6.2639821029082804E-2</v>
      </c>
      <c r="F94" s="14">
        <v>72</v>
      </c>
      <c r="G94" s="14">
        <v>9</v>
      </c>
      <c r="H94" s="14">
        <v>255</v>
      </c>
      <c r="I94" s="14">
        <v>132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3</v>
      </c>
    </row>
    <row r="95" spans="1:16" ht="22.5" x14ac:dyDescent="0.25">
      <c r="A95" s="30" t="s">
        <v>481</v>
      </c>
      <c r="B95" s="30" t="s">
        <v>482</v>
      </c>
      <c r="C95" s="14">
        <v>2</v>
      </c>
      <c r="D95" s="14">
        <v>0</v>
      </c>
      <c r="E95" s="31">
        <v>0</v>
      </c>
      <c r="F95" s="14">
        <v>1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1</v>
      </c>
      <c r="E96" s="31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8" t="s">
        <v>485</v>
      </c>
      <c r="B97" s="189"/>
      <c r="C97" s="27">
        <v>15335</v>
      </c>
      <c r="D97" s="27">
        <v>18630</v>
      </c>
      <c r="E97" s="28">
        <v>-0.17686527106816999</v>
      </c>
      <c r="F97" s="27">
        <v>1496</v>
      </c>
      <c r="G97" s="27">
        <v>601</v>
      </c>
      <c r="H97" s="27">
        <v>1994</v>
      </c>
      <c r="I97" s="27">
        <v>1569</v>
      </c>
      <c r="J97" s="27">
        <v>10</v>
      </c>
      <c r="K97" s="27">
        <v>0</v>
      </c>
      <c r="L97" s="27">
        <v>0</v>
      </c>
      <c r="M97" s="27">
        <v>0</v>
      </c>
      <c r="N97" s="27">
        <v>20</v>
      </c>
      <c r="O97" s="27">
        <v>32</v>
      </c>
      <c r="P97" s="29">
        <v>428</v>
      </c>
    </row>
    <row r="98" spans="1:16" x14ac:dyDescent="0.25">
      <c r="A98" s="30" t="s">
        <v>486</v>
      </c>
      <c r="B98" s="30" t="s">
        <v>487</v>
      </c>
      <c r="C98" s="14">
        <v>3847</v>
      </c>
      <c r="D98" s="14">
        <v>5223</v>
      </c>
      <c r="E98" s="31">
        <v>-0.26345012444955002</v>
      </c>
      <c r="F98" s="14">
        <v>390</v>
      </c>
      <c r="G98" s="14">
        <v>164</v>
      </c>
      <c r="H98" s="14">
        <v>303</v>
      </c>
      <c r="I98" s="14">
        <v>207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2">
        <v>146</v>
      </c>
    </row>
    <row r="99" spans="1:16" x14ac:dyDescent="0.25">
      <c r="A99" s="30" t="s">
        <v>488</v>
      </c>
      <c r="B99" s="30" t="s">
        <v>489</v>
      </c>
      <c r="C99" s="14">
        <v>1549</v>
      </c>
      <c r="D99" s="14">
        <v>2443</v>
      </c>
      <c r="E99" s="31">
        <v>-0.365943512075317</v>
      </c>
      <c r="F99" s="14">
        <v>332</v>
      </c>
      <c r="G99" s="14">
        <v>102</v>
      </c>
      <c r="H99" s="14">
        <v>374</v>
      </c>
      <c r="I99" s="14">
        <v>162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2">
        <v>92</v>
      </c>
    </row>
    <row r="100" spans="1:16" ht="33.75" x14ac:dyDescent="0.25">
      <c r="A100" s="30" t="s">
        <v>490</v>
      </c>
      <c r="B100" s="30" t="s">
        <v>491</v>
      </c>
      <c r="C100" s="14">
        <v>229</v>
      </c>
      <c r="D100" s="14">
        <v>324</v>
      </c>
      <c r="E100" s="31">
        <v>-0.29320987654321001</v>
      </c>
      <c r="F100" s="14">
        <v>57</v>
      </c>
      <c r="G100" s="14">
        <v>74</v>
      </c>
      <c r="H100" s="14">
        <v>138</v>
      </c>
      <c r="I100" s="14">
        <v>221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15</v>
      </c>
      <c r="P100" s="22">
        <v>2</v>
      </c>
    </row>
    <row r="101" spans="1:16" ht="22.5" x14ac:dyDescent="0.25">
      <c r="A101" s="30" t="s">
        <v>492</v>
      </c>
      <c r="B101" s="30" t="s">
        <v>493</v>
      </c>
      <c r="C101" s="14">
        <v>835</v>
      </c>
      <c r="D101" s="14">
        <v>993</v>
      </c>
      <c r="E101" s="31">
        <v>-0.159113796576032</v>
      </c>
      <c r="F101" s="14">
        <v>182</v>
      </c>
      <c r="G101" s="14">
        <v>95</v>
      </c>
      <c r="H101" s="14">
        <v>189</v>
      </c>
      <c r="I101" s="14">
        <v>180</v>
      </c>
      <c r="J101" s="14">
        <v>10</v>
      </c>
      <c r="K101" s="14">
        <v>0</v>
      </c>
      <c r="L101" s="14">
        <v>0</v>
      </c>
      <c r="M101" s="14">
        <v>0</v>
      </c>
      <c r="N101" s="14">
        <v>0</v>
      </c>
      <c r="O101" s="14">
        <v>16</v>
      </c>
      <c r="P101" s="22">
        <v>30</v>
      </c>
    </row>
    <row r="102" spans="1:16" x14ac:dyDescent="0.25">
      <c r="A102" s="30" t="s">
        <v>494</v>
      </c>
      <c r="B102" s="30" t="s">
        <v>495</v>
      </c>
      <c r="C102" s="14">
        <v>47</v>
      </c>
      <c r="D102" s="14">
        <v>43</v>
      </c>
      <c r="E102" s="31">
        <v>9.3023255813953501E-2</v>
      </c>
      <c r="F102" s="14">
        <v>0</v>
      </c>
      <c r="G102" s="14">
        <v>0</v>
      </c>
      <c r="H102" s="14">
        <v>2</v>
      </c>
      <c r="I102" s="14">
        <v>6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30" t="s">
        <v>496</v>
      </c>
      <c r="B103" s="30" t="s">
        <v>497</v>
      </c>
      <c r="C103" s="14">
        <v>170</v>
      </c>
      <c r="D103" s="14">
        <v>173</v>
      </c>
      <c r="E103" s="31">
        <v>-1.7341040462427699E-2</v>
      </c>
      <c r="F103" s="14">
        <v>51</v>
      </c>
      <c r="G103" s="14">
        <v>17</v>
      </c>
      <c r="H103" s="14">
        <v>38</v>
      </c>
      <c r="I103" s="14">
        <v>23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18</v>
      </c>
    </row>
    <row r="104" spans="1:16" x14ac:dyDescent="0.25">
      <c r="A104" s="30" t="s">
        <v>498</v>
      </c>
      <c r="B104" s="30" t="s">
        <v>499</v>
      </c>
      <c r="C104" s="14">
        <v>377</v>
      </c>
      <c r="D104" s="14">
        <v>576</v>
      </c>
      <c r="E104" s="31">
        <v>-0.34548611111111099</v>
      </c>
      <c r="F104" s="14">
        <v>16</v>
      </c>
      <c r="G104" s="14">
        <v>0</v>
      </c>
      <c r="H104" s="14">
        <v>3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0</v>
      </c>
    </row>
    <row r="105" spans="1:16" x14ac:dyDescent="0.25">
      <c r="A105" s="30" t="s">
        <v>500</v>
      </c>
      <c r="B105" s="30" t="s">
        <v>501</v>
      </c>
      <c r="C105" s="14">
        <v>5134</v>
      </c>
      <c r="D105" s="14">
        <v>5471</v>
      </c>
      <c r="E105" s="31">
        <v>-6.15975141656004E-2</v>
      </c>
      <c r="F105" s="14">
        <v>96</v>
      </c>
      <c r="G105" s="14">
        <v>49</v>
      </c>
      <c r="H105" s="14">
        <v>512</v>
      </c>
      <c r="I105" s="14">
        <v>423</v>
      </c>
      <c r="J105" s="14">
        <v>0</v>
      </c>
      <c r="K105" s="14">
        <v>0</v>
      </c>
      <c r="L105" s="14">
        <v>0</v>
      </c>
      <c r="M105" s="14">
        <v>0</v>
      </c>
      <c r="N105" s="14">
        <v>9</v>
      </c>
      <c r="O105" s="14">
        <v>0</v>
      </c>
      <c r="P105" s="22">
        <v>55</v>
      </c>
    </row>
    <row r="106" spans="1:16" ht="22.5" x14ac:dyDescent="0.25">
      <c r="A106" s="30" t="s">
        <v>502</v>
      </c>
      <c r="B106" s="30" t="s">
        <v>503</v>
      </c>
      <c r="C106" s="14">
        <v>860</v>
      </c>
      <c r="D106" s="14">
        <v>1025</v>
      </c>
      <c r="E106" s="31">
        <v>-0.16097560975609701</v>
      </c>
      <c r="F106" s="14">
        <v>39</v>
      </c>
      <c r="G106" s="14">
        <v>11</v>
      </c>
      <c r="H106" s="14">
        <v>109</v>
      </c>
      <c r="I106" s="14">
        <v>94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2">
        <v>9</v>
      </c>
    </row>
    <row r="107" spans="1:16" ht="22.5" x14ac:dyDescent="0.25">
      <c r="A107" s="30" t="s">
        <v>504</v>
      </c>
      <c r="B107" s="30" t="s">
        <v>505</v>
      </c>
      <c r="C107" s="14">
        <v>53</v>
      </c>
      <c r="D107" s="14">
        <v>88</v>
      </c>
      <c r="E107" s="31">
        <v>-0.39772727272727298</v>
      </c>
      <c r="F107" s="14">
        <v>0</v>
      </c>
      <c r="G107" s="14">
        <v>0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0</v>
      </c>
    </row>
    <row r="108" spans="1:16" x14ac:dyDescent="0.25">
      <c r="A108" s="30" t="s">
        <v>506</v>
      </c>
      <c r="B108" s="30" t="s">
        <v>507</v>
      </c>
      <c r="C108" s="14">
        <v>9</v>
      </c>
      <c r="D108" s="14">
        <v>12</v>
      </c>
      <c r="E108" s="31">
        <v>-0.25</v>
      </c>
      <c r="F108" s="14">
        <v>0</v>
      </c>
      <c r="G108" s="14">
        <v>0</v>
      </c>
      <c r="H108" s="14">
        <v>10</v>
      </c>
      <c r="I108" s="14">
        <v>9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2">
        <v>0</v>
      </c>
    </row>
    <row r="109" spans="1:16" x14ac:dyDescent="0.25">
      <c r="A109" s="30" t="s">
        <v>508</v>
      </c>
      <c r="B109" s="30" t="s">
        <v>509</v>
      </c>
      <c r="C109" s="14">
        <v>16</v>
      </c>
      <c r="D109" s="14">
        <v>13</v>
      </c>
      <c r="E109" s="31">
        <v>0.230769230769231</v>
      </c>
      <c r="F109" s="14">
        <v>0</v>
      </c>
      <c r="G109" s="14">
        <v>0</v>
      </c>
      <c r="H109" s="14">
        <v>6</v>
      </c>
      <c r="I109" s="14">
        <v>7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0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30" t="s">
        <v>512</v>
      </c>
      <c r="B111" s="30" t="s">
        <v>513</v>
      </c>
      <c r="C111" s="14">
        <v>1946</v>
      </c>
      <c r="D111" s="14">
        <v>2038</v>
      </c>
      <c r="E111" s="31">
        <v>-4.5142296368989199E-2</v>
      </c>
      <c r="F111" s="14">
        <v>313</v>
      </c>
      <c r="G111" s="14">
        <v>74</v>
      </c>
      <c r="H111" s="14">
        <v>209</v>
      </c>
      <c r="I111" s="14">
        <v>114</v>
      </c>
      <c r="J111" s="14">
        <v>0</v>
      </c>
      <c r="K111" s="14">
        <v>0</v>
      </c>
      <c r="L111" s="14">
        <v>0</v>
      </c>
      <c r="M111" s="14">
        <v>0</v>
      </c>
      <c r="N111" s="14">
        <v>2</v>
      </c>
      <c r="O111" s="14">
        <v>0</v>
      </c>
      <c r="P111" s="22">
        <v>68</v>
      </c>
    </row>
    <row r="112" spans="1:16" ht="22.5" x14ac:dyDescent="0.25">
      <c r="A112" s="30" t="s">
        <v>514</v>
      </c>
      <c r="B112" s="30" t="s">
        <v>515</v>
      </c>
      <c r="C112" s="14">
        <v>2</v>
      </c>
      <c r="D112" s="14">
        <v>1</v>
      </c>
      <c r="E112" s="31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30" t="s">
        <v>518</v>
      </c>
      <c r="B114" s="30" t="s">
        <v>519</v>
      </c>
      <c r="C114" s="14">
        <v>5</v>
      </c>
      <c r="D114" s="14">
        <v>23</v>
      </c>
      <c r="E114" s="31">
        <v>-0.78260869565217395</v>
      </c>
      <c r="F114" s="14">
        <v>3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30" t="s">
        <v>520</v>
      </c>
      <c r="B115" s="30" t="s">
        <v>521</v>
      </c>
      <c r="C115" s="14">
        <v>15</v>
      </c>
      <c r="D115" s="14">
        <v>7</v>
      </c>
      <c r="E115" s="31">
        <v>1.1428571428571399</v>
      </c>
      <c r="F115" s="14">
        <v>0</v>
      </c>
      <c r="G115" s="14">
        <v>0</v>
      </c>
      <c r="H115" s="14">
        <v>3</v>
      </c>
      <c r="I115" s="14">
        <v>3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30" t="s">
        <v>522</v>
      </c>
      <c r="B116" s="30" t="s">
        <v>523</v>
      </c>
      <c r="C116" s="14">
        <v>10</v>
      </c>
      <c r="D116" s="14">
        <v>7</v>
      </c>
      <c r="E116" s="31">
        <v>0.42857142857142799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30" t="s">
        <v>524</v>
      </c>
      <c r="B117" s="30" t="s">
        <v>525</v>
      </c>
      <c r="C117" s="14">
        <v>1</v>
      </c>
      <c r="D117" s="14">
        <v>1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30" t="s">
        <v>526</v>
      </c>
      <c r="B118" s="30" t="s">
        <v>527</v>
      </c>
      <c r="C118" s="14">
        <v>1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2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30" t="s">
        <v>528</v>
      </c>
      <c r="B119" s="30" t="s">
        <v>529</v>
      </c>
      <c r="C119" s="14">
        <v>2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30" t="s">
        <v>530</v>
      </c>
      <c r="B120" s="30" t="s">
        <v>531</v>
      </c>
      <c r="C120" s="14">
        <v>15</v>
      </c>
      <c r="D120" s="14">
        <v>17</v>
      </c>
      <c r="E120" s="31">
        <v>-0.11764705882352899</v>
      </c>
      <c r="F120" s="14">
        <v>0</v>
      </c>
      <c r="G120" s="14">
        <v>7</v>
      </c>
      <c r="H120" s="14">
        <v>10</v>
      </c>
      <c r="I120" s="14">
        <v>4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30" t="s">
        <v>532</v>
      </c>
      <c r="B121" s="30" t="s">
        <v>533</v>
      </c>
      <c r="C121" s="14">
        <v>87</v>
      </c>
      <c r="D121" s="14">
        <v>93</v>
      </c>
      <c r="E121" s="31">
        <v>-6.4516129032258104E-2</v>
      </c>
      <c r="F121" s="14">
        <v>17</v>
      </c>
      <c r="G121" s="14">
        <v>8</v>
      </c>
      <c r="H121" s="14">
        <v>38</v>
      </c>
      <c r="I121" s="14">
        <v>73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8</v>
      </c>
    </row>
    <row r="122" spans="1:16" x14ac:dyDescent="0.25">
      <c r="A122" s="30" t="s">
        <v>534</v>
      </c>
      <c r="B122" s="30" t="s">
        <v>535</v>
      </c>
      <c r="C122" s="14">
        <v>13</v>
      </c>
      <c r="D122" s="14">
        <v>9</v>
      </c>
      <c r="E122" s="31">
        <v>0.44444444444444398</v>
      </c>
      <c r="F122" s="14">
        <v>0</v>
      </c>
      <c r="G122" s="14">
        <v>0</v>
      </c>
      <c r="H122" s="14">
        <v>8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1</v>
      </c>
      <c r="P122" s="22">
        <v>0</v>
      </c>
    </row>
    <row r="123" spans="1:16" x14ac:dyDescent="0.25">
      <c r="A123" s="30" t="s">
        <v>536</v>
      </c>
      <c r="B123" s="30" t="s">
        <v>537</v>
      </c>
      <c r="C123" s="14">
        <v>9</v>
      </c>
      <c r="D123" s="14">
        <v>6</v>
      </c>
      <c r="E123" s="31">
        <v>0.5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30" t="s">
        <v>538</v>
      </c>
      <c r="B124" s="30" t="s">
        <v>539</v>
      </c>
      <c r="C124" s="14">
        <v>1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2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30" t="s">
        <v>542</v>
      </c>
      <c r="B126" s="30" t="s">
        <v>543</v>
      </c>
      <c r="C126" s="14">
        <v>29</v>
      </c>
      <c r="D126" s="14">
        <v>24</v>
      </c>
      <c r="E126" s="31">
        <v>0.20833333333333301</v>
      </c>
      <c r="F126" s="14">
        <v>0</v>
      </c>
      <c r="G126" s="14">
        <v>0</v>
      </c>
      <c r="H126" s="14">
        <v>8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1</v>
      </c>
      <c r="E127" s="31">
        <v>-1</v>
      </c>
      <c r="F127" s="14">
        <v>0</v>
      </c>
      <c r="G127" s="14">
        <v>0</v>
      </c>
      <c r="H127" s="14">
        <v>1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30" t="s">
        <v>546</v>
      </c>
      <c r="B128" s="30" t="s">
        <v>547</v>
      </c>
      <c r="C128" s="14">
        <v>65</v>
      </c>
      <c r="D128" s="14">
        <v>18</v>
      </c>
      <c r="E128" s="31">
        <v>2.6111111111111098</v>
      </c>
      <c r="F128" s="14">
        <v>0</v>
      </c>
      <c r="G128" s="14">
        <v>0</v>
      </c>
      <c r="H128" s="14">
        <v>29</v>
      </c>
      <c r="I128" s="14">
        <v>35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30" t="s">
        <v>550</v>
      </c>
      <c r="B130" s="30" t="s">
        <v>551</v>
      </c>
      <c r="C130" s="14">
        <v>8</v>
      </c>
      <c r="D130" s="14">
        <v>1</v>
      </c>
      <c r="E130" s="31">
        <v>7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8" t="s">
        <v>552</v>
      </c>
      <c r="B131" s="189"/>
      <c r="C131" s="27">
        <v>19</v>
      </c>
      <c r="D131" s="27">
        <v>32</v>
      </c>
      <c r="E131" s="28">
        <v>-0.40625</v>
      </c>
      <c r="F131" s="27">
        <v>2</v>
      </c>
      <c r="G131" s="27">
        <v>0</v>
      </c>
      <c r="H131" s="27">
        <v>29</v>
      </c>
      <c r="I131" s="27">
        <v>36</v>
      </c>
      <c r="J131" s="27">
        <v>0</v>
      </c>
      <c r="K131" s="27">
        <v>0</v>
      </c>
      <c r="L131" s="27">
        <v>0</v>
      </c>
      <c r="M131" s="27">
        <v>0</v>
      </c>
      <c r="N131" s="27">
        <v>3</v>
      </c>
      <c r="O131" s="27">
        <v>0</v>
      </c>
      <c r="P131" s="29">
        <v>0</v>
      </c>
    </row>
    <row r="132" spans="1:16" x14ac:dyDescent="0.25">
      <c r="A132" s="30" t="s">
        <v>553</v>
      </c>
      <c r="B132" s="30" t="s">
        <v>554</v>
      </c>
      <c r="C132" s="14">
        <v>1</v>
      </c>
      <c r="D132" s="14">
        <v>15</v>
      </c>
      <c r="E132" s="31">
        <v>-0.93333333333333302</v>
      </c>
      <c r="F132" s="14">
        <v>0</v>
      </c>
      <c r="G132" s="14">
        <v>0</v>
      </c>
      <c r="H132" s="14">
        <v>3</v>
      </c>
      <c r="I132" s="14">
        <v>5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2">
        <v>0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30" t="s">
        <v>557</v>
      </c>
      <c r="B134" s="30" t="s">
        <v>558</v>
      </c>
      <c r="C134" s="14">
        <v>9</v>
      </c>
      <c r="D134" s="14">
        <v>17</v>
      </c>
      <c r="E134" s="31">
        <v>-0.47058823529411797</v>
      </c>
      <c r="F134" s="14">
        <v>2</v>
      </c>
      <c r="G134" s="14">
        <v>0</v>
      </c>
      <c r="H134" s="14">
        <v>24</v>
      </c>
      <c r="I134" s="14">
        <v>29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2">
        <v>0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2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25">
      <c r="A136" s="30" t="s">
        <v>561</v>
      </c>
      <c r="B136" s="30" t="s">
        <v>562</v>
      </c>
      <c r="C136" s="14">
        <v>9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8" t="s">
        <v>563</v>
      </c>
      <c r="B137" s="189"/>
      <c r="C137" s="27">
        <v>404</v>
      </c>
      <c r="D137" s="27">
        <v>495</v>
      </c>
      <c r="E137" s="28">
        <v>-0.183838383838384</v>
      </c>
      <c r="F137" s="27">
        <v>2</v>
      </c>
      <c r="G137" s="27">
        <v>0</v>
      </c>
      <c r="H137" s="27">
        <v>6</v>
      </c>
      <c r="I137" s="27">
        <v>6</v>
      </c>
      <c r="J137" s="27">
        <v>0</v>
      </c>
      <c r="K137" s="27">
        <v>0</v>
      </c>
      <c r="L137" s="27">
        <v>0</v>
      </c>
      <c r="M137" s="27">
        <v>0</v>
      </c>
      <c r="N137" s="27">
        <v>2</v>
      </c>
      <c r="O137" s="27">
        <v>0</v>
      </c>
      <c r="P137" s="29">
        <v>0</v>
      </c>
    </row>
    <row r="138" spans="1:16" ht="22.5" x14ac:dyDescent="0.25">
      <c r="A138" s="30" t="s">
        <v>564</v>
      </c>
      <c r="B138" s="30" t="s">
        <v>565</v>
      </c>
      <c r="C138" s="14">
        <v>45</v>
      </c>
      <c r="D138" s="14">
        <v>1</v>
      </c>
      <c r="E138" s="31">
        <v>44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2">
        <v>0</v>
      </c>
    </row>
    <row r="139" spans="1:16" ht="22.5" x14ac:dyDescent="0.25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2</v>
      </c>
      <c r="E141" s="31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30" t="s">
        <v>572</v>
      </c>
      <c r="B142" s="30" t="s">
        <v>573</v>
      </c>
      <c r="C142" s="14">
        <v>358</v>
      </c>
      <c r="D142" s="14">
        <v>478</v>
      </c>
      <c r="E142" s="31">
        <v>-0.251046025104602</v>
      </c>
      <c r="F142" s="14">
        <v>2</v>
      </c>
      <c r="G142" s="14">
        <v>0</v>
      </c>
      <c r="H142" s="14">
        <v>6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2">
        <v>0</v>
      </c>
    </row>
    <row r="143" spans="1:16" ht="33.75" x14ac:dyDescent="0.25">
      <c r="A143" s="30" t="s">
        <v>574</v>
      </c>
      <c r="B143" s="30" t="s">
        <v>575</v>
      </c>
      <c r="C143" s="14">
        <v>1</v>
      </c>
      <c r="D143" s="14">
        <v>14</v>
      </c>
      <c r="E143" s="31">
        <v>-0.92857142857142805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8" t="s">
        <v>576</v>
      </c>
      <c r="B144" s="189"/>
      <c r="C144" s="27">
        <v>234</v>
      </c>
      <c r="D144" s="27">
        <v>189</v>
      </c>
      <c r="E144" s="28">
        <v>0.238095238095238</v>
      </c>
      <c r="F144" s="27">
        <v>5</v>
      </c>
      <c r="G144" s="27">
        <v>47</v>
      </c>
      <c r="H144" s="27">
        <v>62</v>
      </c>
      <c r="I144" s="27">
        <v>11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27</v>
      </c>
      <c r="P144" s="29">
        <v>7</v>
      </c>
    </row>
    <row r="145" spans="1:16" ht="33.75" x14ac:dyDescent="0.25">
      <c r="A145" s="30" t="s">
        <v>577</v>
      </c>
      <c r="B145" s="30" t="s">
        <v>578</v>
      </c>
      <c r="C145" s="14">
        <v>228</v>
      </c>
      <c r="D145" s="14">
        <v>185</v>
      </c>
      <c r="E145" s="31">
        <v>0.232432432432432</v>
      </c>
      <c r="F145" s="14">
        <v>5</v>
      </c>
      <c r="G145" s="14">
        <v>47</v>
      </c>
      <c r="H145" s="14">
        <v>61</v>
      </c>
      <c r="I145" s="14">
        <v>11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27</v>
      </c>
      <c r="P145" s="22">
        <v>7</v>
      </c>
    </row>
    <row r="146" spans="1:16" ht="22.5" x14ac:dyDescent="0.25">
      <c r="A146" s="30" t="s">
        <v>579</v>
      </c>
      <c r="B146" s="30" t="s">
        <v>580</v>
      </c>
      <c r="C146" s="14">
        <v>6</v>
      </c>
      <c r="D146" s="14">
        <v>4</v>
      </c>
      <c r="E146" s="31">
        <v>0.5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8" t="s">
        <v>581</v>
      </c>
      <c r="B147" s="189"/>
      <c r="C147" s="27">
        <v>195</v>
      </c>
      <c r="D147" s="27">
        <v>178</v>
      </c>
      <c r="E147" s="28">
        <v>9.5505617977528101E-2</v>
      </c>
      <c r="F147" s="27">
        <v>5</v>
      </c>
      <c r="G147" s="27">
        <v>1</v>
      </c>
      <c r="H147" s="27">
        <v>92</v>
      </c>
      <c r="I147" s="27">
        <v>70</v>
      </c>
      <c r="J147" s="27">
        <v>0</v>
      </c>
      <c r="K147" s="27">
        <v>0</v>
      </c>
      <c r="L147" s="27">
        <v>0</v>
      </c>
      <c r="M147" s="27">
        <v>0</v>
      </c>
      <c r="N147" s="27">
        <v>50</v>
      </c>
      <c r="O147" s="27">
        <v>0</v>
      </c>
      <c r="P147" s="29">
        <v>14</v>
      </c>
    </row>
    <row r="148" spans="1:16" ht="22.5" x14ac:dyDescent="0.25">
      <c r="A148" s="30" t="s">
        <v>582</v>
      </c>
      <c r="B148" s="30" t="s">
        <v>583</v>
      </c>
      <c r="C148" s="14">
        <v>85</v>
      </c>
      <c r="D148" s="14">
        <v>74</v>
      </c>
      <c r="E148" s="31">
        <v>0.14864864864864899</v>
      </c>
      <c r="F148" s="14">
        <v>0</v>
      </c>
      <c r="G148" s="14">
        <v>0</v>
      </c>
      <c r="H148" s="14">
        <v>60</v>
      </c>
      <c r="I148" s="14">
        <v>24</v>
      </c>
      <c r="J148" s="14">
        <v>0</v>
      </c>
      <c r="K148" s="14">
        <v>0</v>
      </c>
      <c r="L148" s="14">
        <v>0</v>
      </c>
      <c r="M148" s="14">
        <v>0</v>
      </c>
      <c r="N148" s="14">
        <v>25</v>
      </c>
      <c r="O148" s="14">
        <v>0</v>
      </c>
      <c r="P148" s="22">
        <v>8</v>
      </c>
    </row>
    <row r="149" spans="1:16" ht="22.5" x14ac:dyDescent="0.25">
      <c r="A149" s="30" t="s">
        <v>584</v>
      </c>
      <c r="B149" s="30" t="s">
        <v>585</v>
      </c>
      <c r="C149" s="14">
        <v>0</v>
      </c>
      <c r="D149" s="14">
        <v>1</v>
      </c>
      <c r="E149" s="31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0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30" t="s">
        <v>588</v>
      </c>
      <c r="B151" s="30" t="s">
        <v>589</v>
      </c>
      <c r="C151" s="14">
        <v>11</v>
      </c>
      <c r="D151" s="14">
        <v>18</v>
      </c>
      <c r="E151" s="31">
        <v>-0.38888888888888901</v>
      </c>
      <c r="F151" s="14">
        <v>0</v>
      </c>
      <c r="G151" s="14">
        <v>0</v>
      </c>
      <c r="H151" s="14">
        <v>14</v>
      </c>
      <c r="I151" s="14">
        <v>33</v>
      </c>
      <c r="J151" s="14">
        <v>0</v>
      </c>
      <c r="K151" s="14">
        <v>0</v>
      </c>
      <c r="L151" s="14">
        <v>0</v>
      </c>
      <c r="M151" s="14">
        <v>0</v>
      </c>
      <c r="N151" s="14">
        <v>13</v>
      </c>
      <c r="O151" s="14">
        <v>0</v>
      </c>
      <c r="P151" s="22">
        <v>0</v>
      </c>
    </row>
    <row r="152" spans="1:16" ht="33.75" x14ac:dyDescent="0.25">
      <c r="A152" s="30" t="s">
        <v>590</v>
      </c>
      <c r="B152" s="30" t="s">
        <v>591</v>
      </c>
      <c r="C152" s="14">
        <v>1</v>
      </c>
      <c r="D152" s="14">
        <v>1</v>
      </c>
      <c r="E152" s="31">
        <v>0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30" t="s">
        <v>592</v>
      </c>
      <c r="B153" s="30" t="s">
        <v>593</v>
      </c>
      <c r="C153" s="14">
        <v>14</v>
      </c>
      <c r="D153" s="14">
        <v>10</v>
      </c>
      <c r="E153" s="31">
        <v>0.4</v>
      </c>
      <c r="F153" s="14">
        <v>1</v>
      </c>
      <c r="G153" s="14">
        <v>0</v>
      </c>
      <c r="H153" s="14">
        <v>3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30" t="s">
        <v>594</v>
      </c>
      <c r="B154" s="30" t="s">
        <v>595</v>
      </c>
      <c r="C154" s="14">
        <v>18</v>
      </c>
      <c r="D154" s="14">
        <v>9</v>
      </c>
      <c r="E154" s="31">
        <v>1</v>
      </c>
      <c r="F154" s="14">
        <v>2</v>
      </c>
      <c r="G154" s="14">
        <v>1</v>
      </c>
      <c r="H154" s="14">
        <v>2</v>
      </c>
      <c r="I154" s="14">
        <v>6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2">
        <v>4</v>
      </c>
    </row>
    <row r="155" spans="1:16" ht="22.5" x14ac:dyDescent="0.25">
      <c r="A155" s="30" t="s">
        <v>596</v>
      </c>
      <c r="B155" s="30" t="s">
        <v>597</v>
      </c>
      <c r="C155" s="14">
        <v>66</v>
      </c>
      <c r="D155" s="14">
        <v>65</v>
      </c>
      <c r="E155" s="31">
        <v>1.5384615384615399E-2</v>
      </c>
      <c r="F155" s="14">
        <v>2</v>
      </c>
      <c r="G155" s="14">
        <v>0</v>
      </c>
      <c r="H155" s="14">
        <v>13</v>
      </c>
      <c r="I155" s="14">
        <v>6</v>
      </c>
      <c r="J155" s="14">
        <v>0</v>
      </c>
      <c r="K155" s="14">
        <v>0</v>
      </c>
      <c r="L155" s="14">
        <v>0</v>
      </c>
      <c r="M155" s="14">
        <v>0</v>
      </c>
      <c r="N155" s="14">
        <v>9</v>
      </c>
      <c r="O155" s="14">
        <v>0</v>
      </c>
      <c r="P155" s="22">
        <v>2</v>
      </c>
    </row>
    <row r="156" spans="1:16" x14ac:dyDescent="0.25">
      <c r="A156" s="188" t="s">
        <v>598</v>
      </c>
      <c r="B156" s="189"/>
      <c r="C156" s="27">
        <v>55</v>
      </c>
      <c r="D156" s="27">
        <v>39</v>
      </c>
      <c r="E156" s="28">
        <v>0.41025641025641002</v>
      </c>
      <c r="F156" s="27">
        <v>3</v>
      </c>
      <c r="G156" s="27">
        <v>0</v>
      </c>
      <c r="H156" s="27">
        <v>6</v>
      </c>
      <c r="I156" s="27">
        <v>1</v>
      </c>
      <c r="J156" s="27">
        <v>3</v>
      </c>
      <c r="K156" s="27">
        <v>0</v>
      </c>
      <c r="L156" s="27">
        <v>0</v>
      </c>
      <c r="M156" s="27">
        <v>0</v>
      </c>
      <c r="N156" s="27">
        <v>1</v>
      </c>
      <c r="O156" s="27">
        <v>0</v>
      </c>
      <c r="P156" s="29">
        <v>0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30" t="s">
        <v>601</v>
      </c>
      <c r="B158" s="30" t="s">
        <v>602</v>
      </c>
      <c r="C158" s="14">
        <v>3</v>
      </c>
      <c r="D158" s="14">
        <v>6</v>
      </c>
      <c r="E158" s="31">
        <v>-0.5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30" t="s">
        <v>607</v>
      </c>
      <c r="B161" s="30" t="s">
        <v>608</v>
      </c>
      <c r="C161" s="14">
        <v>15</v>
      </c>
      <c r="D161" s="14">
        <v>9</v>
      </c>
      <c r="E161" s="31">
        <v>0.66666666666666696</v>
      </c>
      <c r="F161" s="14">
        <v>0</v>
      </c>
      <c r="G161" s="14">
        <v>0</v>
      </c>
      <c r="H161" s="14">
        <v>2</v>
      </c>
      <c r="I161" s="14">
        <v>0</v>
      </c>
      <c r="J161" s="14">
        <v>3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30" t="s">
        <v>609</v>
      </c>
      <c r="B162" s="30" t="s">
        <v>610</v>
      </c>
      <c r="C162" s="14">
        <v>1</v>
      </c>
      <c r="D162" s="14">
        <v>6</v>
      </c>
      <c r="E162" s="31">
        <v>-0.83333333333333304</v>
      </c>
      <c r="F162" s="14">
        <v>0</v>
      </c>
      <c r="G162" s="14">
        <v>0</v>
      </c>
      <c r="H162" s="14">
        <v>2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2">
        <v>0</v>
      </c>
    </row>
    <row r="163" spans="1:16" ht="22.5" x14ac:dyDescent="0.25">
      <c r="A163" s="30" t="s">
        <v>611</v>
      </c>
      <c r="B163" s="30" t="s">
        <v>612</v>
      </c>
      <c r="C163" s="14">
        <v>2</v>
      </c>
      <c r="D163" s="14">
        <v>3</v>
      </c>
      <c r="E163" s="31">
        <v>-0.33333333333333298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30" t="s">
        <v>613</v>
      </c>
      <c r="B164" s="30" t="s">
        <v>614</v>
      </c>
      <c r="C164" s="14">
        <v>11</v>
      </c>
      <c r="D164" s="14">
        <v>8</v>
      </c>
      <c r="E164" s="31">
        <v>0.375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30" t="s">
        <v>615</v>
      </c>
      <c r="B165" s="30" t="s">
        <v>616</v>
      </c>
      <c r="C165" s="14">
        <v>23</v>
      </c>
      <c r="D165" s="14">
        <v>7</v>
      </c>
      <c r="E165" s="31">
        <v>2.28571428571429</v>
      </c>
      <c r="F165" s="14">
        <v>2</v>
      </c>
      <c r="G165" s="14">
        <v>0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8" t="s">
        <v>617</v>
      </c>
      <c r="B166" s="189"/>
      <c r="C166" s="27">
        <v>1323</v>
      </c>
      <c r="D166" s="27">
        <v>936</v>
      </c>
      <c r="E166" s="28">
        <v>0.41346153846153799</v>
      </c>
      <c r="F166" s="27">
        <v>28</v>
      </c>
      <c r="G166" s="27">
        <v>5</v>
      </c>
      <c r="H166" s="27">
        <v>337</v>
      </c>
      <c r="I166" s="27">
        <v>262</v>
      </c>
      <c r="J166" s="27">
        <v>9</v>
      </c>
      <c r="K166" s="27">
        <v>1</v>
      </c>
      <c r="L166" s="27">
        <v>0</v>
      </c>
      <c r="M166" s="27">
        <v>0</v>
      </c>
      <c r="N166" s="27">
        <v>73</v>
      </c>
      <c r="O166" s="27">
        <v>46</v>
      </c>
      <c r="P166" s="29">
        <v>21</v>
      </c>
    </row>
    <row r="167" spans="1:16" ht="22.5" x14ac:dyDescent="0.25">
      <c r="A167" s="30" t="s">
        <v>618</v>
      </c>
      <c r="B167" s="30" t="s">
        <v>619</v>
      </c>
      <c r="C167" s="14">
        <v>5</v>
      </c>
      <c r="D167" s="14">
        <v>4</v>
      </c>
      <c r="E167" s="31">
        <v>0.25</v>
      </c>
      <c r="F167" s="14">
        <v>14</v>
      </c>
      <c r="G167" s="14">
        <v>0</v>
      </c>
      <c r="H167" s="14">
        <v>0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0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30" t="s">
        <v>626</v>
      </c>
      <c r="B171" s="30" t="s">
        <v>627</v>
      </c>
      <c r="C171" s="14">
        <v>1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30" t="s">
        <v>630</v>
      </c>
      <c r="B173" s="30" t="s">
        <v>631</v>
      </c>
      <c r="C173" s="14">
        <v>339</v>
      </c>
      <c r="D173" s="14">
        <v>358</v>
      </c>
      <c r="E173" s="31">
        <v>-5.3072625698324001E-2</v>
      </c>
      <c r="F173" s="14">
        <v>2</v>
      </c>
      <c r="G173" s="14">
        <v>0</v>
      </c>
      <c r="H173" s="14">
        <v>82</v>
      </c>
      <c r="I173" s="14">
        <v>120</v>
      </c>
      <c r="J173" s="14">
        <v>5</v>
      </c>
      <c r="K173" s="14">
        <v>0</v>
      </c>
      <c r="L173" s="14">
        <v>0</v>
      </c>
      <c r="M173" s="14">
        <v>0</v>
      </c>
      <c r="N173" s="14">
        <v>0</v>
      </c>
      <c r="O173" s="14">
        <v>46</v>
      </c>
      <c r="P173" s="22">
        <v>17</v>
      </c>
    </row>
    <row r="174" spans="1:16" ht="22.5" x14ac:dyDescent="0.25">
      <c r="A174" s="30" t="s">
        <v>632</v>
      </c>
      <c r="B174" s="30" t="s">
        <v>633</v>
      </c>
      <c r="C174" s="14">
        <v>799</v>
      </c>
      <c r="D174" s="14">
        <v>546</v>
      </c>
      <c r="E174" s="31">
        <v>0.463369963369963</v>
      </c>
      <c r="F174" s="14">
        <v>10</v>
      </c>
      <c r="G174" s="14">
        <v>5</v>
      </c>
      <c r="H174" s="14">
        <v>237</v>
      </c>
      <c r="I174" s="14">
        <v>122</v>
      </c>
      <c r="J174" s="14">
        <v>0</v>
      </c>
      <c r="K174" s="14">
        <v>0</v>
      </c>
      <c r="L174" s="14">
        <v>0</v>
      </c>
      <c r="M174" s="14">
        <v>0</v>
      </c>
      <c r="N174" s="14">
        <v>73</v>
      </c>
      <c r="O174" s="14">
        <v>0</v>
      </c>
      <c r="P174" s="22">
        <v>3</v>
      </c>
    </row>
    <row r="175" spans="1:16" x14ac:dyDescent="0.25">
      <c r="A175" s="30" t="s">
        <v>634</v>
      </c>
      <c r="B175" s="30" t="s">
        <v>635</v>
      </c>
      <c r="C175" s="14">
        <v>179</v>
      </c>
      <c r="D175" s="14">
        <v>28</v>
      </c>
      <c r="E175" s="31">
        <v>5.3928571428571397</v>
      </c>
      <c r="F175" s="14">
        <v>2</v>
      </c>
      <c r="G175" s="14">
        <v>0</v>
      </c>
      <c r="H175" s="14">
        <v>18</v>
      </c>
      <c r="I175" s="14">
        <v>19</v>
      </c>
      <c r="J175" s="14">
        <v>4</v>
      </c>
      <c r="K175" s="14">
        <v>1</v>
      </c>
      <c r="L175" s="14">
        <v>0</v>
      </c>
      <c r="M175" s="14">
        <v>0</v>
      </c>
      <c r="N175" s="14">
        <v>0</v>
      </c>
      <c r="O175" s="14">
        <v>0</v>
      </c>
      <c r="P175" s="22">
        <v>1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8" t="s">
        <v>640</v>
      </c>
      <c r="B178" s="189"/>
      <c r="C178" s="27">
        <v>1134</v>
      </c>
      <c r="D178" s="27">
        <v>1134</v>
      </c>
      <c r="E178" s="28">
        <v>0</v>
      </c>
      <c r="F178" s="27">
        <v>3744</v>
      </c>
      <c r="G178" s="27">
        <v>2841</v>
      </c>
      <c r="H178" s="27">
        <v>207</v>
      </c>
      <c r="I178" s="27">
        <v>194</v>
      </c>
      <c r="J178" s="27">
        <v>0</v>
      </c>
      <c r="K178" s="27">
        <v>0</v>
      </c>
      <c r="L178" s="27">
        <v>0</v>
      </c>
      <c r="M178" s="27">
        <v>1</v>
      </c>
      <c r="N178" s="27">
        <v>20</v>
      </c>
      <c r="O178" s="27">
        <v>0</v>
      </c>
      <c r="P178" s="29">
        <v>3226</v>
      </c>
    </row>
    <row r="179" spans="1:16" ht="22.5" x14ac:dyDescent="0.25">
      <c r="A179" s="30" t="s">
        <v>641</v>
      </c>
      <c r="B179" s="30" t="s">
        <v>642</v>
      </c>
      <c r="C179" s="14">
        <v>4</v>
      </c>
      <c r="D179" s="14">
        <v>8</v>
      </c>
      <c r="E179" s="31">
        <v>-0.5</v>
      </c>
      <c r="F179" s="14">
        <v>17</v>
      </c>
      <c r="G179" s="14">
        <v>23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23</v>
      </c>
    </row>
    <row r="180" spans="1:16" ht="22.5" x14ac:dyDescent="0.25">
      <c r="A180" s="30" t="s">
        <v>643</v>
      </c>
      <c r="B180" s="30" t="s">
        <v>644</v>
      </c>
      <c r="C180" s="14">
        <v>563</v>
      </c>
      <c r="D180" s="14">
        <v>531</v>
      </c>
      <c r="E180" s="31">
        <v>6.0263653483992499E-2</v>
      </c>
      <c r="F180" s="14">
        <v>1904</v>
      </c>
      <c r="G180" s="14">
        <v>1238</v>
      </c>
      <c r="H180" s="14">
        <v>98</v>
      </c>
      <c r="I180" s="14">
        <v>69</v>
      </c>
      <c r="J180" s="14">
        <v>0</v>
      </c>
      <c r="K180" s="14">
        <v>0</v>
      </c>
      <c r="L180" s="14">
        <v>0</v>
      </c>
      <c r="M180" s="14">
        <v>1</v>
      </c>
      <c r="N180" s="14">
        <v>0</v>
      </c>
      <c r="O180" s="14">
        <v>0</v>
      </c>
      <c r="P180" s="22">
        <v>1732</v>
      </c>
    </row>
    <row r="181" spans="1:16" x14ac:dyDescent="0.25">
      <c r="A181" s="30" t="s">
        <v>645</v>
      </c>
      <c r="B181" s="30" t="s">
        <v>646</v>
      </c>
      <c r="C181" s="14">
        <v>71</v>
      </c>
      <c r="D181" s="14">
        <v>46</v>
      </c>
      <c r="E181" s="31">
        <v>0.54347826086956497</v>
      </c>
      <c r="F181" s="14">
        <v>69</v>
      </c>
      <c r="G181" s="14">
        <v>44</v>
      </c>
      <c r="H181" s="14">
        <v>16</v>
      </c>
      <c r="I181" s="14">
        <v>15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40</v>
      </c>
    </row>
    <row r="182" spans="1:16" ht="22.5" x14ac:dyDescent="0.25">
      <c r="A182" s="30" t="s">
        <v>647</v>
      </c>
      <c r="B182" s="30" t="s">
        <v>648</v>
      </c>
      <c r="C182" s="14">
        <v>1</v>
      </c>
      <c r="D182" s="14">
        <v>1</v>
      </c>
      <c r="E182" s="31">
        <v>0</v>
      </c>
      <c r="F182" s="14">
        <v>4</v>
      </c>
      <c r="G182" s="14">
        <v>7</v>
      </c>
      <c r="H182" s="14">
        <v>0</v>
      </c>
      <c r="I182" s="14">
        <v>4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7</v>
      </c>
    </row>
    <row r="183" spans="1:16" ht="22.5" x14ac:dyDescent="0.25">
      <c r="A183" s="30" t="s">
        <v>649</v>
      </c>
      <c r="B183" s="30" t="s">
        <v>650</v>
      </c>
      <c r="C183" s="14">
        <v>52</v>
      </c>
      <c r="D183" s="14">
        <v>39</v>
      </c>
      <c r="E183" s="31">
        <v>0.33333333333333298</v>
      </c>
      <c r="F183" s="14">
        <v>133</v>
      </c>
      <c r="G183" s="14">
        <v>119</v>
      </c>
      <c r="H183" s="14">
        <v>7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105</v>
      </c>
    </row>
    <row r="184" spans="1:16" ht="22.5" x14ac:dyDescent="0.25">
      <c r="A184" s="30" t="s">
        <v>651</v>
      </c>
      <c r="B184" s="30" t="s">
        <v>652</v>
      </c>
      <c r="C184" s="14">
        <v>441</v>
      </c>
      <c r="D184" s="14">
        <v>507</v>
      </c>
      <c r="E184" s="31">
        <v>-0.13017751479289899</v>
      </c>
      <c r="F184" s="14">
        <v>1617</v>
      </c>
      <c r="G184" s="14">
        <v>1410</v>
      </c>
      <c r="H184" s="14">
        <v>86</v>
      </c>
      <c r="I184" s="14">
        <v>100</v>
      </c>
      <c r="J184" s="14">
        <v>0</v>
      </c>
      <c r="K184" s="14">
        <v>0</v>
      </c>
      <c r="L184" s="14">
        <v>0</v>
      </c>
      <c r="M184" s="14">
        <v>0</v>
      </c>
      <c r="N184" s="14">
        <v>20</v>
      </c>
      <c r="O184" s="14">
        <v>0</v>
      </c>
      <c r="P184" s="22">
        <v>1319</v>
      </c>
    </row>
    <row r="185" spans="1:16" ht="22.5" x14ac:dyDescent="0.25">
      <c r="A185" s="30" t="s">
        <v>653</v>
      </c>
      <c r="B185" s="30" t="s">
        <v>654</v>
      </c>
      <c r="C185" s="14">
        <v>2</v>
      </c>
      <c r="D185" s="14">
        <v>2</v>
      </c>
      <c r="E185" s="31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8" t="s">
        <v>655</v>
      </c>
      <c r="B186" s="189"/>
      <c r="C186" s="27">
        <v>432</v>
      </c>
      <c r="D186" s="27">
        <v>530</v>
      </c>
      <c r="E186" s="28">
        <v>-0.18490566037735801</v>
      </c>
      <c r="F186" s="27">
        <v>148</v>
      </c>
      <c r="G186" s="27">
        <v>118</v>
      </c>
      <c r="H186" s="27">
        <v>151</v>
      </c>
      <c r="I186" s="27">
        <v>96</v>
      </c>
      <c r="J186" s="27">
        <v>0</v>
      </c>
      <c r="K186" s="27">
        <v>0</v>
      </c>
      <c r="L186" s="27">
        <v>2</v>
      </c>
      <c r="M186" s="27">
        <v>0</v>
      </c>
      <c r="N186" s="27">
        <v>15</v>
      </c>
      <c r="O186" s="27">
        <v>0</v>
      </c>
      <c r="P186" s="29">
        <v>107</v>
      </c>
    </row>
    <row r="187" spans="1:16" x14ac:dyDescent="0.25">
      <c r="A187" s="30" t="s">
        <v>656</v>
      </c>
      <c r="B187" s="30" t="s">
        <v>657</v>
      </c>
      <c r="C187" s="14">
        <v>19</v>
      </c>
      <c r="D187" s="14">
        <v>32</v>
      </c>
      <c r="E187" s="31">
        <v>-0.40625</v>
      </c>
      <c r="F187" s="14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30" t="s">
        <v>658</v>
      </c>
      <c r="B188" s="30" t="s">
        <v>659</v>
      </c>
      <c r="C188" s="14">
        <v>2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30" t="s">
        <v>660</v>
      </c>
      <c r="B189" s="30" t="s">
        <v>661</v>
      </c>
      <c r="C189" s="14">
        <v>136</v>
      </c>
      <c r="D189" s="14">
        <v>160</v>
      </c>
      <c r="E189" s="31">
        <v>-0.15</v>
      </c>
      <c r="F189" s="14">
        <v>73</v>
      </c>
      <c r="G189" s="14">
        <v>41</v>
      </c>
      <c r="H189" s="14">
        <v>59</v>
      </c>
      <c r="I189" s="14">
        <v>18</v>
      </c>
      <c r="J189" s="14">
        <v>0</v>
      </c>
      <c r="K189" s="14">
        <v>0</v>
      </c>
      <c r="L189" s="14">
        <v>2</v>
      </c>
      <c r="M189" s="14">
        <v>0</v>
      </c>
      <c r="N189" s="14">
        <v>0</v>
      </c>
      <c r="O189" s="14">
        <v>0</v>
      </c>
      <c r="P189" s="22">
        <v>38</v>
      </c>
    </row>
    <row r="190" spans="1:16" ht="22.5" x14ac:dyDescent="0.25">
      <c r="A190" s="30" t="s">
        <v>662</v>
      </c>
      <c r="B190" s="30" t="s">
        <v>663</v>
      </c>
      <c r="C190" s="14">
        <v>0</v>
      </c>
      <c r="D190" s="14">
        <v>3</v>
      </c>
      <c r="E190" s="31">
        <v>-1</v>
      </c>
      <c r="F190" s="14">
        <v>2</v>
      </c>
      <c r="G190" s="14">
        <v>3</v>
      </c>
      <c r="H190" s="14">
        <v>0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2</v>
      </c>
    </row>
    <row r="191" spans="1:16" ht="33.75" x14ac:dyDescent="0.25">
      <c r="A191" s="30" t="s">
        <v>664</v>
      </c>
      <c r="B191" s="30" t="s">
        <v>665</v>
      </c>
      <c r="C191" s="14">
        <v>76</v>
      </c>
      <c r="D191" s="14">
        <v>68</v>
      </c>
      <c r="E191" s="31">
        <v>0.11764705882352899</v>
      </c>
      <c r="F191" s="14">
        <v>46</v>
      </c>
      <c r="G191" s="14">
        <v>58</v>
      </c>
      <c r="H191" s="14">
        <v>26</v>
      </c>
      <c r="I191" s="14">
        <v>43</v>
      </c>
      <c r="J191" s="14">
        <v>0</v>
      </c>
      <c r="K191" s="14">
        <v>0</v>
      </c>
      <c r="L191" s="14">
        <v>0</v>
      </c>
      <c r="M191" s="14">
        <v>0</v>
      </c>
      <c r="N191" s="14">
        <v>14</v>
      </c>
      <c r="O191" s="14">
        <v>0</v>
      </c>
      <c r="P191" s="22">
        <v>49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30" t="s">
        <v>668</v>
      </c>
      <c r="B193" s="30" t="s">
        <v>669</v>
      </c>
      <c r="C193" s="14">
        <v>69</v>
      </c>
      <c r="D193" s="14">
        <v>88</v>
      </c>
      <c r="E193" s="31">
        <v>-0.21590909090909099</v>
      </c>
      <c r="F193" s="14">
        <v>9</v>
      </c>
      <c r="G193" s="14">
        <v>2</v>
      </c>
      <c r="H193" s="14">
        <v>26</v>
      </c>
      <c r="I193" s="14">
        <v>19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4</v>
      </c>
    </row>
    <row r="194" spans="1:16" x14ac:dyDescent="0.25">
      <c r="A194" s="30" t="s">
        <v>670</v>
      </c>
      <c r="B194" s="30" t="s">
        <v>671</v>
      </c>
      <c r="C194" s="14">
        <v>17</v>
      </c>
      <c r="D194" s="14">
        <v>24</v>
      </c>
      <c r="E194" s="31">
        <v>-0.29166666666666702</v>
      </c>
      <c r="F194" s="14">
        <v>3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30" t="s">
        <v>674</v>
      </c>
      <c r="B196" s="30" t="s">
        <v>675</v>
      </c>
      <c r="C196" s="14">
        <v>3</v>
      </c>
      <c r="D196" s="14">
        <v>35</v>
      </c>
      <c r="E196" s="31">
        <v>-0.91428571428571404</v>
      </c>
      <c r="F196" s="14">
        <v>8</v>
      </c>
      <c r="G196" s="14">
        <v>12</v>
      </c>
      <c r="H196" s="14">
        <v>1</v>
      </c>
      <c r="I196" s="14">
        <v>5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11</v>
      </c>
    </row>
    <row r="197" spans="1:16" x14ac:dyDescent="0.25">
      <c r="A197" s="30" t="s">
        <v>676</v>
      </c>
      <c r="B197" s="30" t="s">
        <v>677</v>
      </c>
      <c r="C197" s="14">
        <v>100</v>
      </c>
      <c r="D197" s="14">
        <v>95</v>
      </c>
      <c r="E197" s="31">
        <v>5.2631578947368397E-2</v>
      </c>
      <c r="F197" s="14">
        <v>5</v>
      </c>
      <c r="G197" s="14">
        <v>2</v>
      </c>
      <c r="H197" s="14">
        <v>30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3</v>
      </c>
    </row>
    <row r="198" spans="1:16" ht="22.5" x14ac:dyDescent="0.25">
      <c r="A198" s="30" t="s">
        <v>678</v>
      </c>
      <c r="B198" s="30" t="s">
        <v>679</v>
      </c>
      <c r="C198" s="14">
        <v>9</v>
      </c>
      <c r="D198" s="14">
        <v>3</v>
      </c>
      <c r="E198" s="31">
        <v>2</v>
      </c>
      <c r="F198" s="14">
        <v>0</v>
      </c>
      <c r="G198" s="14">
        <v>0</v>
      </c>
      <c r="H198" s="14">
        <v>8</v>
      </c>
      <c r="I198" s="14">
        <v>7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2">
        <v>0</v>
      </c>
    </row>
    <row r="199" spans="1:16" x14ac:dyDescent="0.25">
      <c r="A199" s="30" t="s">
        <v>680</v>
      </c>
      <c r="B199" s="30" t="s">
        <v>681</v>
      </c>
      <c r="C199" s="14">
        <v>1</v>
      </c>
      <c r="D199" s="14">
        <v>22</v>
      </c>
      <c r="E199" s="31">
        <v>-0.95454545454545403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8" t="s">
        <v>684</v>
      </c>
      <c r="B201" s="189"/>
      <c r="C201" s="27">
        <v>554</v>
      </c>
      <c r="D201" s="27">
        <v>197</v>
      </c>
      <c r="E201" s="28">
        <v>1.8121827411167499</v>
      </c>
      <c r="F201" s="27">
        <v>63</v>
      </c>
      <c r="G201" s="27">
        <v>25</v>
      </c>
      <c r="H201" s="27">
        <v>31</v>
      </c>
      <c r="I201" s="27">
        <v>20</v>
      </c>
      <c r="J201" s="27">
        <v>0</v>
      </c>
      <c r="K201" s="27">
        <v>0</v>
      </c>
      <c r="L201" s="27">
        <v>12</v>
      </c>
      <c r="M201" s="27">
        <v>0</v>
      </c>
      <c r="N201" s="27">
        <v>63</v>
      </c>
      <c r="O201" s="27">
        <v>0</v>
      </c>
      <c r="P201" s="29">
        <v>23</v>
      </c>
    </row>
    <row r="202" spans="1:16" x14ac:dyDescent="0.25">
      <c r="A202" s="30" t="s">
        <v>685</v>
      </c>
      <c r="B202" s="30" t="s">
        <v>686</v>
      </c>
      <c r="C202" s="14">
        <v>36</v>
      </c>
      <c r="D202" s="14">
        <v>41</v>
      </c>
      <c r="E202" s="31">
        <v>-0.12195121951219499</v>
      </c>
      <c r="F202" s="14">
        <v>0</v>
      </c>
      <c r="G202" s="14">
        <v>0</v>
      </c>
      <c r="H202" s="14">
        <v>8</v>
      </c>
      <c r="I202" s="14">
        <v>7</v>
      </c>
      <c r="J202" s="14">
        <v>0</v>
      </c>
      <c r="K202" s="14">
        <v>0</v>
      </c>
      <c r="L202" s="14">
        <v>4</v>
      </c>
      <c r="M202" s="14">
        <v>0</v>
      </c>
      <c r="N202" s="14">
        <v>42</v>
      </c>
      <c r="O202" s="14">
        <v>0</v>
      </c>
      <c r="P202" s="22">
        <v>0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22">
        <v>0</v>
      </c>
    </row>
    <row r="204" spans="1:16" x14ac:dyDescent="0.25">
      <c r="A204" s="30" t="s">
        <v>689</v>
      </c>
      <c r="B204" s="30" t="s">
        <v>690</v>
      </c>
      <c r="C204" s="14">
        <v>421</v>
      </c>
      <c r="D204" s="14">
        <v>2</v>
      </c>
      <c r="E204" s="31">
        <v>209.5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2</v>
      </c>
      <c r="O204" s="14">
        <v>0</v>
      </c>
      <c r="P204" s="22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2</v>
      </c>
      <c r="I205" s="14">
        <v>0</v>
      </c>
      <c r="J205" s="14">
        <v>0</v>
      </c>
      <c r="K205" s="14">
        <v>0</v>
      </c>
      <c r="L205" s="14">
        <v>2</v>
      </c>
      <c r="M205" s="14">
        <v>0</v>
      </c>
      <c r="N205" s="14">
        <v>1</v>
      </c>
      <c r="O205" s="14">
        <v>0</v>
      </c>
      <c r="P205" s="22">
        <v>0</v>
      </c>
    </row>
    <row r="206" spans="1:16" ht="22.5" x14ac:dyDescent="0.25">
      <c r="A206" s="30" t="s">
        <v>693</v>
      </c>
      <c r="B206" s="30" t="s">
        <v>694</v>
      </c>
      <c r="C206" s="14">
        <v>75</v>
      </c>
      <c r="D206" s="14">
        <v>118</v>
      </c>
      <c r="E206" s="31">
        <v>-0.36440677966101698</v>
      </c>
      <c r="F206" s="14">
        <v>63</v>
      </c>
      <c r="G206" s="14">
        <v>24</v>
      </c>
      <c r="H206" s="14">
        <v>16</v>
      </c>
      <c r="I206" s="14">
        <v>13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2">
        <v>22</v>
      </c>
    </row>
    <row r="207" spans="1:16" ht="22.5" x14ac:dyDescent="0.25">
      <c r="A207" s="30" t="s">
        <v>695</v>
      </c>
      <c r="B207" s="30" t="s">
        <v>696</v>
      </c>
      <c r="C207" s="14">
        <v>2</v>
      </c>
      <c r="D207" s="14">
        <v>1</v>
      </c>
      <c r="E207" s="31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1</v>
      </c>
      <c r="O207" s="14">
        <v>0</v>
      </c>
      <c r="P207" s="22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8</v>
      </c>
      <c r="E208" s="31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30" t="s">
        <v>701</v>
      </c>
      <c r="B210" s="30" t="s">
        <v>702</v>
      </c>
      <c r="C210" s="14">
        <v>2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2</v>
      </c>
      <c r="E211" s="31">
        <v>-1</v>
      </c>
      <c r="F211" s="14">
        <v>0</v>
      </c>
      <c r="G211" s="14">
        <v>1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1</v>
      </c>
    </row>
    <row r="212" spans="1:16" x14ac:dyDescent="0.25">
      <c r="A212" s="30" t="s">
        <v>705</v>
      </c>
      <c r="B212" s="30" t="s">
        <v>706</v>
      </c>
      <c r="C212" s="14">
        <v>2</v>
      </c>
      <c r="D212" s="14">
        <v>4</v>
      </c>
      <c r="E212" s="31">
        <v>-0.5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2</v>
      </c>
      <c r="O212" s="14">
        <v>0</v>
      </c>
      <c r="P212" s="22">
        <v>0</v>
      </c>
    </row>
    <row r="213" spans="1:16" x14ac:dyDescent="0.25">
      <c r="A213" s="30" t="s">
        <v>707</v>
      </c>
      <c r="B213" s="30" t="s">
        <v>708</v>
      </c>
      <c r="C213" s="14">
        <v>4</v>
      </c>
      <c r="D213" s="14">
        <v>5</v>
      </c>
      <c r="E213" s="31">
        <v>-0.2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2">
        <v>0</v>
      </c>
    </row>
    <row r="214" spans="1:16" x14ac:dyDescent="0.25">
      <c r="A214" s="30" t="s">
        <v>709</v>
      </c>
      <c r="B214" s="30" t="s">
        <v>710</v>
      </c>
      <c r="C214" s="14">
        <v>7</v>
      </c>
      <c r="D214" s="14">
        <v>7</v>
      </c>
      <c r="E214" s="31">
        <v>0</v>
      </c>
      <c r="F214" s="14">
        <v>0</v>
      </c>
      <c r="G214" s="14">
        <v>0</v>
      </c>
      <c r="H214" s="14">
        <v>4</v>
      </c>
      <c r="I214" s="14">
        <v>0</v>
      </c>
      <c r="J214" s="14">
        <v>0</v>
      </c>
      <c r="K214" s="14">
        <v>0</v>
      </c>
      <c r="L214" s="14">
        <v>4</v>
      </c>
      <c r="M214" s="14">
        <v>0</v>
      </c>
      <c r="N214" s="14">
        <v>9</v>
      </c>
      <c r="O214" s="14">
        <v>0</v>
      </c>
      <c r="P214" s="22">
        <v>0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0</v>
      </c>
      <c r="P216" s="22">
        <v>0</v>
      </c>
    </row>
    <row r="217" spans="1:16" ht="22.5" x14ac:dyDescent="0.25">
      <c r="A217" s="30" t="s">
        <v>715</v>
      </c>
      <c r="B217" s="30" t="s">
        <v>716</v>
      </c>
      <c r="C217" s="14">
        <v>3</v>
      </c>
      <c r="D217" s="14">
        <v>1</v>
      </c>
      <c r="E217" s="31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2</v>
      </c>
      <c r="M217" s="14">
        <v>0</v>
      </c>
      <c r="N217" s="14">
        <v>1</v>
      </c>
      <c r="O217" s="14">
        <v>0</v>
      </c>
      <c r="P217" s="22">
        <v>0</v>
      </c>
    </row>
    <row r="218" spans="1:16" ht="33.75" x14ac:dyDescent="0.25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30" t="s">
        <v>719</v>
      </c>
      <c r="B219" s="30" t="s">
        <v>720</v>
      </c>
      <c r="C219" s="14">
        <v>1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30" t="s">
        <v>725</v>
      </c>
      <c r="B222" s="30" t="s">
        <v>726</v>
      </c>
      <c r="C222" s="14">
        <v>1</v>
      </c>
      <c r="D222" s="14">
        <v>8</v>
      </c>
      <c r="E222" s="31">
        <v>-0.875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8" t="s">
        <v>727</v>
      </c>
      <c r="B223" s="189"/>
      <c r="C223" s="27">
        <v>1883</v>
      </c>
      <c r="D223" s="27">
        <v>1587</v>
      </c>
      <c r="E223" s="28">
        <v>0.18651543793320699</v>
      </c>
      <c r="F223" s="27">
        <v>1118</v>
      </c>
      <c r="G223" s="27">
        <v>678</v>
      </c>
      <c r="H223" s="27">
        <v>345</v>
      </c>
      <c r="I223" s="27">
        <v>276</v>
      </c>
      <c r="J223" s="27">
        <v>4</v>
      </c>
      <c r="K223" s="27">
        <v>0</v>
      </c>
      <c r="L223" s="27">
        <v>1</v>
      </c>
      <c r="M223" s="27">
        <v>0</v>
      </c>
      <c r="N223" s="27">
        <v>5</v>
      </c>
      <c r="O223" s="27">
        <v>10</v>
      </c>
      <c r="P223" s="29">
        <v>604</v>
      </c>
    </row>
    <row r="224" spans="1:16" x14ac:dyDescent="0.25">
      <c r="A224" s="30" t="s">
        <v>728</v>
      </c>
      <c r="B224" s="30" t="s">
        <v>729</v>
      </c>
      <c r="C224" s="14">
        <v>0</v>
      </c>
      <c r="D224" s="14">
        <v>7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</v>
      </c>
      <c r="O227" s="14">
        <v>0</v>
      </c>
      <c r="P227" s="22">
        <v>0</v>
      </c>
    </row>
    <row r="228" spans="1:16" ht="33.75" x14ac:dyDescent="0.25">
      <c r="A228" s="30" t="s">
        <v>736</v>
      </c>
      <c r="B228" s="30" t="s">
        <v>737</v>
      </c>
      <c r="C228" s="14">
        <v>2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30" t="s">
        <v>738</v>
      </c>
      <c r="B229" s="30" t="s">
        <v>739</v>
      </c>
      <c r="C229" s="14">
        <v>35</v>
      </c>
      <c r="D229" s="14">
        <v>0</v>
      </c>
      <c r="E229" s="31">
        <v>0</v>
      </c>
      <c r="F229" s="14">
        <v>6</v>
      </c>
      <c r="G229" s="14">
        <v>2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30" t="s">
        <v>740</v>
      </c>
      <c r="B230" s="30" t="s">
        <v>741</v>
      </c>
      <c r="C230" s="14">
        <v>3</v>
      </c>
      <c r="D230" s="14">
        <v>18</v>
      </c>
      <c r="E230" s="31">
        <v>-0.83333333333333304</v>
      </c>
      <c r="F230" s="14">
        <v>2</v>
      </c>
      <c r="G230" s="14">
        <v>0</v>
      </c>
      <c r="H230" s="14">
        <v>0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25">
      <c r="A231" s="30" t="s">
        <v>742</v>
      </c>
      <c r="B231" s="30" t="s">
        <v>743</v>
      </c>
      <c r="C231" s="14">
        <v>36</v>
      </c>
      <c r="D231" s="14">
        <v>43</v>
      </c>
      <c r="E231" s="31">
        <v>-0.162790697674419</v>
      </c>
      <c r="F231" s="14">
        <v>1</v>
      </c>
      <c r="G231" s="14">
        <v>0</v>
      </c>
      <c r="H231" s="14">
        <v>13</v>
      </c>
      <c r="I231" s="14">
        <v>8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0</v>
      </c>
    </row>
    <row r="232" spans="1:16" x14ac:dyDescent="0.25">
      <c r="A232" s="30" t="s">
        <v>744</v>
      </c>
      <c r="B232" s="30" t="s">
        <v>745</v>
      </c>
      <c r="C232" s="14">
        <v>92</v>
      </c>
      <c r="D232" s="14">
        <v>105</v>
      </c>
      <c r="E232" s="31">
        <v>-0.12380952380952399</v>
      </c>
      <c r="F232" s="14">
        <v>6</v>
      </c>
      <c r="G232" s="14">
        <v>1</v>
      </c>
      <c r="H232" s="14">
        <v>14</v>
      </c>
      <c r="I232" s="14">
        <v>7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0</v>
      </c>
    </row>
    <row r="233" spans="1:16" x14ac:dyDescent="0.25">
      <c r="A233" s="30" t="s">
        <v>746</v>
      </c>
      <c r="B233" s="30" t="s">
        <v>747</v>
      </c>
      <c r="C233" s="14">
        <v>36</v>
      </c>
      <c r="D233" s="14">
        <v>57</v>
      </c>
      <c r="E233" s="31">
        <v>-0.36842105263157898</v>
      </c>
      <c r="F233" s="14">
        <v>0</v>
      </c>
      <c r="G233" s="14">
        <v>0</v>
      </c>
      <c r="H233" s="14">
        <v>12</v>
      </c>
      <c r="I233" s="14">
        <v>11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2">
        <v>0</v>
      </c>
    </row>
    <row r="234" spans="1:16" ht="22.5" x14ac:dyDescent="0.25">
      <c r="A234" s="30" t="s">
        <v>748</v>
      </c>
      <c r="B234" s="30" t="s">
        <v>749</v>
      </c>
      <c r="C234" s="14">
        <v>2</v>
      </c>
      <c r="D234" s="14">
        <v>1</v>
      </c>
      <c r="E234" s="31">
        <v>1</v>
      </c>
      <c r="F234" s="14">
        <v>0</v>
      </c>
      <c r="G234" s="14">
        <v>0</v>
      </c>
      <c r="H234" s="14">
        <v>0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30" t="s">
        <v>750</v>
      </c>
      <c r="B235" s="30" t="s">
        <v>751</v>
      </c>
      <c r="C235" s="14">
        <v>13</v>
      </c>
      <c r="D235" s="14">
        <v>19</v>
      </c>
      <c r="E235" s="31">
        <v>-0.31578947368421101</v>
      </c>
      <c r="F235" s="14">
        <v>3</v>
      </c>
      <c r="G235" s="14">
        <v>2</v>
      </c>
      <c r="H235" s="14">
        <v>9</v>
      </c>
      <c r="I235" s="14">
        <v>6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30" t="s">
        <v>752</v>
      </c>
      <c r="B236" s="30" t="s">
        <v>753</v>
      </c>
      <c r="C236" s="14">
        <v>5</v>
      </c>
      <c r="D236" s="14">
        <v>7</v>
      </c>
      <c r="E236" s="31">
        <v>-0.28571428571428598</v>
      </c>
      <c r="F236" s="14">
        <v>0</v>
      </c>
      <c r="G236" s="14">
        <v>0</v>
      </c>
      <c r="H236" s="14">
        <v>3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2">
        <v>0</v>
      </c>
    </row>
    <row r="237" spans="1:16" ht="22.5" x14ac:dyDescent="0.25">
      <c r="A237" s="30" t="s">
        <v>754</v>
      </c>
      <c r="B237" s="30" t="s">
        <v>755</v>
      </c>
      <c r="C237" s="14">
        <v>2</v>
      </c>
      <c r="D237" s="14">
        <v>1</v>
      </c>
      <c r="E237" s="31">
        <v>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30" t="s">
        <v>756</v>
      </c>
      <c r="B238" s="30" t="s">
        <v>757</v>
      </c>
      <c r="C238" s="14">
        <v>1652</v>
      </c>
      <c r="D238" s="14">
        <v>1328</v>
      </c>
      <c r="E238" s="31">
        <v>0.24397590361445801</v>
      </c>
      <c r="F238" s="14">
        <v>1100</v>
      </c>
      <c r="G238" s="14">
        <v>673</v>
      </c>
      <c r="H238" s="14">
        <v>293</v>
      </c>
      <c r="I238" s="14">
        <v>240</v>
      </c>
      <c r="J238" s="14">
        <v>4</v>
      </c>
      <c r="K238" s="14">
        <v>0</v>
      </c>
      <c r="L238" s="14">
        <v>1</v>
      </c>
      <c r="M238" s="14">
        <v>0</v>
      </c>
      <c r="N238" s="14">
        <v>2</v>
      </c>
      <c r="O238" s="14">
        <v>10</v>
      </c>
      <c r="P238" s="22">
        <v>604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30" t="s">
        <v>762</v>
      </c>
      <c r="B241" s="30" t="s">
        <v>763</v>
      </c>
      <c r="C241" s="14">
        <v>4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30" t="s">
        <v>764</v>
      </c>
      <c r="B242" s="30" t="s">
        <v>765</v>
      </c>
      <c r="C242" s="14">
        <v>1</v>
      </c>
      <c r="D242" s="14">
        <v>1</v>
      </c>
      <c r="E242" s="31">
        <v>0</v>
      </c>
      <c r="F242" s="14">
        <v>0</v>
      </c>
      <c r="G242" s="14">
        <v>0</v>
      </c>
      <c r="H242" s="14">
        <v>1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8" t="s">
        <v>768</v>
      </c>
      <c r="B244" s="189"/>
      <c r="C244" s="27">
        <v>13</v>
      </c>
      <c r="D244" s="27">
        <v>10</v>
      </c>
      <c r="E244" s="28">
        <v>0.3</v>
      </c>
      <c r="F244" s="27">
        <v>1</v>
      </c>
      <c r="G244" s="27">
        <v>2</v>
      </c>
      <c r="H244" s="27">
        <v>1</v>
      </c>
      <c r="I244" s="27">
        <v>7</v>
      </c>
      <c r="J244" s="27">
        <v>0</v>
      </c>
      <c r="K244" s="27">
        <v>0</v>
      </c>
      <c r="L244" s="27">
        <v>0</v>
      </c>
      <c r="M244" s="27">
        <v>0</v>
      </c>
      <c r="N244" s="27">
        <v>7</v>
      </c>
      <c r="O244" s="27">
        <v>0</v>
      </c>
      <c r="P244" s="29">
        <v>0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30" t="s">
        <v>775</v>
      </c>
      <c r="B248" s="30" t="s">
        <v>776</v>
      </c>
      <c r="C248" s="14">
        <v>1</v>
      </c>
      <c r="D248" s="14">
        <v>5</v>
      </c>
      <c r="E248" s="31">
        <v>-0.8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30" t="s">
        <v>777</v>
      </c>
      <c r="B249" s="30" t="s">
        <v>778</v>
      </c>
      <c r="C249" s="14">
        <v>4</v>
      </c>
      <c r="D249" s="14">
        <v>5</v>
      </c>
      <c r="E249" s="31">
        <v>-0.2</v>
      </c>
      <c r="F249" s="14">
        <v>1</v>
      </c>
      <c r="G249" s="14">
        <v>1</v>
      </c>
      <c r="H249" s="14">
        <v>1</v>
      </c>
      <c r="I249" s="14">
        <v>5</v>
      </c>
      <c r="J249" s="14">
        <v>0</v>
      </c>
      <c r="K249" s="14">
        <v>0</v>
      </c>
      <c r="L249" s="14">
        <v>0</v>
      </c>
      <c r="M249" s="14">
        <v>0</v>
      </c>
      <c r="N249" s="14">
        <v>6</v>
      </c>
      <c r="O249" s="14">
        <v>0</v>
      </c>
      <c r="P249" s="22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30" t="s">
        <v>781</v>
      </c>
      <c r="B251" s="30" t="s">
        <v>782</v>
      </c>
      <c r="C251" s="14">
        <v>1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30" t="s">
        <v>783</v>
      </c>
      <c r="B252" s="30" t="s">
        <v>784</v>
      </c>
      <c r="C252" s="14">
        <v>1</v>
      </c>
      <c r="D252" s="14">
        <v>0</v>
      </c>
      <c r="E252" s="31">
        <v>0</v>
      </c>
      <c r="F252" s="14">
        <v>0</v>
      </c>
      <c r="G252" s="14">
        <v>1</v>
      </c>
      <c r="H252" s="14">
        <v>0</v>
      </c>
      <c r="I252" s="14">
        <v>2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30" t="s">
        <v>787</v>
      </c>
      <c r="B254" s="30" t="s">
        <v>788</v>
      </c>
      <c r="C254" s="14">
        <v>5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30" t="s">
        <v>817</v>
      </c>
      <c r="B269" s="30" t="s">
        <v>818</v>
      </c>
      <c r="C269" s="14">
        <v>1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2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8" t="s">
        <v>821</v>
      </c>
      <c r="B271" s="189"/>
      <c r="C271" s="27">
        <v>773</v>
      </c>
      <c r="D271" s="27">
        <v>845</v>
      </c>
      <c r="E271" s="28">
        <v>-8.5207100591716003E-2</v>
      </c>
      <c r="F271" s="27">
        <v>570</v>
      </c>
      <c r="G271" s="27">
        <v>371</v>
      </c>
      <c r="H271" s="27">
        <v>135</v>
      </c>
      <c r="I271" s="27">
        <v>109</v>
      </c>
      <c r="J271" s="27">
        <v>6</v>
      </c>
      <c r="K271" s="27">
        <v>0</v>
      </c>
      <c r="L271" s="27">
        <v>0</v>
      </c>
      <c r="M271" s="27">
        <v>2</v>
      </c>
      <c r="N271" s="27">
        <v>38</v>
      </c>
      <c r="O271" s="27">
        <v>7</v>
      </c>
      <c r="P271" s="29">
        <v>339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30" t="s">
        <v>824</v>
      </c>
      <c r="B273" s="30" t="s">
        <v>825</v>
      </c>
      <c r="C273" s="14">
        <v>209</v>
      </c>
      <c r="D273" s="14">
        <v>184</v>
      </c>
      <c r="E273" s="31">
        <v>0.13586956521739099</v>
      </c>
      <c r="F273" s="14">
        <v>184</v>
      </c>
      <c r="G273" s="14">
        <v>121</v>
      </c>
      <c r="H273" s="14">
        <v>73</v>
      </c>
      <c r="I273" s="14">
        <v>64</v>
      </c>
      <c r="J273" s="14">
        <v>1</v>
      </c>
      <c r="K273" s="14">
        <v>0</v>
      </c>
      <c r="L273" s="14">
        <v>0</v>
      </c>
      <c r="M273" s="14">
        <v>0</v>
      </c>
      <c r="N273" s="14">
        <v>23</v>
      </c>
      <c r="O273" s="14">
        <v>0</v>
      </c>
      <c r="P273" s="22">
        <v>102</v>
      </c>
    </row>
    <row r="274" spans="1:16" ht="33.75" x14ac:dyDescent="0.25">
      <c r="A274" s="30" t="s">
        <v>826</v>
      </c>
      <c r="B274" s="30" t="s">
        <v>827</v>
      </c>
      <c r="C274" s="14">
        <v>544</v>
      </c>
      <c r="D274" s="14">
        <v>610</v>
      </c>
      <c r="E274" s="31">
        <v>-0.10819672131147499</v>
      </c>
      <c r="F274" s="14">
        <v>382</v>
      </c>
      <c r="G274" s="14">
        <v>249</v>
      </c>
      <c r="H274" s="14">
        <v>48</v>
      </c>
      <c r="I274" s="14">
        <v>41</v>
      </c>
      <c r="J274" s="14">
        <v>0</v>
      </c>
      <c r="K274" s="14">
        <v>0</v>
      </c>
      <c r="L274" s="14">
        <v>0</v>
      </c>
      <c r="M274" s="14">
        <v>1</v>
      </c>
      <c r="N274" s="14">
        <v>15</v>
      </c>
      <c r="O274" s="14">
        <v>0</v>
      </c>
      <c r="P274" s="22">
        <v>235</v>
      </c>
    </row>
    <row r="275" spans="1:16" ht="22.5" x14ac:dyDescent="0.25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30" t="s">
        <v>830</v>
      </c>
      <c r="B276" s="30" t="s">
        <v>831</v>
      </c>
      <c r="C276" s="14">
        <v>2</v>
      </c>
      <c r="D276" s="14">
        <v>5</v>
      </c>
      <c r="E276" s="31">
        <v>-0.6</v>
      </c>
      <c r="F276" s="14">
        <v>4</v>
      </c>
      <c r="G276" s="14">
        <v>1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1</v>
      </c>
    </row>
    <row r="277" spans="1:16" ht="22.5" x14ac:dyDescent="0.25">
      <c r="A277" s="30" t="s">
        <v>832</v>
      </c>
      <c r="B277" s="30" t="s">
        <v>833</v>
      </c>
      <c r="C277" s="14">
        <v>0</v>
      </c>
      <c r="D277" s="14">
        <v>8</v>
      </c>
      <c r="E277" s="31">
        <v>-1</v>
      </c>
      <c r="F277" s="14">
        <v>0</v>
      </c>
      <c r="G277" s="14">
        <v>0</v>
      </c>
      <c r="H277" s="14">
        <v>3</v>
      </c>
      <c r="I277" s="14">
        <v>2</v>
      </c>
      <c r="J277" s="14">
        <v>1</v>
      </c>
      <c r="K277" s="14">
        <v>0</v>
      </c>
      <c r="L277" s="14">
        <v>0</v>
      </c>
      <c r="M277" s="14">
        <v>1</v>
      </c>
      <c r="N277" s="14">
        <v>0</v>
      </c>
      <c r="O277" s="14">
        <v>0</v>
      </c>
      <c r="P277" s="22">
        <v>0</v>
      </c>
    </row>
    <row r="278" spans="1:16" ht="22.5" x14ac:dyDescent="0.25">
      <c r="A278" s="30" t="s">
        <v>834</v>
      </c>
      <c r="B278" s="30" t="s">
        <v>835</v>
      </c>
      <c r="C278" s="14">
        <v>8</v>
      </c>
      <c r="D278" s="14">
        <v>23</v>
      </c>
      <c r="E278" s="31">
        <v>-0.65217391304347805</v>
      </c>
      <c r="F278" s="14">
        <v>0</v>
      </c>
      <c r="G278" s="14">
        <v>0</v>
      </c>
      <c r="H278" s="14">
        <v>5</v>
      </c>
      <c r="I278" s="14">
        <v>2</v>
      </c>
      <c r="J278" s="14">
        <v>1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1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10</v>
      </c>
      <c r="E279" s="31">
        <v>-1</v>
      </c>
      <c r="F279" s="14">
        <v>0</v>
      </c>
      <c r="G279" s="14">
        <v>0</v>
      </c>
      <c r="H279" s="14">
        <v>2</v>
      </c>
      <c r="I279" s="14">
        <v>0</v>
      </c>
      <c r="J279" s="14">
        <v>1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2</v>
      </c>
      <c r="E280" s="31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30" t="s">
        <v>860</v>
      </c>
      <c r="B291" s="30" t="s">
        <v>861</v>
      </c>
      <c r="C291" s="14">
        <v>4</v>
      </c>
      <c r="D291" s="14">
        <v>1</v>
      </c>
      <c r="E291" s="31">
        <v>3</v>
      </c>
      <c r="F291" s="14">
        <v>0</v>
      </c>
      <c r="G291" s="14">
        <v>0</v>
      </c>
      <c r="H291" s="14">
        <v>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7</v>
      </c>
      <c r="P291" s="22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30" t="s">
        <v>866</v>
      </c>
      <c r="B294" s="30" t="s">
        <v>867</v>
      </c>
      <c r="C294" s="14">
        <v>6</v>
      </c>
      <c r="D294" s="14">
        <v>2</v>
      </c>
      <c r="E294" s="31">
        <v>2</v>
      </c>
      <c r="F294" s="14">
        <v>0</v>
      </c>
      <c r="G294" s="14">
        <v>0</v>
      </c>
      <c r="H294" s="14">
        <v>2</v>
      </c>
      <c r="I294" s="14">
        <v>0</v>
      </c>
      <c r="J294" s="14">
        <v>2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8" t="s">
        <v>880</v>
      </c>
      <c r="B301" s="189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8" t="s">
        <v>887</v>
      </c>
      <c r="B305" s="189"/>
      <c r="C305" s="27">
        <v>2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2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8" t="s">
        <v>900</v>
      </c>
      <c r="B312" s="189"/>
      <c r="C312" s="27">
        <v>26</v>
      </c>
      <c r="D312" s="27">
        <v>15</v>
      </c>
      <c r="E312" s="28">
        <v>0.73333333333333295</v>
      </c>
      <c r="F312" s="27">
        <v>0</v>
      </c>
      <c r="G312" s="27">
        <v>0</v>
      </c>
      <c r="H312" s="27">
        <v>2</v>
      </c>
      <c r="I312" s="27">
        <v>2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901</v>
      </c>
      <c r="B313" s="30" t="s">
        <v>902</v>
      </c>
      <c r="C313" s="14">
        <v>23</v>
      </c>
      <c r="D313" s="14">
        <v>13</v>
      </c>
      <c r="E313" s="31">
        <v>0.76923076923076905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30" t="s">
        <v>905</v>
      </c>
      <c r="B315" s="30" t="s">
        <v>906</v>
      </c>
      <c r="C315" s="14">
        <v>3</v>
      </c>
      <c r="D315" s="14">
        <v>2</v>
      </c>
      <c r="E315" s="31">
        <v>0.5</v>
      </c>
      <c r="F315" s="14">
        <v>0</v>
      </c>
      <c r="G315" s="14">
        <v>0</v>
      </c>
      <c r="H315" s="14">
        <v>1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8" t="s">
        <v>911</v>
      </c>
      <c r="B318" s="189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25">
      <c r="A320" s="188" t="s">
        <v>914</v>
      </c>
      <c r="B320" s="189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8" t="s">
        <v>919</v>
      </c>
      <c r="B323" s="189"/>
      <c r="C323" s="27">
        <v>14839</v>
      </c>
      <c r="D323" s="27">
        <v>21091</v>
      </c>
      <c r="E323" s="28">
        <v>-0.29642975676828998</v>
      </c>
      <c r="F323" s="27">
        <v>148</v>
      </c>
      <c r="G323" s="27">
        <v>1</v>
      </c>
      <c r="H323" s="27">
        <v>482</v>
      </c>
      <c r="I323" s="27">
        <v>0</v>
      </c>
      <c r="J323" s="27">
        <v>13</v>
      </c>
      <c r="K323" s="27">
        <v>0</v>
      </c>
      <c r="L323" s="27">
        <v>8</v>
      </c>
      <c r="M323" s="27">
        <v>0</v>
      </c>
      <c r="N323" s="27">
        <v>1</v>
      </c>
      <c r="O323" s="27">
        <v>0</v>
      </c>
      <c r="P323" s="29">
        <v>0</v>
      </c>
    </row>
    <row r="324" spans="1:16" x14ac:dyDescent="0.25">
      <c r="A324" s="30" t="s">
        <v>920</v>
      </c>
      <c r="B324" s="30" t="s">
        <v>921</v>
      </c>
      <c r="C324" s="14">
        <v>14839</v>
      </c>
      <c r="D324" s="14">
        <v>21091</v>
      </c>
      <c r="E324" s="31">
        <v>-0.29642975676828998</v>
      </c>
      <c r="F324" s="14">
        <v>148</v>
      </c>
      <c r="G324" s="14">
        <v>1</v>
      </c>
      <c r="H324" s="14">
        <v>482</v>
      </c>
      <c r="I324" s="14">
        <v>0</v>
      </c>
      <c r="J324" s="14">
        <v>13</v>
      </c>
      <c r="K324" s="14">
        <v>0</v>
      </c>
      <c r="L324" s="14">
        <v>8</v>
      </c>
      <c r="M324" s="14">
        <v>0</v>
      </c>
      <c r="N324" s="14">
        <v>1</v>
      </c>
      <c r="O324" s="14">
        <v>0</v>
      </c>
      <c r="P324" s="22">
        <v>0</v>
      </c>
    </row>
    <row r="325" spans="1:16" x14ac:dyDescent="0.25">
      <c r="A325" s="188" t="s">
        <v>922</v>
      </c>
      <c r="B325" s="189"/>
      <c r="C325" s="27">
        <v>5</v>
      </c>
      <c r="D325" s="27">
        <v>8</v>
      </c>
      <c r="E325" s="28">
        <v>-0.375</v>
      </c>
      <c r="F325" s="27">
        <v>0</v>
      </c>
      <c r="G325" s="27">
        <v>0</v>
      </c>
      <c r="H325" s="27">
        <v>0</v>
      </c>
      <c r="I325" s="27">
        <v>1</v>
      </c>
      <c r="J325" s="27">
        <v>0</v>
      </c>
      <c r="K325" s="27">
        <v>1</v>
      </c>
      <c r="L325" s="27">
        <v>0</v>
      </c>
      <c r="M325" s="27">
        <v>0</v>
      </c>
      <c r="N325" s="27">
        <v>0</v>
      </c>
      <c r="O325" s="27">
        <v>0</v>
      </c>
      <c r="P325" s="29">
        <v>1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30" t="s">
        <v>927</v>
      </c>
      <c r="B328" s="30" t="s">
        <v>928</v>
      </c>
      <c r="C328" s="14">
        <v>5</v>
      </c>
      <c r="D328" s="14">
        <v>8</v>
      </c>
      <c r="E328" s="31">
        <v>-0.375</v>
      </c>
      <c r="F328" s="14">
        <v>0</v>
      </c>
      <c r="G328" s="14">
        <v>0</v>
      </c>
      <c r="H328" s="14">
        <v>0</v>
      </c>
      <c r="I328" s="14">
        <v>1</v>
      </c>
      <c r="J328" s="14">
        <v>0</v>
      </c>
      <c r="K328" s="14">
        <v>1</v>
      </c>
      <c r="L328" s="14">
        <v>0</v>
      </c>
      <c r="M328" s="14">
        <v>0</v>
      </c>
      <c r="N328" s="14">
        <v>0</v>
      </c>
      <c r="O328" s="14">
        <v>0</v>
      </c>
      <c r="P328" s="22">
        <v>1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8" t="s">
        <v>945</v>
      </c>
      <c r="B337" s="189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8" t="s">
        <v>948</v>
      </c>
      <c r="B339" s="189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90" t="s">
        <v>951</v>
      </c>
      <c r="B341" s="191"/>
      <c r="C341" s="32">
        <v>88164</v>
      </c>
      <c r="D341" s="32">
        <v>85519</v>
      </c>
      <c r="E341" s="33">
        <v>3.0928799448075899E-2</v>
      </c>
      <c r="F341" s="32">
        <v>13659</v>
      </c>
      <c r="G341" s="32">
        <v>6684</v>
      </c>
      <c r="H341" s="32">
        <v>5415</v>
      </c>
      <c r="I341" s="32">
        <v>3831</v>
      </c>
      <c r="J341" s="32">
        <v>391</v>
      </c>
      <c r="K341" s="32">
        <v>31</v>
      </c>
      <c r="L341" s="32">
        <v>35</v>
      </c>
      <c r="M341" s="32">
        <v>26</v>
      </c>
      <c r="N341" s="32">
        <v>345</v>
      </c>
      <c r="O341" s="32">
        <v>172</v>
      </c>
      <c r="P341" s="32">
        <v>6320</v>
      </c>
    </row>
  </sheetData>
  <sheetProtection algorithmName="SHA-512" hashValue="6TC7sw6hJlIM/7h2VVBZySWAwMnxLI29F+xK4yDqjqT69OT5Hb45msrQpu2ic1YaD2iTO0HT3GX53XuGTH3zeQ==" saltValue="xN5/V97gC8i8MPcmeXdeW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81" t="s">
        <v>954</v>
      </c>
      <c r="B5" s="13" t="s">
        <v>955</v>
      </c>
      <c r="C5" s="22">
        <v>3</v>
      </c>
    </row>
    <row r="6" spans="1:3" x14ac:dyDescent="0.25">
      <c r="A6" s="183"/>
      <c r="B6" s="13" t="s">
        <v>329</v>
      </c>
      <c r="C6" s="22">
        <v>267</v>
      </c>
    </row>
    <row r="7" spans="1:3" x14ac:dyDescent="0.25">
      <c r="A7" s="183"/>
      <c r="B7" s="13" t="s">
        <v>956</v>
      </c>
      <c r="C7" s="22">
        <v>24</v>
      </c>
    </row>
    <row r="8" spans="1:3" x14ac:dyDescent="0.25">
      <c r="A8" s="183"/>
      <c r="B8" s="13" t="s">
        <v>957</v>
      </c>
      <c r="C8" s="22">
        <v>82</v>
      </c>
    </row>
    <row r="9" spans="1:3" x14ac:dyDescent="0.25">
      <c r="A9" s="183"/>
      <c r="B9" s="13" t="s">
        <v>958</v>
      </c>
      <c r="C9" s="22">
        <v>106</v>
      </c>
    </row>
    <row r="10" spans="1:3" x14ac:dyDescent="0.25">
      <c r="A10" s="183"/>
      <c r="B10" s="13" t="s">
        <v>959</v>
      </c>
      <c r="C10" s="22">
        <v>59</v>
      </c>
    </row>
    <row r="11" spans="1:3" x14ac:dyDescent="0.25">
      <c r="A11" s="183"/>
      <c r="B11" s="13" t="s">
        <v>960</v>
      </c>
      <c r="C11" s="22">
        <v>106</v>
      </c>
    </row>
    <row r="12" spans="1:3" x14ac:dyDescent="0.25">
      <c r="A12" s="183"/>
      <c r="B12" s="13" t="s">
        <v>513</v>
      </c>
      <c r="C12" s="22">
        <v>86</v>
      </c>
    </row>
    <row r="13" spans="1:3" x14ac:dyDescent="0.25">
      <c r="A13" s="183"/>
      <c r="B13" s="13" t="s">
        <v>961</v>
      </c>
      <c r="C13" s="22">
        <v>19</v>
      </c>
    </row>
    <row r="14" spans="1:3" x14ac:dyDescent="0.25">
      <c r="A14" s="183"/>
      <c r="B14" s="13" t="s">
        <v>962</v>
      </c>
      <c r="C14" s="22">
        <v>2</v>
      </c>
    </row>
    <row r="15" spans="1:3" x14ac:dyDescent="0.25">
      <c r="A15" s="183"/>
      <c r="B15" s="13" t="s">
        <v>646</v>
      </c>
      <c r="C15" s="22">
        <v>8</v>
      </c>
    </row>
    <row r="16" spans="1:3" x14ac:dyDescent="0.25">
      <c r="A16" s="183"/>
      <c r="B16" s="13" t="s">
        <v>963</v>
      </c>
      <c r="C16" s="22">
        <v>48</v>
      </c>
    </row>
    <row r="17" spans="1:3" x14ac:dyDescent="0.25">
      <c r="A17" s="183"/>
      <c r="B17" s="13" t="s">
        <v>964</v>
      </c>
      <c r="C17" s="22">
        <v>121</v>
      </c>
    </row>
    <row r="18" spans="1:3" x14ac:dyDescent="0.25">
      <c r="A18" s="183"/>
      <c r="B18" s="13" t="s">
        <v>965</v>
      </c>
      <c r="C18" s="22">
        <v>8</v>
      </c>
    </row>
    <row r="19" spans="1:3" x14ac:dyDescent="0.25">
      <c r="A19" s="182"/>
      <c r="B19" s="13" t="s">
        <v>106</v>
      </c>
      <c r="C19" s="22">
        <v>491</v>
      </c>
    </row>
    <row r="20" spans="1:3" x14ac:dyDescent="0.25">
      <c r="A20" s="181" t="s">
        <v>966</v>
      </c>
      <c r="B20" s="13" t="s">
        <v>967</v>
      </c>
      <c r="C20" s="22">
        <v>97</v>
      </c>
    </row>
    <row r="21" spans="1:3" x14ac:dyDescent="0.25">
      <c r="A21" s="182"/>
      <c r="B21" s="13" t="s">
        <v>968</v>
      </c>
      <c r="C21" s="22">
        <v>0</v>
      </c>
    </row>
    <row r="22" spans="1:3" x14ac:dyDescent="0.25">
      <c r="A22" s="181" t="s">
        <v>969</v>
      </c>
      <c r="B22" s="13" t="s">
        <v>970</v>
      </c>
      <c r="C22" s="22">
        <v>364</v>
      </c>
    </row>
    <row r="23" spans="1:3" x14ac:dyDescent="0.25">
      <c r="A23" s="183"/>
      <c r="B23" s="13" t="s">
        <v>971</v>
      </c>
      <c r="C23" s="22">
        <v>1162</v>
      </c>
    </row>
    <row r="24" spans="1:3" x14ac:dyDescent="0.25">
      <c r="A24" s="182"/>
      <c r="B24" s="13" t="s">
        <v>972</v>
      </c>
      <c r="C24" s="22">
        <v>5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2">
        <v>476</v>
      </c>
    </row>
    <row r="29" spans="1:3" x14ac:dyDescent="0.25">
      <c r="A29" s="181" t="s">
        <v>975</v>
      </c>
      <c r="B29" s="13" t="s">
        <v>976</v>
      </c>
      <c r="C29" s="22">
        <v>4</v>
      </c>
    </row>
    <row r="30" spans="1:3" x14ac:dyDescent="0.25">
      <c r="A30" s="183"/>
      <c r="B30" s="13" t="s">
        <v>977</v>
      </c>
      <c r="C30" s="22">
        <v>24</v>
      </c>
    </row>
    <row r="31" spans="1:3" x14ac:dyDescent="0.25">
      <c r="A31" s="183"/>
      <c r="B31" s="13" t="s">
        <v>978</v>
      </c>
      <c r="C31" s="22">
        <v>7</v>
      </c>
    </row>
    <row r="32" spans="1:3" x14ac:dyDescent="0.25">
      <c r="A32" s="182"/>
      <c r="B32" s="13" t="s">
        <v>979</v>
      </c>
      <c r="C32" s="22">
        <v>93</v>
      </c>
    </row>
    <row r="33" spans="1:3" x14ac:dyDescent="0.25">
      <c r="A33" s="12" t="s">
        <v>980</v>
      </c>
      <c r="B33" s="17"/>
      <c r="C33" s="22">
        <v>24</v>
      </c>
    </row>
    <row r="34" spans="1:3" x14ac:dyDescent="0.25">
      <c r="A34" s="12" t="s">
        <v>981</v>
      </c>
      <c r="B34" s="17"/>
      <c r="C34" s="22">
        <v>195</v>
      </c>
    </row>
    <row r="35" spans="1:3" x14ac:dyDescent="0.25">
      <c r="A35" s="12" t="s">
        <v>982</v>
      </c>
      <c r="B35" s="17"/>
      <c r="C35" s="22">
        <v>31</v>
      </c>
    </row>
    <row r="36" spans="1:3" x14ac:dyDescent="0.25">
      <c r="A36" s="12" t="s">
        <v>983</v>
      </c>
      <c r="B36" s="17"/>
      <c r="C36" s="22">
        <v>0</v>
      </c>
    </row>
    <row r="37" spans="1:3" x14ac:dyDescent="0.25">
      <c r="A37" s="12" t="s">
        <v>984</v>
      </c>
      <c r="B37" s="17"/>
      <c r="C37" s="22">
        <v>36</v>
      </c>
    </row>
    <row r="38" spans="1:3" x14ac:dyDescent="0.25">
      <c r="A38" s="12" t="s">
        <v>985</v>
      </c>
      <c r="B38" s="17"/>
      <c r="C38" s="22">
        <v>7</v>
      </c>
    </row>
    <row r="39" spans="1:3" x14ac:dyDescent="0.25">
      <c r="A39" s="12" t="s">
        <v>972</v>
      </c>
      <c r="B39" s="17"/>
      <c r="C39" s="22">
        <v>55</v>
      </c>
    </row>
    <row r="40" spans="1:3" x14ac:dyDescent="0.25">
      <c r="A40" s="181" t="s">
        <v>986</v>
      </c>
      <c r="B40" s="13" t="s">
        <v>987</v>
      </c>
      <c r="C40" s="22">
        <v>14</v>
      </c>
    </row>
    <row r="41" spans="1:3" x14ac:dyDescent="0.25">
      <c r="A41" s="183"/>
      <c r="B41" s="13" t="s">
        <v>988</v>
      </c>
      <c r="C41" s="22">
        <v>38</v>
      </c>
    </row>
    <row r="42" spans="1:3" x14ac:dyDescent="0.25">
      <c r="A42" s="183"/>
      <c r="B42" s="13" t="s">
        <v>989</v>
      </c>
      <c r="C42" s="22">
        <v>41</v>
      </c>
    </row>
    <row r="43" spans="1:3" x14ac:dyDescent="0.25">
      <c r="A43" s="183"/>
      <c r="B43" s="13" t="s">
        <v>990</v>
      </c>
      <c r="C43" s="22">
        <v>0</v>
      </c>
    </row>
    <row r="44" spans="1:3" x14ac:dyDescent="0.25">
      <c r="A44" s="182"/>
      <c r="B44" s="13" t="s">
        <v>991</v>
      </c>
      <c r="C44" s="22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2">
        <v>9</v>
      </c>
    </row>
    <row r="49" spans="1:3" x14ac:dyDescent="0.25">
      <c r="A49" s="181" t="s">
        <v>76</v>
      </c>
      <c r="B49" s="13" t="s">
        <v>993</v>
      </c>
      <c r="C49" s="22">
        <v>113</v>
      </c>
    </row>
    <row r="50" spans="1:3" x14ac:dyDescent="0.25">
      <c r="A50" s="182"/>
      <c r="B50" s="13" t="s">
        <v>994</v>
      </c>
      <c r="C50" s="22">
        <v>382</v>
      </c>
    </row>
    <row r="51" spans="1:3" x14ac:dyDescent="0.25">
      <c r="A51" s="181" t="s">
        <v>995</v>
      </c>
      <c r="B51" s="13" t="s">
        <v>996</v>
      </c>
      <c r="C51" s="22">
        <v>0</v>
      </c>
    </row>
    <row r="52" spans="1:3" x14ac:dyDescent="0.25">
      <c r="A52" s="182"/>
      <c r="B52" s="13" t="s">
        <v>997</v>
      </c>
      <c r="C52" s="22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81" t="s">
        <v>240</v>
      </c>
      <c r="B56" s="13" t="s">
        <v>15</v>
      </c>
      <c r="C56" s="22">
        <v>3043</v>
      </c>
    </row>
    <row r="57" spans="1:3" x14ac:dyDescent="0.25">
      <c r="A57" s="183"/>
      <c r="B57" s="13" t="s">
        <v>999</v>
      </c>
      <c r="C57" s="22">
        <v>129</v>
      </c>
    </row>
    <row r="58" spans="1:3" x14ac:dyDescent="0.25">
      <c r="A58" s="183"/>
      <c r="B58" s="13" t="s">
        <v>1000</v>
      </c>
      <c r="C58" s="22">
        <v>343</v>
      </c>
    </row>
    <row r="59" spans="1:3" x14ac:dyDescent="0.25">
      <c r="A59" s="183"/>
      <c r="B59" s="13" t="s">
        <v>1001</v>
      </c>
      <c r="C59" s="22">
        <v>1477</v>
      </c>
    </row>
    <row r="60" spans="1:3" x14ac:dyDescent="0.25">
      <c r="A60" s="182"/>
      <c r="B60" s="13" t="s">
        <v>1002</v>
      </c>
      <c r="C60" s="22">
        <v>36</v>
      </c>
    </row>
    <row r="61" spans="1:3" x14ac:dyDescent="0.25">
      <c r="A61" s="181" t="s">
        <v>1003</v>
      </c>
      <c r="B61" s="13" t="s">
        <v>1004</v>
      </c>
      <c r="C61" s="22">
        <v>995</v>
      </c>
    </row>
    <row r="62" spans="1:3" x14ac:dyDescent="0.25">
      <c r="A62" s="183"/>
      <c r="B62" s="13" t="s">
        <v>1005</v>
      </c>
      <c r="C62" s="22">
        <v>37</v>
      </c>
    </row>
    <row r="63" spans="1:3" x14ac:dyDescent="0.25">
      <c r="A63" s="183"/>
      <c r="B63" s="13" t="s">
        <v>1006</v>
      </c>
      <c r="C63" s="22">
        <v>36</v>
      </c>
    </row>
    <row r="64" spans="1:3" x14ac:dyDescent="0.25">
      <c r="A64" s="183"/>
      <c r="B64" s="13" t="s">
        <v>1007</v>
      </c>
      <c r="C64" s="22">
        <v>435</v>
      </c>
    </row>
    <row r="65" spans="1:3" x14ac:dyDescent="0.25">
      <c r="A65" s="182"/>
      <c r="B65" s="13" t="s">
        <v>1002</v>
      </c>
      <c r="C65" s="22">
        <v>379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2">
        <v>1380</v>
      </c>
    </row>
    <row r="70" spans="1:3" ht="22.5" x14ac:dyDescent="0.25">
      <c r="A70" s="12" t="s">
        <v>1010</v>
      </c>
      <c r="B70" s="17"/>
      <c r="C70" s="22">
        <v>7</v>
      </c>
    </row>
    <row r="71" spans="1:3" ht="22.5" x14ac:dyDescent="0.25">
      <c r="A71" s="12" t="s">
        <v>1011</v>
      </c>
      <c r="B71" s="17"/>
      <c r="C71" s="22">
        <v>2445</v>
      </c>
    </row>
    <row r="72" spans="1:3" x14ac:dyDescent="0.25">
      <c r="A72" s="181" t="s">
        <v>1012</v>
      </c>
      <c r="B72" s="13" t="s">
        <v>1013</v>
      </c>
      <c r="C72" s="22">
        <v>27</v>
      </c>
    </row>
    <row r="73" spans="1:3" x14ac:dyDescent="0.25">
      <c r="A73" s="182"/>
      <c r="B73" s="13" t="s">
        <v>1014</v>
      </c>
      <c r="C73" s="22">
        <v>0</v>
      </c>
    </row>
    <row r="74" spans="1:3" x14ac:dyDescent="0.25">
      <c r="A74" s="12" t="s">
        <v>1015</v>
      </c>
      <c r="B74" s="17"/>
      <c r="C74" s="22">
        <v>0</v>
      </c>
    </row>
    <row r="75" spans="1:3" x14ac:dyDescent="0.25">
      <c r="A75" s="12" t="s">
        <v>1016</v>
      </c>
      <c r="B75" s="17"/>
      <c r="C75" s="22">
        <v>25</v>
      </c>
    </row>
    <row r="76" spans="1:3" ht="22.5" x14ac:dyDescent="0.25">
      <c r="A76" s="12" t="s">
        <v>1017</v>
      </c>
      <c r="B76" s="17"/>
      <c r="C76" s="22">
        <v>0</v>
      </c>
    </row>
    <row r="77" spans="1:3" x14ac:dyDescent="0.25">
      <c r="A77" s="12" t="s">
        <v>1018</v>
      </c>
      <c r="B77" s="17"/>
      <c r="C77" s="22">
        <v>7</v>
      </c>
    </row>
    <row r="78" spans="1:3" x14ac:dyDescent="0.25">
      <c r="A78" s="12" t="s">
        <v>1019</v>
      </c>
      <c r="B78" s="17"/>
      <c r="C78" s="22">
        <v>4</v>
      </c>
    </row>
    <row r="79" spans="1:3" x14ac:dyDescent="0.25">
      <c r="A79" s="12" t="s">
        <v>1020</v>
      </c>
      <c r="B79" s="17"/>
      <c r="C79" s="22">
        <v>0</v>
      </c>
    </row>
  </sheetData>
  <sheetProtection algorithmName="SHA-512" hashValue="0kOxky/T9eptrzVsjkZ0LthD5+WNXEwaOi2pLXEZnbAyr8kiziz/zPOBc8uZPALwXq35gL+YhOhLzGlUzsX44w==" saltValue="EQG4j+GNnAq0lvqigYU/b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4" t="s">
        <v>1023</v>
      </c>
      <c r="B5" s="39" t="s">
        <v>1024</v>
      </c>
      <c r="C5" s="40">
        <v>200</v>
      </c>
    </row>
    <row r="6" spans="1:3" x14ac:dyDescent="0.25">
      <c r="A6" s="195"/>
      <c r="B6" s="39" t="s">
        <v>299</v>
      </c>
      <c r="C6" s="40">
        <v>418</v>
      </c>
    </row>
    <row r="7" spans="1:3" x14ac:dyDescent="0.25">
      <c r="A7" s="195"/>
      <c r="B7" s="39" t="s">
        <v>1025</v>
      </c>
      <c r="C7" s="40">
        <v>101</v>
      </c>
    </row>
    <row r="8" spans="1:3" x14ac:dyDescent="0.25">
      <c r="A8" s="195"/>
      <c r="B8" s="39" t="s">
        <v>1026</v>
      </c>
      <c r="C8" s="40">
        <v>6</v>
      </c>
    </row>
    <row r="9" spans="1:3" x14ac:dyDescent="0.25">
      <c r="A9" s="195"/>
      <c r="B9" s="39" t="s">
        <v>1027</v>
      </c>
      <c r="C9" s="40">
        <v>0</v>
      </c>
    </row>
    <row r="10" spans="1:3" x14ac:dyDescent="0.25">
      <c r="A10" s="195"/>
      <c r="B10" s="39" t="s">
        <v>1028</v>
      </c>
      <c r="C10" s="40">
        <v>0</v>
      </c>
    </row>
    <row r="11" spans="1:3" x14ac:dyDescent="0.25">
      <c r="A11" s="196"/>
      <c r="B11" s="39" t="s">
        <v>1029</v>
      </c>
      <c r="C11" s="40">
        <v>0</v>
      </c>
    </row>
    <row r="12" spans="1:3" x14ac:dyDescent="0.25">
      <c r="A12" s="194" t="s">
        <v>1030</v>
      </c>
      <c r="B12" s="39" t="s">
        <v>60</v>
      </c>
      <c r="C12" s="40">
        <v>210</v>
      </c>
    </row>
    <row r="13" spans="1:3" x14ac:dyDescent="0.25">
      <c r="A13" s="195"/>
      <c r="B13" s="39" t="s">
        <v>1031</v>
      </c>
      <c r="C13" s="40">
        <v>187</v>
      </c>
    </row>
    <row r="14" spans="1:3" x14ac:dyDescent="0.25">
      <c r="A14" s="195"/>
      <c r="B14" s="39" t="s">
        <v>1032</v>
      </c>
      <c r="C14" s="40">
        <v>6</v>
      </c>
    </row>
    <row r="15" spans="1:3" x14ac:dyDescent="0.25">
      <c r="A15" s="196"/>
      <c r="B15" s="39" t="s">
        <v>1033</v>
      </c>
      <c r="C15" s="40">
        <v>5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3</v>
      </c>
    </row>
    <row r="20" spans="1:3" x14ac:dyDescent="0.25">
      <c r="A20" s="38" t="s">
        <v>1036</v>
      </c>
      <c r="B20" s="41"/>
      <c r="C20" s="40">
        <v>4</v>
      </c>
    </row>
    <row r="21" spans="1:3" x14ac:dyDescent="0.25">
      <c r="A21" s="38" t="s">
        <v>1037</v>
      </c>
      <c r="B21" s="41"/>
      <c r="C21" s="40">
        <v>6</v>
      </c>
    </row>
    <row r="22" spans="1:3" x14ac:dyDescent="0.25">
      <c r="A22" s="38" t="s">
        <v>1038</v>
      </c>
      <c r="B22" s="41"/>
      <c r="C22" s="40">
        <v>22</v>
      </c>
    </row>
    <row r="23" spans="1:3" x14ac:dyDescent="0.25">
      <c r="A23" s="38" t="s">
        <v>1039</v>
      </c>
      <c r="B23" s="41"/>
      <c r="C23" s="40">
        <v>30</v>
      </c>
    </row>
    <row r="24" spans="1:3" x14ac:dyDescent="0.25">
      <c r="A24" s="38" t="s">
        <v>1040</v>
      </c>
      <c r="B24" s="41"/>
      <c r="C24" s="40">
        <v>70</v>
      </c>
    </row>
    <row r="25" spans="1:3" x14ac:dyDescent="0.25">
      <c r="A25" s="38" t="s">
        <v>1041</v>
      </c>
      <c r="B25" s="41"/>
      <c r="C25" s="40">
        <v>24</v>
      </c>
    </row>
    <row r="26" spans="1:3" x14ac:dyDescent="0.25">
      <c r="A26" s="38" t="s">
        <v>1042</v>
      </c>
      <c r="B26" s="41"/>
      <c r="C26" s="40">
        <v>14</v>
      </c>
    </row>
    <row r="27" spans="1:3" x14ac:dyDescent="0.25">
      <c r="A27" s="38" t="s">
        <v>1043</v>
      </c>
      <c r="B27" s="41"/>
      <c r="C27" s="40">
        <v>19</v>
      </c>
    </row>
    <row r="28" spans="1:3" x14ac:dyDescent="0.25">
      <c r="A28" s="38" t="s">
        <v>1044</v>
      </c>
      <c r="B28" s="41"/>
      <c r="C28" s="40">
        <v>12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4</v>
      </c>
    </row>
    <row r="33" spans="1:6" x14ac:dyDescent="0.25">
      <c r="A33" s="38" t="s">
        <v>1047</v>
      </c>
      <c r="B33" s="41"/>
      <c r="C33" s="40">
        <v>38</v>
      </c>
    </row>
    <row r="34" spans="1:6" x14ac:dyDescent="0.25">
      <c r="A34" s="38" t="s">
        <v>1048</v>
      </c>
      <c r="B34" s="41"/>
      <c r="C34" s="40">
        <v>8</v>
      </c>
    </row>
    <row r="35" spans="1:6" x14ac:dyDescent="0.25">
      <c r="A35" s="38" t="s">
        <v>1049</v>
      </c>
      <c r="B35" s="41"/>
      <c r="C35" s="40">
        <v>43</v>
      </c>
    </row>
    <row r="36" spans="1:6" x14ac:dyDescent="0.25">
      <c r="A36" s="38" t="s">
        <v>1050</v>
      </c>
      <c r="B36" s="41"/>
      <c r="C36" s="40">
        <v>8</v>
      </c>
    </row>
    <row r="37" spans="1:6" x14ac:dyDescent="0.25">
      <c r="A37" s="38" t="s">
        <v>1051</v>
      </c>
      <c r="B37" s="41"/>
      <c r="C37" s="40">
        <v>27</v>
      </c>
    </row>
    <row r="38" spans="1:6" x14ac:dyDescent="0.25">
      <c r="A38" s="38" t="s">
        <v>1052</v>
      </c>
      <c r="B38" s="41"/>
      <c r="C38" s="40">
        <v>8</v>
      </c>
    </row>
    <row r="39" spans="1:6" x14ac:dyDescent="0.25">
      <c r="A39" s="38" t="s">
        <v>1053</v>
      </c>
      <c r="B39" s="41"/>
      <c r="C39" s="40">
        <v>0</v>
      </c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1</v>
      </c>
    </row>
    <row r="44" spans="1:6" x14ac:dyDescent="0.25">
      <c r="A44" s="38" t="s">
        <v>109</v>
      </c>
      <c r="B44" s="41"/>
      <c r="C44" s="40">
        <v>0</v>
      </c>
    </row>
    <row r="45" spans="1:6" x14ac:dyDescent="0.25">
      <c r="A45" s="38" t="s">
        <v>1055</v>
      </c>
      <c r="B45" s="41"/>
      <c r="C45" s="40">
        <v>1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7" t="s">
        <v>954</v>
      </c>
      <c r="B48" s="44" t="s">
        <v>1058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198"/>
      <c r="B49" s="44" t="s">
        <v>1059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25">
      <c r="A50" s="198"/>
      <c r="B50" s="44" t="s">
        <v>1060</v>
      </c>
      <c r="C50" s="45">
        <v>1</v>
      </c>
      <c r="D50" s="45">
        <v>0</v>
      </c>
      <c r="E50" s="45">
        <v>0</v>
      </c>
      <c r="F50" s="40">
        <v>0</v>
      </c>
    </row>
    <row r="51" spans="1:6" x14ac:dyDescent="0.25">
      <c r="A51" s="198"/>
      <c r="B51" s="44" t="s">
        <v>1061</v>
      </c>
      <c r="C51" s="45">
        <v>2</v>
      </c>
      <c r="D51" s="45">
        <v>0</v>
      </c>
      <c r="E51" s="45">
        <v>0</v>
      </c>
      <c r="F51" s="40">
        <v>0</v>
      </c>
    </row>
    <row r="52" spans="1:6" x14ac:dyDescent="0.25">
      <c r="A52" s="198"/>
      <c r="B52" s="44" t="s">
        <v>329</v>
      </c>
      <c r="C52" s="45">
        <v>31</v>
      </c>
      <c r="D52" s="45">
        <v>2</v>
      </c>
      <c r="E52" s="45">
        <v>0</v>
      </c>
      <c r="F52" s="40">
        <v>2</v>
      </c>
    </row>
    <row r="53" spans="1:6" x14ac:dyDescent="0.25">
      <c r="A53" s="198"/>
      <c r="B53" s="44" t="s">
        <v>1062</v>
      </c>
      <c r="C53" s="45">
        <v>377</v>
      </c>
      <c r="D53" s="45">
        <v>28</v>
      </c>
      <c r="E53" s="45">
        <v>3</v>
      </c>
      <c r="F53" s="40">
        <v>27</v>
      </c>
    </row>
    <row r="54" spans="1:6" x14ac:dyDescent="0.25">
      <c r="A54" s="198"/>
      <c r="B54" s="44" t="s">
        <v>1063</v>
      </c>
      <c r="C54" s="45">
        <v>152</v>
      </c>
      <c r="D54" s="45">
        <v>3</v>
      </c>
      <c r="E54" s="45">
        <v>1</v>
      </c>
      <c r="F54" s="40">
        <v>3</v>
      </c>
    </row>
    <row r="55" spans="1:6" x14ac:dyDescent="0.25">
      <c r="A55" s="198"/>
      <c r="B55" s="44" t="s">
        <v>1064</v>
      </c>
      <c r="C55" s="45">
        <v>3</v>
      </c>
      <c r="D55" s="45">
        <v>0</v>
      </c>
      <c r="E55" s="45">
        <v>0</v>
      </c>
      <c r="F55" s="40">
        <v>0</v>
      </c>
    </row>
    <row r="56" spans="1:6" x14ac:dyDescent="0.25">
      <c r="A56" s="198"/>
      <c r="B56" s="44" t="s">
        <v>1065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25">
      <c r="A57" s="198"/>
      <c r="B57" s="44" t="s">
        <v>1066</v>
      </c>
      <c r="C57" s="45">
        <v>132</v>
      </c>
      <c r="D57" s="45">
        <v>4</v>
      </c>
      <c r="E57" s="45">
        <v>0</v>
      </c>
      <c r="F57" s="40">
        <v>3</v>
      </c>
    </row>
    <row r="58" spans="1:6" x14ac:dyDescent="0.25">
      <c r="A58" s="198"/>
      <c r="B58" s="44" t="s">
        <v>1067</v>
      </c>
      <c r="C58" s="45">
        <v>6</v>
      </c>
      <c r="D58" s="45">
        <v>0</v>
      </c>
      <c r="E58" s="45">
        <v>0</v>
      </c>
      <c r="F58" s="40">
        <v>0</v>
      </c>
    </row>
    <row r="59" spans="1:6" x14ac:dyDescent="0.25">
      <c r="A59" s="198"/>
      <c r="B59" s="44" t="s">
        <v>1068</v>
      </c>
      <c r="C59" s="45">
        <v>1</v>
      </c>
      <c r="D59" s="45">
        <v>1</v>
      </c>
      <c r="E59" s="45">
        <v>1</v>
      </c>
      <c r="F59" s="40">
        <v>0</v>
      </c>
    </row>
    <row r="60" spans="1:6" x14ac:dyDescent="0.25">
      <c r="A60" s="198"/>
      <c r="B60" s="44" t="s">
        <v>400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198"/>
      <c r="B61" s="44" t="s">
        <v>1069</v>
      </c>
      <c r="C61" s="45">
        <v>3</v>
      </c>
      <c r="D61" s="45">
        <v>0</v>
      </c>
      <c r="E61" s="45">
        <v>0</v>
      </c>
      <c r="F61" s="40">
        <v>0</v>
      </c>
    </row>
    <row r="62" spans="1:6" x14ac:dyDescent="0.25">
      <c r="A62" s="198"/>
      <c r="B62" s="44" t="s">
        <v>1070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198"/>
      <c r="B63" s="44" t="s">
        <v>1071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198"/>
      <c r="B64" s="44" t="s">
        <v>1072</v>
      </c>
      <c r="C64" s="45">
        <v>13</v>
      </c>
      <c r="D64" s="45">
        <v>6</v>
      </c>
      <c r="E64" s="45">
        <v>1</v>
      </c>
      <c r="F64" s="40">
        <v>7</v>
      </c>
    </row>
    <row r="65" spans="1:6" x14ac:dyDescent="0.25">
      <c r="A65" s="198"/>
      <c r="B65" s="44" t="s">
        <v>1073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25">
      <c r="A66" s="199"/>
      <c r="B66" s="44" t="s">
        <v>1074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192" t="s">
        <v>1075</v>
      </c>
      <c r="B67" s="193"/>
      <c r="C67" s="46">
        <v>721</v>
      </c>
      <c r="D67" s="46">
        <v>44</v>
      </c>
      <c r="E67" s="46">
        <v>6</v>
      </c>
      <c r="F67" s="46">
        <v>42</v>
      </c>
    </row>
    <row r="68" spans="1:6" x14ac:dyDescent="0.25">
      <c r="A68" s="197" t="s">
        <v>969</v>
      </c>
      <c r="B68" s="44" t="s">
        <v>1076</v>
      </c>
      <c r="C68" s="45">
        <v>19</v>
      </c>
      <c r="D68" s="45">
        <v>0</v>
      </c>
      <c r="E68" s="45">
        <v>0</v>
      </c>
      <c r="F68" s="40">
        <v>4</v>
      </c>
    </row>
    <row r="69" spans="1:6" x14ac:dyDescent="0.25">
      <c r="A69" s="198"/>
      <c r="B69" s="44" t="s">
        <v>1077</v>
      </c>
      <c r="C69" s="45">
        <v>2</v>
      </c>
      <c r="D69" s="45">
        <v>0</v>
      </c>
      <c r="E69" s="45">
        <v>0</v>
      </c>
      <c r="F69" s="40">
        <v>2</v>
      </c>
    </row>
    <row r="70" spans="1:6" x14ac:dyDescent="0.25">
      <c r="A70" s="199"/>
      <c r="B70" s="44" t="s">
        <v>106</v>
      </c>
      <c r="C70" s="45">
        <v>2</v>
      </c>
      <c r="D70" s="45">
        <v>0</v>
      </c>
      <c r="E70" s="45">
        <v>0</v>
      </c>
      <c r="F70" s="40">
        <v>2</v>
      </c>
    </row>
    <row r="71" spans="1:6" x14ac:dyDescent="0.25">
      <c r="A71" s="192" t="s">
        <v>1078</v>
      </c>
      <c r="B71" s="193"/>
      <c r="C71" s="46">
        <v>23</v>
      </c>
      <c r="D71" s="46">
        <v>0</v>
      </c>
      <c r="E71" s="46">
        <v>0</v>
      </c>
      <c r="F71" s="46">
        <v>8</v>
      </c>
    </row>
  </sheetData>
  <sheetProtection algorithmName="SHA-512" hashValue="OK6U6XLf4MU51OGwKmwZ5JNTIMboO1hO5VZp7Ebbkul5gQ+uOZwCdElpUpqLF5B7l2fppOKtWp0uA2k5fJb4WQ==" saltValue="wpp3L/MqsSLA1HGvy2y/A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78" t="s">
        <v>1081</v>
      </c>
      <c r="B5" s="13" t="s">
        <v>1082</v>
      </c>
      <c r="C5" s="22">
        <v>1785</v>
      </c>
    </row>
    <row r="6" spans="1:3" x14ac:dyDescent="0.25">
      <c r="A6" s="179"/>
      <c r="B6" s="13" t="s">
        <v>1024</v>
      </c>
      <c r="C6" s="22">
        <v>1722</v>
      </c>
    </row>
    <row r="7" spans="1:3" x14ac:dyDescent="0.25">
      <c r="A7" s="179"/>
      <c r="B7" s="13" t="s">
        <v>1083</v>
      </c>
      <c r="C7" s="22">
        <v>3142</v>
      </c>
    </row>
    <row r="8" spans="1:3" x14ac:dyDescent="0.25">
      <c r="A8" s="179"/>
      <c r="B8" s="13" t="s">
        <v>1084</v>
      </c>
      <c r="C8" s="22">
        <v>194</v>
      </c>
    </row>
    <row r="9" spans="1:3" x14ac:dyDescent="0.25">
      <c r="A9" s="179"/>
      <c r="B9" s="13" t="s">
        <v>1026</v>
      </c>
      <c r="C9" s="22">
        <v>10</v>
      </c>
    </row>
    <row r="10" spans="1:3" x14ac:dyDescent="0.25">
      <c r="A10" s="179"/>
      <c r="B10" s="13" t="s">
        <v>1027</v>
      </c>
      <c r="C10" s="22">
        <v>0</v>
      </c>
    </row>
    <row r="11" spans="1:3" x14ac:dyDescent="0.25">
      <c r="A11" s="179"/>
      <c r="B11" s="13" t="s">
        <v>1085</v>
      </c>
      <c r="C11" s="22">
        <v>0</v>
      </c>
    </row>
    <row r="12" spans="1:3" x14ac:dyDescent="0.25">
      <c r="A12" s="180"/>
      <c r="B12" s="13" t="s">
        <v>1086</v>
      </c>
      <c r="C12" s="22">
        <v>1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1" t="s">
        <v>1088</v>
      </c>
      <c r="B16" s="17"/>
      <c r="C16" s="22">
        <v>3085</v>
      </c>
    </row>
    <row r="17" spans="1:3" x14ac:dyDescent="0.25">
      <c r="A17" s="21" t="s">
        <v>1089</v>
      </c>
      <c r="B17" s="17"/>
      <c r="C17" s="22">
        <v>77</v>
      </c>
    </row>
    <row r="18" spans="1:3" x14ac:dyDescent="0.25">
      <c r="A18" s="21" t="s">
        <v>1090</v>
      </c>
      <c r="B18" s="17"/>
      <c r="C18" s="22">
        <v>1509</v>
      </c>
    </row>
    <row r="19" spans="1:3" x14ac:dyDescent="0.25">
      <c r="A19" s="21" t="s">
        <v>1091</v>
      </c>
      <c r="B19" s="17"/>
      <c r="C19" s="22">
        <v>47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1" t="s">
        <v>1093</v>
      </c>
      <c r="B23" s="17"/>
      <c r="C23" s="22">
        <v>1</v>
      </c>
    </row>
    <row r="24" spans="1:3" x14ac:dyDescent="0.25">
      <c r="A24" s="21" t="s">
        <v>1094</v>
      </c>
      <c r="B24" s="17"/>
      <c r="C24" s="22">
        <v>159</v>
      </c>
    </row>
    <row r="25" spans="1:3" x14ac:dyDescent="0.25">
      <c r="A25" s="21" t="s">
        <v>1095</v>
      </c>
      <c r="B25" s="17"/>
      <c r="C25" s="22">
        <v>5</v>
      </c>
    </row>
    <row r="26" spans="1:3" x14ac:dyDescent="0.25">
      <c r="A26" s="21" t="s">
        <v>1096</v>
      </c>
      <c r="B26" s="17"/>
      <c r="C26" s="22">
        <v>0</v>
      </c>
    </row>
    <row r="27" spans="1:3" x14ac:dyDescent="0.25">
      <c r="A27" s="21" t="s">
        <v>1097</v>
      </c>
      <c r="B27" s="17"/>
      <c r="C27" s="22">
        <v>0</v>
      </c>
    </row>
    <row r="28" spans="1:3" x14ac:dyDescent="0.25">
      <c r="A28" s="21" t="s">
        <v>1098</v>
      </c>
      <c r="B28" s="17"/>
      <c r="C28" s="22">
        <v>390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1" t="s">
        <v>1100</v>
      </c>
      <c r="B32" s="17"/>
      <c r="C32" s="22">
        <v>0</v>
      </c>
    </row>
    <row r="33" spans="1:3" x14ac:dyDescent="0.25">
      <c r="A33" s="21" t="s">
        <v>1101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1" t="s">
        <v>1102</v>
      </c>
      <c r="B37" s="17"/>
      <c r="C37" s="22">
        <v>44</v>
      </c>
    </row>
    <row r="38" spans="1:3" x14ac:dyDescent="0.25">
      <c r="A38" s="21" t="s">
        <v>1103</v>
      </c>
      <c r="B38" s="17"/>
      <c r="C38" s="22">
        <v>276</v>
      </c>
    </row>
    <row r="39" spans="1:3" x14ac:dyDescent="0.25">
      <c r="A39" s="21" t="s">
        <v>1104</v>
      </c>
      <c r="B39" s="17"/>
      <c r="C39" s="22">
        <v>753</v>
      </c>
    </row>
    <row r="40" spans="1:3" x14ac:dyDescent="0.25">
      <c r="A40" s="21" t="s">
        <v>1105</v>
      </c>
      <c r="B40" s="17"/>
      <c r="C40" s="22">
        <v>160</v>
      </c>
    </row>
    <row r="41" spans="1:3" x14ac:dyDescent="0.25">
      <c r="A41" s="21" t="s">
        <v>1106</v>
      </c>
      <c r="B41" s="17"/>
      <c r="C41" s="22">
        <v>318</v>
      </c>
    </row>
    <row r="42" spans="1:3" x14ac:dyDescent="0.25">
      <c r="A42" s="21" t="s">
        <v>1107</v>
      </c>
      <c r="B42" s="17"/>
      <c r="C42" s="22">
        <v>269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1" t="s">
        <v>1109</v>
      </c>
      <c r="B46" s="17"/>
      <c r="C46" s="22">
        <v>2</v>
      </c>
    </row>
    <row r="47" spans="1:3" x14ac:dyDescent="0.25">
      <c r="A47" s="21" t="s">
        <v>1110</v>
      </c>
      <c r="B47" s="17"/>
      <c r="C47" s="22">
        <v>23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78" t="s">
        <v>1112</v>
      </c>
      <c r="B51" s="13" t="s">
        <v>1113</v>
      </c>
      <c r="C51" s="22">
        <v>67</v>
      </c>
    </row>
    <row r="52" spans="1:6" x14ac:dyDescent="0.25">
      <c r="A52" s="179"/>
      <c r="B52" s="13" t="s">
        <v>1114</v>
      </c>
      <c r="C52" s="22">
        <v>28</v>
      </c>
    </row>
    <row r="53" spans="1:6" x14ac:dyDescent="0.25">
      <c r="A53" s="179"/>
      <c r="B53" s="13" t="s">
        <v>1115</v>
      </c>
      <c r="C53" s="22">
        <v>20</v>
      </c>
    </row>
    <row r="54" spans="1:6" x14ac:dyDescent="0.25">
      <c r="A54" s="180"/>
      <c r="B54" s="13" t="s">
        <v>1116</v>
      </c>
      <c r="C54" s="22">
        <v>0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1" t="s">
        <v>99</v>
      </c>
      <c r="B58" s="17"/>
      <c r="C58" s="22">
        <v>12</v>
      </c>
    </row>
    <row r="59" spans="1:6" x14ac:dyDescent="0.25">
      <c r="A59" s="21" t="s">
        <v>109</v>
      </c>
      <c r="B59" s="17"/>
      <c r="C59" s="22">
        <v>5</v>
      </c>
    </row>
    <row r="60" spans="1:6" x14ac:dyDescent="0.25">
      <c r="A60" s="21" t="s">
        <v>1055</v>
      </c>
      <c r="B60" s="17"/>
      <c r="C60" s="22">
        <v>7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78" t="s">
        <v>954</v>
      </c>
      <c r="B63" s="13" t="s">
        <v>1058</v>
      </c>
      <c r="C63" s="14">
        <v>0</v>
      </c>
      <c r="D63" s="14">
        <v>1</v>
      </c>
      <c r="E63" s="14">
        <v>0</v>
      </c>
      <c r="F63" s="22">
        <v>0</v>
      </c>
    </row>
    <row r="64" spans="1:6" x14ac:dyDescent="0.25">
      <c r="A64" s="179"/>
      <c r="B64" s="13" t="s">
        <v>1059</v>
      </c>
      <c r="C64" s="14">
        <v>0</v>
      </c>
      <c r="D64" s="14">
        <v>1</v>
      </c>
      <c r="E64" s="14">
        <v>1</v>
      </c>
      <c r="F64" s="22">
        <v>0</v>
      </c>
    </row>
    <row r="65" spans="1:6" x14ac:dyDescent="0.25">
      <c r="A65" s="179"/>
      <c r="B65" s="13" t="s">
        <v>1060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79"/>
      <c r="B66" s="13" t="s">
        <v>1061</v>
      </c>
      <c r="C66" s="14">
        <v>4</v>
      </c>
      <c r="D66" s="14">
        <v>1</v>
      </c>
      <c r="E66" s="14">
        <v>1</v>
      </c>
      <c r="F66" s="22">
        <v>0</v>
      </c>
    </row>
    <row r="67" spans="1:6" x14ac:dyDescent="0.25">
      <c r="A67" s="179"/>
      <c r="B67" s="13" t="s">
        <v>329</v>
      </c>
      <c r="C67" s="14">
        <v>81</v>
      </c>
      <c r="D67" s="14">
        <v>59</v>
      </c>
      <c r="E67" s="14">
        <v>4</v>
      </c>
      <c r="F67" s="22">
        <v>3</v>
      </c>
    </row>
    <row r="68" spans="1:6" x14ac:dyDescent="0.25">
      <c r="A68" s="179"/>
      <c r="B68" s="13" t="s">
        <v>1117</v>
      </c>
      <c r="C68" s="14">
        <v>3028</v>
      </c>
      <c r="D68" s="14">
        <v>1348</v>
      </c>
      <c r="E68" s="14">
        <v>506</v>
      </c>
      <c r="F68" s="22">
        <v>168</v>
      </c>
    </row>
    <row r="69" spans="1:6" x14ac:dyDescent="0.25">
      <c r="A69" s="179"/>
      <c r="B69" s="13" t="s">
        <v>1118</v>
      </c>
      <c r="C69" s="14">
        <v>886</v>
      </c>
      <c r="D69" s="14">
        <v>160</v>
      </c>
      <c r="E69" s="14">
        <v>66</v>
      </c>
      <c r="F69" s="22">
        <v>30</v>
      </c>
    </row>
    <row r="70" spans="1:6" x14ac:dyDescent="0.25">
      <c r="A70" s="179"/>
      <c r="B70" s="13" t="s">
        <v>1064</v>
      </c>
      <c r="C70" s="14">
        <v>128</v>
      </c>
      <c r="D70" s="14">
        <v>80</v>
      </c>
      <c r="E70" s="14">
        <v>46</v>
      </c>
      <c r="F70" s="22">
        <v>9</v>
      </c>
    </row>
    <row r="71" spans="1:6" x14ac:dyDescent="0.25">
      <c r="A71" s="179"/>
      <c r="B71" s="13" t="s">
        <v>1119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25">
      <c r="A72" s="179"/>
      <c r="B72" s="13" t="s">
        <v>1120</v>
      </c>
      <c r="C72" s="14">
        <v>652</v>
      </c>
      <c r="D72" s="14">
        <v>420</v>
      </c>
      <c r="E72" s="14">
        <v>244</v>
      </c>
      <c r="F72" s="22">
        <v>54</v>
      </c>
    </row>
    <row r="73" spans="1:6" x14ac:dyDescent="0.25">
      <c r="A73" s="179"/>
      <c r="B73" s="13" t="s">
        <v>1121</v>
      </c>
      <c r="C73" s="14">
        <v>98</v>
      </c>
      <c r="D73" s="14">
        <v>48</v>
      </c>
      <c r="E73" s="14">
        <v>36</v>
      </c>
      <c r="F73" s="22">
        <v>15</v>
      </c>
    </row>
    <row r="74" spans="1:6" x14ac:dyDescent="0.25">
      <c r="A74" s="179"/>
      <c r="B74" s="13" t="s">
        <v>1068</v>
      </c>
      <c r="C74" s="14">
        <v>68</v>
      </c>
      <c r="D74" s="14">
        <v>20</v>
      </c>
      <c r="E74" s="14">
        <v>8</v>
      </c>
      <c r="F74" s="22">
        <v>1</v>
      </c>
    </row>
    <row r="75" spans="1:6" x14ac:dyDescent="0.25">
      <c r="A75" s="179"/>
      <c r="B75" s="13" t="s">
        <v>400</v>
      </c>
      <c r="C75" s="14">
        <v>35</v>
      </c>
      <c r="D75" s="14">
        <v>10</v>
      </c>
      <c r="E75" s="14">
        <v>0</v>
      </c>
      <c r="F75" s="22">
        <v>0</v>
      </c>
    </row>
    <row r="76" spans="1:6" x14ac:dyDescent="0.25">
      <c r="A76" s="179"/>
      <c r="B76" s="13" t="s">
        <v>1069</v>
      </c>
      <c r="C76" s="14">
        <v>22</v>
      </c>
      <c r="D76" s="14">
        <v>5</v>
      </c>
      <c r="E76" s="14">
        <v>0</v>
      </c>
      <c r="F76" s="22">
        <v>0</v>
      </c>
    </row>
    <row r="77" spans="1:6" x14ac:dyDescent="0.25">
      <c r="A77" s="179"/>
      <c r="B77" s="13" t="s">
        <v>1070</v>
      </c>
      <c r="C77" s="14">
        <v>0</v>
      </c>
      <c r="D77" s="14">
        <v>0</v>
      </c>
      <c r="E77" s="14">
        <v>0</v>
      </c>
      <c r="F77" s="22">
        <v>0</v>
      </c>
    </row>
    <row r="78" spans="1:6" x14ac:dyDescent="0.25">
      <c r="A78" s="179"/>
      <c r="B78" s="13" t="s">
        <v>1071</v>
      </c>
      <c r="C78" s="14">
        <v>1</v>
      </c>
      <c r="D78" s="14">
        <v>1</v>
      </c>
      <c r="E78" s="14">
        <v>1</v>
      </c>
      <c r="F78" s="22">
        <v>0</v>
      </c>
    </row>
    <row r="79" spans="1:6" x14ac:dyDescent="0.25">
      <c r="A79" s="179"/>
      <c r="B79" s="13" t="s">
        <v>1072</v>
      </c>
      <c r="C79" s="14">
        <v>1145</v>
      </c>
      <c r="D79" s="14">
        <v>749</v>
      </c>
      <c r="E79" s="14">
        <v>369</v>
      </c>
      <c r="F79" s="22">
        <v>114</v>
      </c>
    </row>
    <row r="80" spans="1:6" x14ac:dyDescent="0.25">
      <c r="A80" s="179"/>
      <c r="B80" s="13" t="s">
        <v>1073</v>
      </c>
      <c r="C80" s="14">
        <v>15</v>
      </c>
      <c r="D80" s="14">
        <v>7</v>
      </c>
      <c r="E80" s="14">
        <v>1</v>
      </c>
      <c r="F80" s="22">
        <v>1</v>
      </c>
    </row>
    <row r="81" spans="1:6" x14ac:dyDescent="0.25">
      <c r="A81" s="180"/>
      <c r="B81" s="13" t="s">
        <v>1074</v>
      </c>
      <c r="C81" s="14">
        <v>7</v>
      </c>
      <c r="D81" s="14">
        <v>1</v>
      </c>
      <c r="E81" s="14">
        <v>0</v>
      </c>
      <c r="F81" s="22">
        <v>1</v>
      </c>
    </row>
    <row r="82" spans="1:6" x14ac:dyDescent="0.25">
      <c r="A82" s="200" t="s">
        <v>1075</v>
      </c>
      <c r="B82" s="201"/>
      <c r="C82" s="32">
        <v>6170</v>
      </c>
      <c r="D82" s="32">
        <v>2911</v>
      </c>
      <c r="E82" s="32">
        <v>1283</v>
      </c>
      <c r="F82" s="32">
        <v>396</v>
      </c>
    </row>
    <row r="83" spans="1:6" x14ac:dyDescent="0.25">
      <c r="A83" s="178" t="s">
        <v>1122</v>
      </c>
      <c r="B83" s="13" t="s">
        <v>1076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25">
      <c r="A84" s="179"/>
      <c r="B84" s="13" t="s">
        <v>1077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80"/>
      <c r="B85" s="13" t="s">
        <v>106</v>
      </c>
      <c r="C85" s="14">
        <v>506</v>
      </c>
      <c r="D85" s="14">
        <v>0</v>
      </c>
      <c r="E85" s="14">
        <v>406</v>
      </c>
      <c r="F85" s="22">
        <v>19</v>
      </c>
    </row>
    <row r="86" spans="1:6" x14ac:dyDescent="0.25">
      <c r="A86" s="200" t="s">
        <v>1123</v>
      </c>
      <c r="B86" s="201"/>
      <c r="C86" s="32">
        <v>506</v>
      </c>
      <c r="D86" s="32">
        <v>0</v>
      </c>
      <c r="E86" s="32">
        <v>406</v>
      </c>
      <c r="F86" s="32">
        <v>19</v>
      </c>
    </row>
  </sheetData>
  <sheetProtection algorithmName="SHA-512" hashValue="9Uf/r4T97KJkUyUiwVYOUPvDIwI5F8GXGfXgnWSNTOCKdujb9vdPQd5cvGpQVgKDV5pEF9TkKkIcsobGmTN3cA==" saltValue="74iXJLAOzDLTBwWBAamn4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2">
        <v>10</v>
      </c>
    </row>
    <row r="6" spans="1:3" x14ac:dyDescent="0.25">
      <c r="A6" s="12" t="s">
        <v>1127</v>
      </c>
      <c r="B6" s="17"/>
      <c r="C6" s="22">
        <v>36</v>
      </c>
    </row>
    <row r="7" spans="1:3" x14ac:dyDescent="0.25">
      <c r="A7" s="12" t="s">
        <v>1128</v>
      </c>
      <c r="B7" s="17"/>
      <c r="C7" s="22">
        <v>1</v>
      </c>
    </row>
    <row r="8" spans="1:3" x14ac:dyDescent="0.25">
      <c r="A8" s="12" t="s">
        <v>1129</v>
      </c>
      <c r="B8" s="17"/>
      <c r="C8" s="22">
        <v>0</v>
      </c>
    </row>
    <row r="9" spans="1:3" x14ac:dyDescent="0.25">
      <c r="A9" s="12" t="s">
        <v>1130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2">
        <v>9</v>
      </c>
    </row>
    <row r="14" spans="1:3" x14ac:dyDescent="0.25">
      <c r="A14" s="12" t="s">
        <v>1127</v>
      </c>
      <c r="B14" s="17"/>
      <c r="C14" s="22">
        <v>23</v>
      </c>
    </row>
    <row r="15" spans="1:3" x14ac:dyDescent="0.25">
      <c r="A15" s="12" t="s">
        <v>1132</v>
      </c>
      <c r="B15" s="17"/>
      <c r="C15" s="22">
        <v>0</v>
      </c>
    </row>
    <row r="16" spans="1:3" x14ac:dyDescent="0.25">
      <c r="A16" s="12" t="s">
        <v>1129</v>
      </c>
      <c r="B16" s="17"/>
      <c r="C16" s="22">
        <v>0</v>
      </c>
    </row>
    <row r="17" spans="1:3" x14ac:dyDescent="0.25">
      <c r="A17" s="12" t="s">
        <v>1130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2">
        <v>1</v>
      </c>
    </row>
    <row r="22" spans="1:3" x14ac:dyDescent="0.25">
      <c r="A22" s="12" t="s">
        <v>1134</v>
      </c>
      <c r="B22" s="17"/>
      <c r="C22" s="22">
        <v>1</v>
      </c>
    </row>
    <row r="23" spans="1:3" x14ac:dyDescent="0.25">
      <c r="A23" s="12" t="s">
        <v>1135</v>
      </c>
      <c r="B23" s="17"/>
      <c r="C23" s="22">
        <v>1</v>
      </c>
    </row>
    <row r="24" spans="1:3" x14ac:dyDescent="0.25">
      <c r="A24" s="12" t="s">
        <v>1136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2">
        <v>8</v>
      </c>
    </row>
    <row r="29" spans="1:3" x14ac:dyDescent="0.25">
      <c r="A29" s="12" t="s">
        <v>1139</v>
      </c>
      <c r="B29" s="17"/>
      <c r="C29" s="22">
        <v>12</v>
      </c>
    </row>
    <row r="30" spans="1:3" x14ac:dyDescent="0.25">
      <c r="A30" s="12" t="s">
        <v>1140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2">
        <v>0</v>
      </c>
    </row>
    <row r="35" spans="1:3" x14ac:dyDescent="0.25">
      <c r="A35" s="12" t="s">
        <v>1143</v>
      </c>
      <c r="B35" s="17"/>
      <c r="C35" s="22">
        <v>7</v>
      </c>
    </row>
    <row r="36" spans="1:3" x14ac:dyDescent="0.25">
      <c r="A36" s="12" t="s">
        <v>1144</v>
      </c>
      <c r="B36" s="17"/>
      <c r="C36" s="22">
        <v>2</v>
      </c>
    </row>
  </sheetData>
  <sheetProtection algorithmName="SHA-512" hashValue="ftHRhkDDNbdmWzPvLQMC8Z3ohJYNOsj4k11IZLzue78aopTc5Mkdj2fb2sVPpENXUZRvZZMuhEV+jMxC1SyM7Q==" saltValue="r1xQTfqzkC8UmN9xIboDh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2">
        <v>10</v>
      </c>
    </row>
    <row r="6" spans="1:3" x14ac:dyDescent="0.25">
      <c r="A6" s="12" t="s">
        <v>1148</v>
      </c>
      <c r="B6" s="17"/>
      <c r="C6" s="22">
        <v>0</v>
      </c>
    </row>
    <row r="7" spans="1:3" x14ac:dyDescent="0.25">
      <c r="A7" s="12" t="s">
        <v>1149</v>
      </c>
      <c r="B7" s="17"/>
      <c r="C7" s="22">
        <v>0</v>
      </c>
    </row>
    <row r="8" spans="1:3" x14ac:dyDescent="0.25">
      <c r="A8" s="12" t="s">
        <v>1150</v>
      </c>
      <c r="B8" s="17"/>
      <c r="C8" s="22">
        <v>17</v>
      </c>
    </row>
    <row r="9" spans="1:3" x14ac:dyDescent="0.25">
      <c r="A9" s="12" t="s">
        <v>1151</v>
      </c>
      <c r="B9" s="17"/>
      <c r="C9" s="22">
        <v>0</v>
      </c>
    </row>
    <row r="10" spans="1:3" x14ac:dyDescent="0.25">
      <c r="A10" s="12" t="s">
        <v>1152</v>
      </c>
      <c r="B10" s="17"/>
      <c r="C10" s="22">
        <v>0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2">
        <v>760</v>
      </c>
    </row>
    <row r="15" spans="1:3" x14ac:dyDescent="0.25">
      <c r="A15" s="12" t="s">
        <v>1155</v>
      </c>
      <c r="B15" s="17"/>
      <c r="C15" s="22">
        <v>0</v>
      </c>
    </row>
    <row r="16" spans="1:3" x14ac:dyDescent="0.25">
      <c r="A16" s="12" t="s">
        <v>1156</v>
      </c>
      <c r="B16" s="17"/>
      <c r="C16" s="22">
        <v>5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2">
        <v>524</v>
      </c>
    </row>
    <row r="21" spans="1:3" x14ac:dyDescent="0.25">
      <c r="A21" s="12" t="s">
        <v>1159</v>
      </c>
      <c r="B21" s="17"/>
      <c r="C21" s="22">
        <v>547</v>
      </c>
    </row>
    <row r="22" spans="1:3" x14ac:dyDescent="0.25">
      <c r="A22" s="12" t="s">
        <v>1160</v>
      </c>
      <c r="B22" s="17"/>
      <c r="C22" s="22">
        <v>322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2">
        <v>0</v>
      </c>
    </row>
    <row r="27" spans="1:3" x14ac:dyDescent="0.25">
      <c r="A27" s="12" t="s">
        <v>1163</v>
      </c>
      <c r="B27" s="17"/>
      <c r="C27" s="22">
        <v>0</v>
      </c>
    </row>
    <row r="28" spans="1:3" x14ac:dyDescent="0.25">
      <c r="A28" s="12" t="s">
        <v>1164</v>
      </c>
      <c r="B28" s="17"/>
      <c r="C28" s="22">
        <v>0</v>
      </c>
    </row>
    <row r="29" spans="1:3" x14ac:dyDescent="0.25">
      <c r="A29" s="12" t="s">
        <v>1165</v>
      </c>
      <c r="B29" s="17"/>
      <c r="C29" s="22">
        <v>0</v>
      </c>
    </row>
    <row r="30" spans="1:3" x14ac:dyDescent="0.25">
      <c r="A30" s="12" t="s">
        <v>1166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2">
        <v>0</v>
      </c>
    </row>
    <row r="35" spans="1:3" x14ac:dyDescent="0.25">
      <c r="A35" s="12" t="s">
        <v>1169</v>
      </c>
      <c r="B35" s="17"/>
      <c r="C35" s="22">
        <v>0</v>
      </c>
    </row>
    <row r="36" spans="1:3" x14ac:dyDescent="0.25">
      <c r="A36" s="12" t="s">
        <v>1170</v>
      </c>
      <c r="B36" s="17"/>
      <c r="C36" s="22">
        <v>3</v>
      </c>
    </row>
    <row r="37" spans="1:3" x14ac:dyDescent="0.25">
      <c r="A37" s="12" t="s">
        <v>1088</v>
      </c>
      <c r="B37" s="17"/>
      <c r="C37" s="22">
        <v>3</v>
      </c>
    </row>
    <row r="38" spans="1:3" x14ac:dyDescent="0.25">
      <c r="A38" s="12" t="s">
        <v>1171</v>
      </c>
      <c r="B38" s="17"/>
      <c r="C38" s="22">
        <v>3</v>
      </c>
    </row>
    <row r="39" spans="1:3" x14ac:dyDescent="0.25">
      <c r="A39" s="12" t="s">
        <v>1172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2">
        <v>0</v>
      </c>
    </row>
    <row r="44" spans="1:3" x14ac:dyDescent="0.25">
      <c r="A44" s="12" t="s">
        <v>1169</v>
      </c>
      <c r="B44" s="17"/>
      <c r="C44" s="22">
        <v>0</v>
      </c>
    </row>
    <row r="45" spans="1:3" x14ac:dyDescent="0.25">
      <c r="A45" s="12" t="s">
        <v>1170</v>
      </c>
      <c r="B45" s="17"/>
      <c r="C45" s="22">
        <v>98</v>
      </c>
    </row>
    <row r="46" spans="1:3" x14ac:dyDescent="0.25">
      <c r="A46" s="12" t="s">
        <v>1088</v>
      </c>
      <c r="B46" s="17"/>
      <c r="C46" s="22">
        <v>39</v>
      </c>
    </row>
    <row r="47" spans="1:3" x14ac:dyDescent="0.25">
      <c r="A47" s="12" t="s">
        <v>1171</v>
      </c>
      <c r="B47" s="17"/>
      <c r="C47" s="22">
        <v>62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2">
        <v>0</v>
      </c>
    </row>
    <row r="52" spans="1:3" x14ac:dyDescent="0.25">
      <c r="A52" s="12" t="s">
        <v>1169</v>
      </c>
      <c r="B52" s="17"/>
      <c r="C52" s="22">
        <v>0</v>
      </c>
    </row>
    <row r="53" spans="1:3" x14ac:dyDescent="0.25">
      <c r="A53" s="12" t="s">
        <v>1170</v>
      </c>
      <c r="B53" s="17"/>
      <c r="C53" s="22">
        <v>0</v>
      </c>
    </row>
    <row r="54" spans="1:3" x14ac:dyDescent="0.25">
      <c r="A54" s="12" t="s">
        <v>1088</v>
      </c>
      <c r="B54" s="17"/>
      <c r="C54" s="22">
        <v>0</v>
      </c>
    </row>
    <row r="55" spans="1:3" x14ac:dyDescent="0.25">
      <c r="A55" s="12" t="s">
        <v>1171</v>
      </c>
      <c r="B55" s="17"/>
      <c r="C55" s="22">
        <v>4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2">
        <v>0</v>
      </c>
    </row>
    <row r="60" spans="1:3" x14ac:dyDescent="0.25">
      <c r="A60" s="12" t="s">
        <v>1169</v>
      </c>
      <c r="B60" s="17"/>
      <c r="C60" s="22">
        <v>0</v>
      </c>
    </row>
    <row r="61" spans="1:3" x14ac:dyDescent="0.25">
      <c r="A61" s="12" t="s">
        <v>1170</v>
      </c>
      <c r="B61" s="17"/>
      <c r="C61" s="22">
        <v>0</v>
      </c>
    </row>
    <row r="62" spans="1:3" x14ac:dyDescent="0.25">
      <c r="A62" s="12" t="s">
        <v>1088</v>
      </c>
      <c r="B62" s="17"/>
      <c r="C62" s="22">
        <v>0</v>
      </c>
    </row>
    <row r="63" spans="1:3" x14ac:dyDescent="0.25">
      <c r="A63" s="12" t="s">
        <v>1171</v>
      </c>
      <c r="B63" s="17"/>
      <c r="C63" s="22">
        <v>0</v>
      </c>
    </row>
  </sheetData>
  <sheetProtection algorithmName="SHA-512" hashValue="fOTNvjscRkx6n5Ea3WVIpOwvH2iXVzbkfLRNGcp0qObvpvUin5Y9w6UsAEdz/LciWyexhRaXQJjPEbP2mDqbIA==" saltValue="wtAJsWd7bdphGX5KN6IA/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2" t="s">
        <v>640</v>
      </c>
      <c r="B4" s="203"/>
      <c r="C4" s="32">
        <v>1134</v>
      </c>
      <c r="D4" s="32">
        <v>1134</v>
      </c>
      <c r="E4" s="33">
        <v>0</v>
      </c>
      <c r="F4" s="32">
        <v>3744</v>
      </c>
      <c r="G4" s="32">
        <v>2841</v>
      </c>
      <c r="H4" s="32">
        <v>207</v>
      </c>
      <c r="I4" s="32">
        <v>194</v>
      </c>
      <c r="J4" s="32">
        <v>0</v>
      </c>
      <c r="K4" s="32">
        <v>0</v>
      </c>
      <c r="L4" s="32">
        <v>0</v>
      </c>
      <c r="M4" s="32">
        <v>1</v>
      </c>
      <c r="N4" s="32">
        <v>20</v>
      </c>
      <c r="O4" s="32">
        <v>0</v>
      </c>
      <c r="P4" s="32">
        <v>3226</v>
      </c>
    </row>
    <row r="5" spans="1:16" ht="45" x14ac:dyDescent="0.25">
      <c r="A5" s="48" t="s">
        <v>641</v>
      </c>
      <c r="B5" s="48" t="s">
        <v>642</v>
      </c>
      <c r="C5" s="14">
        <v>4</v>
      </c>
      <c r="D5" s="14">
        <v>8</v>
      </c>
      <c r="E5" s="31">
        <v>-1</v>
      </c>
      <c r="F5" s="14">
        <v>17</v>
      </c>
      <c r="G5" s="14">
        <v>23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23</v>
      </c>
    </row>
    <row r="6" spans="1:16" ht="33.75" x14ac:dyDescent="0.25">
      <c r="A6" s="48" t="s">
        <v>643</v>
      </c>
      <c r="B6" s="48" t="s">
        <v>644</v>
      </c>
      <c r="C6" s="14">
        <v>563</v>
      </c>
      <c r="D6" s="14">
        <v>531</v>
      </c>
      <c r="E6" s="31">
        <v>0</v>
      </c>
      <c r="F6" s="14">
        <v>1904</v>
      </c>
      <c r="G6" s="14">
        <v>1238</v>
      </c>
      <c r="H6" s="14">
        <v>98</v>
      </c>
      <c r="I6" s="14">
        <v>69</v>
      </c>
      <c r="J6" s="14">
        <v>0</v>
      </c>
      <c r="K6" s="14">
        <v>0</v>
      </c>
      <c r="L6" s="14">
        <v>0</v>
      </c>
      <c r="M6" s="14">
        <v>1</v>
      </c>
      <c r="N6" s="14">
        <v>0</v>
      </c>
      <c r="O6" s="14">
        <v>0</v>
      </c>
      <c r="P6" s="22">
        <v>1732</v>
      </c>
    </row>
    <row r="7" spans="1:16" ht="22.5" x14ac:dyDescent="0.25">
      <c r="A7" s="48" t="s">
        <v>645</v>
      </c>
      <c r="B7" s="48" t="s">
        <v>646</v>
      </c>
      <c r="C7" s="14">
        <v>71</v>
      </c>
      <c r="D7" s="14">
        <v>46</v>
      </c>
      <c r="E7" s="31">
        <v>0</v>
      </c>
      <c r="F7" s="14">
        <v>69</v>
      </c>
      <c r="G7" s="14">
        <v>44</v>
      </c>
      <c r="H7" s="14">
        <v>16</v>
      </c>
      <c r="I7" s="14">
        <v>15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40</v>
      </c>
    </row>
    <row r="8" spans="1:16" ht="33.75" x14ac:dyDescent="0.25">
      <c r="A8" s="48" t="s">
        <v>647</v>
      </c>
      <c r="B8" s="48" t="s">
        <v>648</v>
      </c>
      <c r="C8" s="14">
        <v>1</v>
      </c>
      <c r="D8" s="14">
        <v>1</v>
      </c>
      <c r="E8" s="31">
        <v>0</v>
      </c>
      <c r="F8" s="14">
        <v>4</v>
      </c>
      <c r="G8" s="14">
        <v>7</v>
      </c>
      <c r="H8" s="14">
        <v>0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7</v>
      </c>
    </row>
    <row r="9" spans="1:16" ht="45" x14ac:dyDescent="0.25">
      <c r="A9" s="48" t="s">
        <v>649</v>
      </c>
      <c r="B9" s="48" t="s">
        <v>650</v>
      </c>
      <c r="C9" s="14">
        <v>52</v>
      </c>
      <c r="D9" s="14">
        <v>39</v>
      </c>
      <c r="E9" s="31">
        <v>0</v>
      </c>
      <c r="F9" s="14">
        <v>133</v>
      </c>
      <c r="G9" s="14">
        <v>119</v>
      </c>
      <c r="H9" s="14">
        <v>7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105</v>
      </c>
    </row>
    <row r="10" spans="1:16" ht="33.75" x14ac:dyDescent="0.25">
      <c r="A10" s="48" t="s">
        <v>651</v>
      </c>
      <c r="B10" s="48" t="s">
        <v>652</v>
      </c>
      <c r="C10" s="14">
        <v>441</v>
      </c>
      <c r="D10" s="14">
        <v>507</v>
      </c>
      <c r="E10" s="31">
        <v>-1</v>
      </c>
      <c r="F10" s="14">
        <v>1617</v>
      </c>
      <c r="G10" s="14">
        <v>1410</v>
      </c>
      <c r="H10" s="14">
        <v>86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>
        <v>20</v>
      </c>
      <c r="O10" s="14">
        <v>0</v>
      </c>
      <c r="P10" s="22">
        <v>1319</v>
      </c>
    </row>
    <row r="11" spans="1:16" ht="45" x14ac:dyDescent="0.25">
      <c r="A11" s="48" t="s">
        <v>653</v>
      </c>
      <c r="B11" s="48" t="s">
        <v>654</v>
      </c>
      <c r="C11" s="14">
        <v>2</v>
      </c>
      <c r="D11" s="14">
        <v>2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E2qgMmDRvuu4DOm+ImsXky+FKt+Y6P/mpdm2Y4Vc/t4/oe4NvIZIs/OokeMw+Ms3hVZ6GrU17haW2LPIeb30Ug==" saltValue="t8aQGPTicarDV4q1azUEf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Props1.xml><?xml version="1.0" encoding="utf-8"?>
<ds:datastoreItem xmlns:ds="http://schemas.openxmlformats.org/officeDocument/2006/customXml" ds:itemID="{990A6665-0123-4AE4-B462-D3C09B829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ED46C9-BB0C-4D35-B07F-5A079D0C1D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02254-C760-4110-982D-05CE3824FE00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2023-04-13T08:17:30Z</dcterms:created>
  <dcterms:modified xsi:type="dcterms:W3CDTF">2023-05-30T08:23:38Z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