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5" documentId="13_ncr:1_{9BF412B2-627C-4C3F-8452-79F96608E329}" xr6:coauthVersionLast="47" xr6:coauthVersionMax="47" xr10:uidLastSave="{42661D74-75D1-4635-AA0D-E5BC3082A9F2}"/>
  <workbookProtection workbookAlgorithmName="SHA-512" workbookHashValue="XlnK1qFDip2QyEV0XSoOzfIhCxlltDCLFOZZYwZHZ8bPdQqt2EOFHsl+IzpjujLLCHrx1lC/V9PD2lnL1IcpDQ==" workbookSaltValue="dchMI06wmqN1K3C8uLiNL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E43" i="15" s="1"/>
  <c r="D29" i="15"/>
  <c r="L28" i="15"/>
  <c r="K28" i="15"/>
  <c r="J28" i="15"/>
  <c r="J43" i="15" s="1"/>
  <c r="I28" i="15"/>
  <c r="H28" i="15"/>
  <c r="G28" i="15"/>
  <c r="F28" i="15"/>
  <c r="E28" i="15"/>
  <c r="D28" i="15"/>
  <c r="L27" i="15"/>
  <c r="K27" i="15"/>
  <c r="J27" i="15"/>
  <c r="I27" i="15"/>
  <c r="H27" i="15"/>
  <c r="H43" i="15" s="1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G43" i="15" l="1"/>
  <c r="L43" i="15"/>
  <c r="K43" i="15"/>
  <c r="I43" i="15"/>
  <c r="D43" i="15"/>
  <c r="F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A51B068-78C2-4501-B987-A2654EB537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CF22DE-A621-401B-B228-D67A6446CA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095E35A-FADC-4E14-A664-4A0AFBCDDD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CA632D6-32BE-4B31-97FC-0E39C9F84C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7F63A9B-88F8-42CA-8965-9F1D123744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4350BA8-41F7-41F1-88F7-50A5F55ADC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87102AC-2A3E-4441-BD4C-83A2E49F5C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D43A33D-ABED-46C1-AE2A-89770C3F74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9B8689F-EC76-4989-8222-EBB40C1EDA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434C081-1462-49E4-A28F-B693797E5B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A20F907-6C6E-4405-A43F-5D6BAC3F30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3F0971-1A2E-4A12-87AB-B603ACE1F6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6AC550B-86D7-42B6-85D1-A0AD8891F6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A05CBB8-666A-49E6-A881-3732E1ED37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46D55B1-FE2B-4146-B9E5-C6A6843C6B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98144A8-0656-4116-9E0F-EB057F8360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7D1C757-79B0-4840-B180-D98118CC96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C44F0BF-BAD5-4EBE-88E7-8F6286E983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CBA2C89-1852-4889-88F0-C9AEB6EF89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DC90B2D-AD94-4AF6-B8CA-36522063D5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A78BF55-F8BA-44BB-A1B7-C12A540B4C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64A3660-E63C-4CF2-B985-A580DB24A5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F153505-F9E3-4F87-B008-5B009860D7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4950B74-3646-4C7D-B94D-9B61A35941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5BFAA57-16F9-4088-BDB0-CB5E65BE69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997ECFE-CDC8-4717-A443-08A792CEA9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641EF1A-B70F-4766-842E-EA97509A9D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2FDBCE9-850A-40F0-8CD9-5740DB8393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BD3E417-1B99-4BCD-9A00-3275C2C63C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2F15DCC-472E-495C-867B-5AB78795D6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4419CCD-46BF-4319-921D-3F1F182277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8E328A8-A0C9-4965-B1F0-9FCDBF8BFC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<sst xmlns="http://schemas.openxmlformats.org/spreadsheetml/2006/main" count="2843" uniqueCount="1826">
  <si>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</si>
  <si>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</si>
  <si>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</si>
  <si>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</si>
  <si>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</si>
  <si>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</si>
  <si>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Teruel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</si>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</sst>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CFC411ED-AC19-457E-B49B-8E43408F80C2}"/>
    <cellStyle name="Normal" xfId="0" builtinId="0"/>
    <cellStyle name="Normal 2" xfId="1" xr:uid="{0153E4D3-2940-41F7-922C-18EB026176FC}"/>
    <cellStyle name="Normal 3" xfId="3" xr:uid="{57214734-09D7-4E02-A273-2D29CEBF59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96-402A-B634-193425260E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96-402A-B634-193425260E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469</c:v>
                </c:pt>
                <c:pt idx="1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6-402A-B634-193425260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9-401E-818C-D68FEF9866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99-401E-818C-D68FEF9866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99-401E-818C-D68FEF9866E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137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99-401E-818C-D68FEF98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0B-4CB2-8063-AB6D91FF61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0B-4CB2-8063-AB6D91FF61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0B-4CB2-8063-AB6D91FF6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338</c:v>
                </c:pt>
                <c:pt idx="1">
                  <c:v>184</c:v>
                </c:pt>
                <c:pt idx="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0B-4CB2-8063-AB6D91FF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E-4EA8-AD39-8A787E2465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E-4EA8-AD39-8A787E246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E-4EA8-AD39-8A787E24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B9-42C6-935E-F6F8230935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B9-42C6-935E-F6F823093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401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9-42C6-935E-F6F82309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</c:v>
              </c:pt>
              <c:pt idx="1">
                <c:v>213</c:v>
              </c:pt>
              <c:pt idx="2">
                <c:v>4</c:v>
              </c:pt>
              <c:pt idx="3">
                <c:v>2</c:v>
              </c:pt>
              <c:pt idx="4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3-8815-4878-BFCF-32A5396E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300</c:v>
              </c:pt>
              <c:pt idx="1">
                <c:v>160</c:v>
              </c:pt>
              <c:pt idx="2">
                <c:v>12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940C-4421-8A92-16C6AD384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7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1B84-4284-A82A-2B31954B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158605174357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1FCE-4C39-8EA0-6898CCE29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353</c:v>
              </c:pt>
              <c:pt idx="1">
                <c:v>11</c:v>
              </c:pt>
              <c:pt idx="2">
                <c:v>62</c:v>
              </c:pt>
              <c:pt idx="3">
                <c:v>4</c:v>
              </c:pt>
              <c:pt idx="4">
                <c:v>9</c:v>
              </c:pt>
              <c:pt idx="5">
                <c:v>28</c:v>
              </c:pt>
              <c:pt idx="6">
                <c:v>3</c:v>
              </c:pt>
              <c:pt idx="7">
                <c:v>23</c:v>
              </c:pt>
              <c:pt idx="8">
                <c:v>141</c:v>
              </c:pt>
              <c:pt idx="9">
                <c:v>6</c:v>
              </c:pt>
              <c:pt idx="10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3-2744-4E5A-8334-76FA71CA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49</c:v>
              </c:pt>
              <c:pt idx="1">
                <c:v>88</c:v>
              </c:pt>
              <c:pt idx="2">
                <c:v>37</c:v>
              </c:pt>
              <c:pt idx="3">
                <c:v>43</c:v>
              </c:pt>
              <c:pt idx="4">
                <c:v>17</c:v>
              </c:pt>
              <c:pt idx="5">
                <c:v>43</c:v>
              </c:pt>
              <c:pt idx="6">
                <c:v>43</c:v>
              </c:pt>
              <c:pt idx="7">
                <c:v>29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5E3-473A-A59C-05178481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4E-4D41-86BD-95C467E8B8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4E-4D41-86BD-95C467E8B8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4E-4D41-86BD-95C467E8B8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59</c:v>
                </c:pt>
                <c:pt idx="1">
                  <c:v>47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E-4D41-86BD-95C467E8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1838</c:v>
              </c:pt>
              <c:pt idx="1">
                <c:v>197</c:v>
              </c:pt>
              <c:pt idx="2">
                <c:v>143</c:v>
              </c:pt>
              <c:pt idx="3">
                <c:v>603</c:v>
              </c:pt>
              <c:pt idx="4">
                <c:v>651</c:v>
              </c:pt>
              <c:pt idx="5">
                <c:v>657</c:v>
              </c:pt>
              <c:pt idx="6">
                <c:v>468</c:v>
              </c:pt>
            </c:numLit>
          </c:val>
          <c:extLst>
            <c:ext xmlns:c16="http://schemas.microsoft.com/office/drawing/2014/chart" uri="{C3380CC4-5D6E-409C-BE32-E72D297353CC}">
              <c16:uniqueId val="{00000000-1A49-416A-8A4F-FCA48428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86</c:v>
              </c:pt>
              <c:pt idx="1">
                <c:v>283</c:v>
              </c:pt>
              <c:pt idx="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1577-49CA-98E5-EE44931D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25</c:v>
              </c:pt>
              <c:pt idx="3">
                <c:v>144</c:v>
              </c:pt>
              <c:pt idx="4">
                <c:v>21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286-4240-B15C-82F0C5700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74</c:v>
              </c:pt>
              <c:pt idx="1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453A-4497-94FD-1C3E698A7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65</c:v>
              </c:pt>
              <c:pt idx="1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10B8-4CF5-AD8B-EE1BE8A0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F1F-4576-9ED7-6ABF72687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F6-48F7-8954-422734DF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Falsedades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0E-443E-BAC5-F08AF9E9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Falsedades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36-407B-97C8-F4D040A2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137A-4C5E-97AA-505EB3DB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27-4286-AB31-A056AACAEA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27-4286-AB31-A056AACAEA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280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7-4286-AB31-A056AACA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8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14</c:v>
              </c:pt>
              <c:pt idx="6">
                <c:v>58</c:v>
              </c:pt>
              <c:pt idx="7">
                <c:v>1</c:v>
              </c:pt>
              <c:pt idx="8">
                <c:v>3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C19-41AE-B266-5B3DF080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222</c:v>
              </c:pt>
              <c:pt idx="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B488-4C59-AEED-BAC54CBD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6D-41C8-827F-567AC89C08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6D-41C8-827F-567AC89C08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6D-41C8-827F-567AC89C083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6D-41C8-827F-567AC89C083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D-41C8-827F-567AC89C08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D-41C8-827F-567AC89C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C9-4D51-987A-BD7E59CF10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C9-4D51-987A-BD7E59CF10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C9-4D51-987A-BD7E59CF10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7C9-4D51-987A-BD7E59CF106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7C9-4D51-987A-BD7E59CF106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9-4D51-987A-BD7E59CF106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9-4D51-987A-BD7E59CF10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C9-4D51-987A-BD7E59CF10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C9-4D51-987A-BD7E59CF1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C9-4D51-987A-BD7E59CF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</c:v>
              </c:pt>
              <c:pt idx="1">
                <c:v>20</c:v>
              </c:pt>
              <c:pt idx="2">
                <c:v>23</c:v>
              </c:pt>
              <c:pt idx="3">
                <c:v>42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98F-4C53-9B91-09EF64CC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</c:v>
              </c:pt>
              <c:pt idx="1">
                <c:v>18</c:v>
              </c:pt>
              <c:pt idx="2">
                <c:v>3</c:v>
              </c:pt>
              <c:pt idx="3">
                <c:v>18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F63-4962-9DEC-F64A7728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4524-460B-BD79-41CA10C45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</c:v>
              </c:pt>
              <c:pt idx="1">
                <c:v>5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3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E49-49F8-83DF-936888A7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10</c:v>
              </c:pt>
              <c:pt idx="1">
                <c:v>6</c:v>
              </c:pt>
              <c:pt idx="2">
                <c:v>4</c:v>
              </c:pt>
              <c:pt idx="3">
                <c:v>1</c:v>
              </c:pt>
              <c:pt idx="4">
                <c:v>6</c:v>
              </c:pt>
              <c:pt idx="5">
                <c:v>15</c:v>
              </c:pt>
              <c:pt idx="6">
                <c:v>2</c:v>
              </c:pt>
              <c:pt idx="7">
                <c:v>1</c:v>
              </c:pt>
              <c:pt idx="8">
                <c:v>8</c:v>
              </c:pt>
              <c:pt idx="9">
                <c:v>11</c:v>
              </c:pt>
              <c:pt idx="10">
                <c:v>34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CDE-4A82-A4DA-2F3D93F9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</c:v>
              </c:pt>
              <c:pt idx="2">
                <c:v>23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43D-4001-87C5-10C3450D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07-4E7C-8B18-0975515482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07-4E7C-8B18-0975515482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7-4E7C-8B18-09755154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BD-4E16-8BA8-5924064E6F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BD-4E16-8BA8-5924064E6F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D-4E16-8BA8-5924064E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37-463B-9DB8-B924E7DE50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37-463B-9DB8-B924E7DE50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37-463B-9DB8-B924E7DE50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37-463B-9DB8-B924E7DE50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37-463B-9DB8-B924E7DE50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7-463B-9DB8-B924E7DE501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63B-9DB8-B924E7DE50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7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38E-4F13-A2C0-586CF19A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E58-4E47-890A-C1F48458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12</c:v>
              </c:pt>
              <c:pt idx="4">
                <c:v>9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FC7-4C61-9924-797049E2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34-4C36-A73F-1C21550338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34-4C36-A73F-1C21550338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34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4-4C36-A73F-1C215503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1-4478-91C8-5D9074427F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F1-4478-91C8-5D9074427F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F1-4478-91C8-5D9074427F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AF1-4478-91C8-5D9074427FB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F1-4478-91C8-5D9074427F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</c:v>
                </c:pt>
                <c:pt idx="1">
                  <c:v>36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1-4478-91C8-5D907442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143</c:v>
              </c:pt>
              <c:pt idx="1">
                <c:v>29</c:v>
              </c:pt>
              <c:pt idx="2">
                <c:v>4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9CF3-4D5A-85F0-F8634FFC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</c:v>
              </c:pt>
              <c:pt idx="1">
                <c:v>17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D76-4571-AA74-5D040A01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A4-4B09-B1D3-D473AB85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5E-4ED8-9B49-42D48EECDB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5E-4ED8-9B49-42D48EECDB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5E-4ED8-9B49-42D48EEC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1122</c:v>
              </c:pt>
              <c:pt idx="2">
                <c:v>1802</c:v>
              </c:pt>
            </c:numLit>
          </c:val>
          <c:extLst>
            <c:ext xmlns:c16="http://schemas.microsoft.com/office/drawing/2014/chart" uri="{C3380CC4-5D6E-409C-BE32-E72D297353CC}">
              <c16:uniqueId val="{00000000-22AF-41C7-8974-9B911581C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7FC-4061-932A-49403A865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509-407A-BF4B-810315392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44E-4F26-AC94-41995A67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40</c:v>
              </c:pt>
              <c:pt idx="2">
                <c:v>2</c:v>
              </c:pt>
              <c:pt idx="3">
                <c:v>2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F968-4690-AB25-4A5C4A656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167</c:v>
              </c:pt>
              <c:pt idx="2">
                <c:v>6</c:v>
              </c:pt>
              <c:pt idx="3">
                <c:v>3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2CB7-48B8-B324-4E379AD9F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99</c:v>
              </c:pt>
              <c:pt idx="2">
                <c:v>1</c:v>
              </c:pt>
              <c:pt idx="3">
                <c:v>2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64D7-4877-99DA-BE0CF6D1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B8F-4803-B3D8-01EA29A3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15-4420-9792-D96CEC0E9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15-4420-9792-D96CEC0E98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5-4420-9792-D96CEC0E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8D6-433A-8DF9-DF4CE1636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50-4F6C-A340-D02C5A78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ED-4F0A-BBE8-58792571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155</c:v>
              </c:pt>
              <c:pt idx="2">
                <c:v>7</c:v>
              </c:pt>
              <c:pt idx="3">
                <c:v>3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2F68-4C60-8670-DEB87C01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1C9-44C4-9BCD-C50F35213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7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8883-46A5-B966-2A1C0A91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A36-4AB7-B244-BB59D987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45F-4AE4-8871-30CF3B91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89-44F9-BFE9-2F938314BF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89-44F9-BFE9-2F938314BF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9-44F9-BFE9-2F938314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84-4473-945F-69A4790124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84-4473-945F-69A4790124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84-4473-945F-69A4790124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88</c:v>
                </c:pt>
                <c:pt idx="1">
                  <c:v>18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84-4473-945F-69A4790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E5-4DCB-BD8E-D458F5C1EB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E5-4DCB-BD8E-D458F5C1EB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92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5-4DCB-BD8E-D458F5C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4D15BFC-2A8F-4F72-A9D6-26EC57DB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05EA0EF-3800-450D-A071-64E8AAC23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BEF0D13-AB70-44CB-B0AA-2250FAF53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2BFF2C9-5DAA-4E1A-AA4E-453F2CEC8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E20E128-C117-4ABB-A786-B24DD62D2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6603A7F-0E72-46DA-AE85-4D73A9696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7795065-D4E3-4C15-9543-E5127468B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0CF91AE-1F77-4922-877D-35082115F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5B3E81F-333B-42C8-9C77-6BD27171B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8732630-B778-405E-BEC2-A8FE2C1DC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C7C3EFA-9631-4275-836C-F3AEB0A30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0E5D3F1-2A75-490A-BB7D-1554728E5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D2A807-CF5A-4B97-96A8-E056C7D3F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30799F-4FFD-4801-9D74-EFADBD92A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3798557-C86B-4CD4-8DA7-B8D1ED8E9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D502D7A-DBFE-4C90-8988-B4CF88256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9AAB86B-682F-4B03-8662-5EFBFE0A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5DE23E0-9BB8-4130-BC36-1C48992B8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FBAB5AC-2B80-41E9-A2A5-24C4CCEF4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D8A3B34-67FE-4F1F-B0F7-FF596B7F1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D4D01FE-73F5-4B2C-BDEA-5A35ED142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1BF785F-5359-435D-A683-38FBF04C2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74D3213-4DA4-4DFA-9822-D06AE64B3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156336C-EA55-48B0-A6B9-E8D6B865C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853C08B-C177-4B0F-8EF3-F784F2E01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AC596C5-452B-4380-B875-E080F7C39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5602923-4ED7-4F41-8622-384DA2675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1B74724-510A-429C-A89D-55037E4C4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2B7C3D5-0693-471A-81D9-6EBFB31E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AB9BBF5-7FF8-46E0-A3E0-C383C29D5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7E8358C-3829-4BF4-B2D2-0C895A239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32FD23C-AB7C-4E11-AB71-02B27965E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02EFBDB-E5EA-424E-AA3B-82566109D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F5BCCB0-ABDF-480C-8D12-A3FABD13A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622300</xdr:colOff>
      <xdr:row>7</xdr:row>
      <xdr:rowOff>28575</xdr:rowOff>
    </xdr:from>
    <xdr:to>
      <xdr:col>22</xdr:col>
      <xdr:colOff>304800</xdr:colOff>
      <xdr:row>18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A6CB757-ED4B-45F6-B94D-D0DF46EDD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3DA7A20-09D1-4BCA-A3B0-47959CF70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552450</xdr:colOff>
      <xdr:row>7</xdr:row>
      <xdr:rowOff>22225</xdr:rowOff>
    </xdr:from>
    <xdr:to>
      <xdr:col>60</xdr:col>
      <xdr:colOff>447675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99970BD-0D3B-4DA3-9227-BA4F1F465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9F75E3E-07EB-4E97-9F98-B6F9E9092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95250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CCFDFBE-7E1B-4F5E-A64A-990CF816A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D5BBB93-03F9-4F80-A575-A54B49609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FB1C2E9-3BC2-4EDB-A1BA-999AF5C82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8774197-5D20-4034-9EFA-271E87E40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D18355B-F713-495A-A440-AFDBF0C1F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95433A6-D7E9-45EE-8178-45B9F262C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EE0BCC4-D9CA-4529-A2D1-1BF17FECC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E621BD7-F568-4CDF-973F-67EFD8466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44CB8FB-0B00-4845-B22F-414AD2FA2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7AD7BB9-F017-43A9-9ED2-7AB5ACD0F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16F0C38-56A2-4A67-A293-5F44A91E2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FF372A5-9C04-45A6-99F3-AE139B617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D588892-087B-4537-B0BE-0ABBC2281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E37025B-D508-47C6-9B78-9345FFB9C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280C04A-BAA1-4BAA-AC4C-2D65FB30D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A4CB0729-3010-4F68-8361-A3A98CF18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57FD5CF-0AE5-4A8F-A5A9-42728E4A4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D4F19E4-17B2-431E-AC0F-6B18D3A76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A054A4A-89B6-4FCF-A274-D2448BBAF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5387CC2-6AFF-4540-B09C-0BB528654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6EBE97D-2D70-44C4-9E8D-4DA6FBCD5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8262024-6872-4DCD-9C65-B295375A1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2FBC0882-9CB9-46BB-9254-10FA2F6A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F36ECA88-F829-49F8-A3E5-B0D4CCD3A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AF61C1FF-A32D-46DF-9E89-8A36A5B39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CA05BEB-F53C-4BF2-A069-75706E398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F88163E-28B0-49F2-B662-92B63F60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ECA108D-62F9-420B-9E04-D20448516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B16A474-4354-4A15-AB41-9AAE8556F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SL2TBrhGntEgO/lV72RmzuTI4B++i7aypL6x3KZtlTVGFL+fbitmSFoDwiezPn/Q4nLL9cXXIZl6MG0NqFHBVw==" saltValue="8+biNKSanMA+K9qzJRqP5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6</v>
      </c>
      <c r="D5" s="14">
        <v>0</v>
      </c>
      <c r="E5" s="22">
        <v>4</v>
      </c>
    </row>
    <row r="6" spans="1:5" x14ac:dyDescent="0.25">
      <c r="A6" s="21" t="s">
        <v>1204</v>
      </c>
      <c r="B6" s="17"/>
      <c r="C6" s="14">
        <v>3</v>
      </c>
      <c r="D6" s="14">
        <v>0</v>
      </c>
      <c r="E6" s="22">
        <v>3</v>
      </c>
    </row>
    <row r="7" spans="1:5" x14ac:dyDescent="0.25">
      <c r="A7" s="21" t="s">
        <v>1205</v>
      </c>
      <c r="B7" s="17"/>
      <c r="C7" s="14">
        <v>1</v>
      </c>
      <c r="D7" s="14">
        <v>0</v>
      </c>
      <c r="E7" s="22">
        <v>1</v>
      </c>
    </row>
    <row r="8" spans="1:5" x14ac:dyDescent="0.25">
      <c r="A8" s="21" t="s">
        <v>1206</v>
      </c>
      <c r="B8" s="17"/>
      <c r="C8" s="14">
        <v>5</v>
      </c>
      <c r="D8" s="14">
        <v>1</v>
      </c>
      <c r="E8" s="22">
        <v>4</v>
      </c>
    </row>
    <row r="9" spans="1:5" x14ac:dyDescent="0.25">
      <c r="A9" s="21" t="s">
        <v>635</v>
      </c>
      <c r="B9" s="17"/>
      <c r="C9" s="14">
        <v>1</v>
      </c>
      <c r="D9" s="14">
        <v>0</v>
      </c>
      <c r="E9" s="22">
        <v>1</v>
      </c>
    </row>
    <row r="10" spans="1:5" x14ac:dyDescent="0.25">
      <c r="A10" s="21" t="s">
        <v>1207</v>
      </c>
      <c r="B10" s="17"/>
      <c r="C10" s="14">
        <v>2</v>
      </c>
      <c r="D10" s="14">
        <v>1</v>
      </c>
      <c r="E10" s="22">
        <v>1</v>
      </c>
    </row>
    <row r="11" spans="1:5" x14ac:dyDescent="0.25">
      <c r="A11" s="195" t="s">
        <v>976</v>
      </c>
      <c r="B11" s="196"/>
      <c r="C11" s="30">
        <v>18</v>
      </c>
      <c r="D11" s="30">
        <v>2</v>
      </c>
      <c r="E11" s="30">
        <v>14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0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2</v>
      </c>
    </row>
    <row r="17" spans="1:3" x14ac:dyDescent="0.25">
      <c r="A17" s="195" t="s">
        <v>976</v>
      </c>
      <c r="B17" s="196"/>
      <c r="C17" s="30">
        <v>2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4</v>
      </c>
    </row>
    <row r="22" spans="1:3" x14ac:dyDescent="0.25">
      <c r="A22" s="21" t="s">
        <v>1204</v>
      </c>
      <c r="B22" s="17"/>
      <c r="C22" s="22">
        <v>4</v>
      </c>
    </row>
    <row r="23" spans="1:3" x14ac:dyDescent="0.25">
      <c r="A23" s="21" t="s">
        <v>1205</v>
      </c>
      <c r="B23" s="17"/>
      <c r="C23" s="22">
        <v>1</v>
      </c>
    </row>
    <row r="24" spans="1:3" x14ac:dyDescent="0.25">
      <c r="A24" s="21" t="s">
        <v>1206</v>
      </c>
      <c r="B24" s="17"/>
      <c r="C24" s="22">
        <v>5</v>
      </c>
    </row>
    <row r="25" spans="1:3" x14ac:dyDescent="0.25">
      <c r="A25" s="21" t="s">
        <v>635</v>
      </c>
      <c r="B25" s="17"/>
      <c r="C25" s="22">
        <v>2</v>
      </c>
    </row>
    <row r="26" spans="1:3" x14ac:dyDescent="0.25">
      <c r="A26" s="21" t="s">
        <v>1207</v>
      </c>
      <c r="B26" s="17"/>
      <c r="C26" s="22">
        <v>7</v>
      </c>
    </row>
    <row r="27" spans="1:3" x14ac:dyDescent="0.25">
      <c r="A27" s="195" t="s">
        <v>976</v>
      </c>
      <c r="B27" s="196"/>
      <c r="C27" s="30">
        <v>23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0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23</v>
      </c>
    </row>
    <row r="34" spans="1:3" x14ac:dyDescent="0.25">
      <c r="A34" s="21" t="s">
        <v>1146</v>
      </c>
      <c r="B34" s="17"/>
      <c r="C34" s="22">
        <v>7</v>
      </c>
    </row>
    <row r="35" spans="1:3" x14ac:dyDescent="0.25">
      <c r="A35" s="21" t="s">
        <v>1214</v>
      </c>
      <c r="B35" s="17"/>
      <c r="C35" s="22">
        <v>9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39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0</v>
      </c>
    </row>
    <row r="45" spans="1:3" x14ac:dyDescent="0.25">
      <c r="A45" s="21" t="s">
        <v>1204</v>
      </c>
      <c r="B45" s="17"/>
      <c r="C45" s="22">
        <v>0</v>
      </c>
    </row>
    <row r="46" spans="1:3" x14ac:dyDescent="0.25">
      <c r="A46" s="21" t="s">
        <v>1205</v>
      </c>
      <c r="B46" s="17"/>
      <c r="C46" s="22">
        <v>1</v>
      </c>
    </row>
    <row r="47" spans="1:3" x14ac:dyDescent="0.25">
      <c r="A47" s="21" t="s">
        <v>1206</v>
      </c>
      <c r="B47" s="17"/>
      <c r="C47" s="22">
        <v>3</v>
      </c>
    </row>
    <row r="48" spans="1:3" x14ac:dyDescent="0.25">
      <c r="A48" s="21" t="s">
        <v>635</v>
      </c>
      <c r="B48" s="17"/>
      <c r="C48" s="22">
        <v>0</v>
      </c>
    </row>
    <row r="49" spans="1:3" x14ac:dyDescent="0.25">
      <c r="A49" s="21" t="s">
        <v>1207</v>
      </c>
      <c r="B49" s="17"/>
      <c r="C49" s="22">
        <v>5</v>
      </c>
    </row>
    <row r="50" spans="1:3" x14ac:dyDescent="0.25">
      <c r="A50" s="195" t="s">
        <v>976</v>
      </c>
      <c r="B50" s="196"/>
      <c r="C50" s="30">
        <v>9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0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0</v>
      </c>
    </row>
    <row r="56" spans="1:3" x14ac:dyDescent="0.25">
      <c r="A56" s="174"/>
      <c r="B56" s="13" t="s">
        <v>81</v>
      </c>
      <c r="C56" s="22">
        <v>0</v>
      </c>
    </row>
    <row r="57" spans="1:3" x14ac:dyDescent="0.25">
      <c r="A57" s="172" t="s">
        <v>1205</v>
      </c>
      <c r="B57" s="13" t="s">
        <v>80</v>
      </c>
      <c r="C57" s="22">
        <v>1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3</v>
      </c>
    </row>
    <row r="60" spans="1:3" x14ac:dyDescent="0.25">
      <c r="A60" s="174"/>
      <c r="B60" s="13" t="s">
        <v>81</v>
      </c>
      <c r="C60" s="22">
        <v>0</v>
      </c>
    </row>
    <row r="61" spans="1:3" x14ac:dyDescent="0.25">
      <c r="A61" s="172" t="s">
        <v>635</v>
      </c>
      <c r="B61" s="13" t="s">
        <v>80</v>
      </c>
      <c r="C61" s="22">
        <v>0</v>
      </c>
    </row>
    <row r="62" spans="1:3" x14ac:dyDescent="0.25">
      <c r="A62" s="174"/>
      <c r="B62" s="13" t="s">
        <v>81</v>
      </c>
      <c r="C62" s="22">
        <v>0</v>
      </c>
    </row>
    <row r="63" spans="1:3" x14ac:dyDescent="0.25">
      <c r="A63" s="172" t="s">
        <v>1207</v>
      </c>
      <c r="B63" s="13" t="s">
        <v>80</v>
      </c>
      <c r="C63" s="22">
        <v>4</v>
      </c>
    </row>
    <row r="64" spans="1:3" x14ac:dyDescent="0.25">
      <c r="A64" s="174"/>
      <c r="B64" s="13" t="s">
        <v>81</v>
      </c>
      <c r="C64" s="22">
        <v>1</v>
      </c>
    </row>
    <row r="65" spans="1:3" x14ac:dyDescent="0.25">
      <c r="A65" s="195" t="s">
        <v>976</v>
      </c>
      <c r="B65" s="196"/>
      <c r="C65" s="30">
        <v>9</v>
      </c>
    </row>
  </sheetData>
  <sheetProtection algorithmName="SHA-512" hashValue="qpdTDhnAxl+Pg7FTpikkr8id62V5xorOeiU5PLIqcO0cT5fmu2RKRmOlYYebWSuV/e7jhu/5xvu5COVttojuTA==" saltValue="7BxPz2lMr4Wz5eNhC05kz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15</v>
      </c>
      <c r="D5" s="14">
        <v>10</v>
      </c>
      <c r="E5" s="14">
        <v>1</v>
      </c>
      <c r="F5" s="22">
        <v>0</v>
      </c>
    </row>
    <row r="6" spans="1:6" x14ac:dyDescent="0.25">
      <c r="A6" s="177"/>
      <c r="B6" s="46" t="s">
        <v>1223</v>
      </c>
      <c r="C6" s="14">
        <v>3</v>
      </c>
      <c r="D6" s="14">
        <v>3</v>
      </c>
      <c r="E6" s="14">
        <v>2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3</v>
      </c>
      <c r="D7" s="14">
        <v>0</v>
      </c>
      <c r="E7" s="14">
        <v>1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2</v>
      </c>
      <c r="D8" s="14">
        <v>2</v>
      </c>
      <c r="E8" s="14">
        <v>1</v>
      </c>
      <c r="F8" s="22">
        <v>0</v>
      </c>
    </row>
    <row r="9" spans="1:6" x14ac:dyDescent="0.25">
      <c r="A9" s="176"/>
      <c r="B9" s="46" t="s">
        <v>1228</v>
      </c>
      <c r="C9" s="14">
        <v>0</v>
      </c>
      <c r="D9" s="14">
        <v>0</v>
      </c>
      <c r="E9" s="14">
        <v>0</v>
      </c>
      <c r="F9" s="22">
        <v>0</v>
      </c>
    </row>
    <row r="10" spans="1:6" ht="22.5" x14ac:dyDescent="0.25">
      <c r="A10" s="177"/>
      <c r="B10" s="46" t="s">
        <v>1229</v>
      </c>
      <c r="C10" s="14">
        <v>1</v>
      </c>
      <c r="D10" s="14">
        <v>0</v>
      </c>
      <c r="E10" s="14">
        <v>0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1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1</v>
      </c>
      <c r="D12" s="14">
        <v>0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1</v>
      </c>
      <c r="D13" s="14">
        <v>1</v>
      </c>
      <c r="E13" s="14">
        <v>1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0</v>
      </c>
      <c r="D14" s="14">
        <v>0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161</v>
      </c>
      <c r="D15" s="14">
        <v>63</v>
      </c>
      <c r="E15" s="14">
        <v>57</v>
      </c>
      <c r="F15" s="22">
        <v>0</v>
      </c>
    </row>
    <row r="16" spans="1:6" x14ac:dyDescent="0.25">
      <c r="A16" s="176"/>
      <c r="B16" s="46" t="s">
        <v>1238</v>
      </c>
      <c r="C16" s="14">
        <v>0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0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1</v>
      </c>
      <c r="D19" s="14">
        <v>1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0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0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189</v>
      </c>
      <c r="D22" s="30">
        <v>80</v>
      </c>
      <c r="E22" s="30">
        <v>63</v>
      </c>
      <c r="F22" s="30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60</v>
      </c>
    </row>
    <row r="33" spans="1:3" x14ac:dyDescent="0.25">
      <c r="A33" s="21" t="s">
        <v>1248</v>
      </c>
      <c r="B33" s="17"/>
      <c r="C33" s="22">
        <v>3</v>
      </c>
    </row>
    <row r="34" spans="1:3" x14ac:dyDescent="0.25">
      <c r="A34" s="21" t="s">
        <v>81</v>
      </c>
      <c r="B34" s="17"/>
      <c r="C34" s="22">
        <v>33</v>
      </c>
    </row>
    <row r="35" spans="1:3" x14ac:dyDescent="0.25">
      <c r="A35" s="195" t="s">
        <v>976</v>
      </c>
      <c r="B35" s="196"/>
      <c r="C35" s="30">
        <v>96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172</v>
      </c>
    </row>
    <row r="40" spans="1:3" x14ac:dyDescent="0.25">
      <c r="A40" s="21" t="s">
        <v>1251</v>
      </c>
      <c r="B40" s="17"/>
      <c r="C40" s="22">
        <v>64</v>
      </c>
    </row>
    <row r="41" spans="1:3" x14ac:dyDescent="0.25">
      <c r="A41" s="195" t="s">
        <v>976</v>
      </c>
      <c r="B41" s="196"/>
      <c r="C41" s="30">
        <v>236</v>
      </c>
    </row>
    <row r="42" spans="1:3" ht="15.95" customHeight="1" x14ac:dyDescent="0.25"/>
  </sheetData>
  <sheetProtection algorithmName="SHA-512" hashValue="6MpGv9UphHzdYci4bNUtRvyaEELJhfsYy7deKQkQzVcBcolCBuzneHJ82IGPaFNCymOL1cDd9fYvlzLHUpDwTA==" saltValue="Na1Qs1cQR62sMM/yRsevw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108</v>
      </c>
      <c r="D5" s="48"/>
      <c r="E5" s="15">
        <v>0</v>
      </c>
    </row>
    <row r="6" spans="1:5" x14ac:dyDescent="0.25">
      <c r="A6" s="176"/>
      <c r="B6" s="13" t="s">
        <v>1256</v>
      </c>
      <c r="C6" s="14">
        <v>32</v>
      </c>
      <c r="D6" s="48"/>
      <c r="E6" s="15">
        <v>0</v>
      </c>
    </row>
    <row r="7" spans="1:5" x14ac:dyDescent="0.25">
      <c r="A7" s="177"/>
      <c r="B7" s="13" t="s">
        <v>1257</v>
      </c>
      <c r="C7" s="14">
        <v>26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0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2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27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15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0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48"/>
      <c r="E32" s="15">
        <v>0</v>
      </c>
    </row>
  </sheetData>
  <sheetProtection algorithmName="SHA-512" hashValue="7CGEaFcPeCp/NfT+3AUOxFa/uUBoVXzFxVjAHj19QVGDCqrL+mtVw128qAadROy6Ue9+t0bQjrzWkAqi718hXQ==" saltValue="qHnXmB5+r8aM3YUtfrb7c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3</v>
      </c>
      <c r="D7" s="48"/>
      <c r="E7" s="15">
        <v>0</v>
      </c>
    </row>
    <row r="8" spans="1:5" x14ac:dyDescent="0.25">
      <c r="A8" s="176"/>
      <c r="B8" s="13" t="s">
        <v>1285</v>
      </c>
      <c r="C8" s="14">
        <v>2</v>
      </c>
      <c r="D8" s="48"/>
      <c r="E8" s="15">
        <v>0</v>
      </c>
    </row>
    <row r="9" spans="1:5" x14ac:dyDescent="0.25">
      <c r="A9" s="176"/>
      <c r="B9" s="13" t="s">
        <v>1286</v>
      </c>
      <c r="C9" s="14">
        <v>1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2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2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2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2</v>
      </c>
      <c r="D16" s="48"/>
      <c r="E16" s="15">
        <v>0</v>
      </c>
    </row>
  </sheetData>
  <sheetProtection algorithmName="SHA-512" hashValue="b0VNLQhQpF7daZPCyEbsvJj5INocM3LqTteRPKYPHYPtSY4Bd0N6Y1EfQxlu/NT0gmwcBOW24FLL9gXdy91uYg==" saltValue="dJSmrG95Ef6xmV3AMm0bv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3</v>
      </c>
      <c r="D5" s="51">
        <v>0</v>
      </c>
      <c r="E5" s="51">
        <v>1</v>
      </c>
      <c r="F5" s="51">
        <v>4</v>
      </c>
      <c r="G5" s="51">
        <v>0</v>
      </c>
      <c r="H5" s="51">
        <v>6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2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1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2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1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0</v>
      </c>
      <c r="F80" s="51">
        <v>1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1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1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1</v>
      </c>
      <c r="D186" s="51">
        <v>0</v>
      </c>
      <c r="E186" s="51">
        <v>1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0</v>
      </c>
      <c r="D187" s="51">
        <v>0</v>
      </c>
      <c r="E187" s="51">
        <v>0</v>
      </c>
      <c r="F187" s="51">
        <v>1</v>
      </c>
      <c r="G187" s="51">
        <v>0</v>
      </c>
      <c r="H187" s="51">
        <v>0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1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1</v>
      </c>
      <c r="D202" s="51">
        <v>0</v>
      </c>
      <c r="E202" s="51">
        <v>0</v>
      </c>
      <c r="F202" s="51">
        <v>0</v>
      </c>
      <c r="G202" s="51">
        <v>0</v>
      </c>
      <c r="H202" s="51">
        <v>1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1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2</v>
      </c>
      <c r="D262" s="51">
        <v>0</v>
      </c>
      <c r="E262" s="51">
        <v>0</v>
      </c>
      <c r="F262" s="51">
        <v>1</v>
      </c>
      <c r="G262" s="51">
        <v>0</v>
      </c>
      <c r="H262" s="51">
        <v>4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1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1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1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0</v>
      </c>
      <c r="F279" s="51">
        <v>1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0</v>
      </c>
      <c r="F287" s="51">
        <v>1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4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2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G7M+gtNg2SQGH7DcVOuoutXY9kKhGqjyALIZ/YmD+MDzOEirdtcBec0CxaaxehSX86hIteEqaaMxeafWLw3cHA==" saltValue="AQpbSgfKFxcftwjYSekYK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8680-29FF-4E69-BEBF-2230F4BE1169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4340</v>
      </c>
      <c r="D7" s="119">
        <f>SUM(DatosGenerales!C15:C19)</f>
        <v>469</v>
      </c>
      <c r="E7" s="118">
        <f>SUM(DatosGenerales!C12:C14)</f>
        <v>3898</v>
      </c>
      <c r="I7" s="120">
        <f>DatosGenerales!C31</f>
        <v>408</v>
      </c>
      <c r="J7" s="119">
        <f>DatosGenerales!C32</f>
        <v>59</v>
      </c>
      <c r="K7" s="118">
        <f>SUM(DatosGenerales!C33:C34)</f>
        <v>47</v>
      </c>
      <c r="L7" s="119">
        <f>DatosGenerales!C36</f>
        <v>300</v>
      </c>
      <c r="M7" s="118">
        <f>DatosGenerales!C95</f>
        <v>280</v>
      </c>
      <c r="N7" s="121">
        <f>L7-M7</f>
        <v>20</v>
      </c>
      <c r="O7" s="121"/>
      <c r="Q7" s="120">
        <f>DatosGenerales!C36</f>
        <v>300</v>
      </c>
      <c r="R7" s="119">
        <f>DatosGenerales!C49</f>
        <v>160</v>
      </c>
      <c r="S7" s="119">
        <f>DatosGenerales!C50</f>
        <v>12</v>
      </c>
      <c r="T7" s="119">
        <f>DatosGenerales!C62</f>
        <v>3</v>
      </c>
      <c r="U7" s="119">
        <f>DatosGenerales!C78</f>
        <v>2</v>
      </c>
      <c r="V7" s="122">
        <f>SUM(Q7:U7)</f>
        <v>477</v>
      </c>
      <c r="Z7" s="120">
        <f>SUM(DatosGenerales!C106,DatosGenerales!C107,DatosGenerales!C109)</f>
        <v>120</v>
      </c>
      <c r="AA7" s="119">
        <f>SUM(DatosGenerales!C108,DatosGenerales!C110)</f>
        <v>40</v>
      </c>
      <c r="AB7" s="119">
        <f>DatosGenerales!C106</f>
        <v>88</v>
      </c>
      <c r="AC7" s="122">
        <f>DatosGenerales!C107</f>
        <v>26</v>
      </c>
      <c r="AH7" s="120">
        <f>SUM(DatosGenerales!C115,DatosGenerales!C116,DatosGenerales!C118)</f>
        <v>22</v>
      </c>
      <c r="AI7" s="119">
        <f>SUM(DatosGenerales!C117,DatosGenerales!C119)</f>
        <v>5</v>
      </c>
      <c r="AJ7" s="119">
        <f>DatosGenerales!C115</f>
        <v>14</v>
      </c>
      <c r="AK7" s="122">
        <f>DatosGenerales!C116</f>
        <v>6</v>
      </c>
      <c r="AP7" s="120">
        <f>SUM(DatosGenerales!C135:C136)</f>
        <v>88</v>
      </c>
      <c r="AQ7" s="119">
        <f>SUM(DatosGenerales!C137:C138)</f>
        <v>18</v>
      </c>
      <c r="AR7" s="122">
        <f>SUM(DatosGenerales!C139:C140)</f>
        <v>113</v>
      </c>
      <c r="AV7" s="120">
        <f>DatosGenerales!C145</f>
        <v>2</v>
      </c>
      <c r="AW7" s="119">
        <f>DatosGenerales!C146</f>
        <v>4</v>
      </c>
      <c r="AX7" s="119">
        <f>DatosGenerales!C147</f>
        <v>0</v>
      </c>
      <c r="AY7" s="119">
        <f>DatosGenerales!C148</f>
        <v>3</v>
      </c>
      <c r="AZ7" s="119">
        <f>DatosGenerales!C149</f>
        <v>7</v>
      </c>
      <c r="BA7" s="122">
        <f>DatosGenerales!C150</f>
        <v>8</v>
      </c>
      <c r="BE7" s="120">
        <f>DatosGenerales!C151</f>
        <v>1</v>
      </c>
      <c r="BF7" s="119">
        <f>DatosGenerales!C152</f>
        <v>24</v>
      </c>
      <c r="BG7" s="122">
        <f>DatosGenerales!C154</f>
        <v>7</v>
      </c>
      <c r="BK7" s="120">
        <f>SUM(DatosGenerales!C307:C321)</f>
        <v>353</v>
      </c>
      <c r="BL7" s="119">
        <f>SUM(DatosGenerales!C304:C306)</f>
        <v>11</v>
      </c>
      <c r="BM7" s="119">
        <f>SUM(DatosGenerales!C322:C354)</f>
        <v>62</v>
      </c>
      <c r="BN7" s="119">
        <f>SUM(DatosGenerales!C299)</f>
        <v>4</v>
      </c>
      <c r="BO7" s="119">
        <f>SUM(DatosGenerales!C366:C374)</f>
        <v>9</v>
      </c>
      <c r="BP7" s="119">
        <f>SUM(DatosGenerales!C296:C298)</f>
        <v>28</v>
      </c>
      <c r="BQ7" s="119">
        <f>SUM(DatosGenerales!C355:C365)</f>
        <v>3</v>
      </c>
      <c r="BR7" s="119">
        <f>SUM(DatosGenerales!C300:C302)</f>
        <v>23</v>
      </c>
      <c r="BS7" s="122">
        <f>SUM(DatosGenerales!C293:C295)</f>
        <v>141</v>
      </c>
      <c r="BT7" s="122">
        <f>SUM(DatosGenerales!C303)</f>
        <v>0</v>
      </c>
      <c r="BU7" s="122">
        <f>SUM(DatosGenerales!C375:C387)</f>
        <v>6</v>
      </c>
      <c r="BV7" s="122">
        <f>SUM(DatosGenerales!C388:C409)</f>
        <v>714</v>
      </c>
      <c r="BY7" s="120">
        <f>DatosGenerales!C246</f>
        <v>338</v>
      </c>
      <c r="BZ7" s="119">
        <f>DatosGenerales!C247</f>
        <v>184</v>
      </c>
      <c r="CA7" s="122">
        <f>DatosGenerales!C248</f>
        <v>192</v>
      </c>
      <c r="CF7" s="120">
        <f>DatosGenerales!C255</f>
        <v>56</v>
      </c>
      <c r="CG7" s="122">
        <f>DatosGenerales!C258</f>
        <v>7</v>
      </c>
      <c r="CM7" s="120">
        <f>DatosGenerales!C40</f>
        <v>401</v>
      </c>
      <c r="CN7" s="122">
        <f>DatosGenerales!C41</f>
        <v>273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92</v>
      </c>
      <c r="BL53" s="130">
        <f>SUM(DatosGenerales!C321,DatosGenerales!C310,DatosGenerales!C319)</f>
        <v>119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</v>
      </c>
      <c r="BL66" s="130">
        <f>SUM(DatosGenerales!C309:C310)</f>
        <v>137</v>
      </c>
      <c r="BM66" s="130">
        <f>SUM(DatosGenerales!C318:C319)</f>
        <v>72</v>
      </c>
      <c r="BN66" s="130"/>
      <c r="BO66" s="117"/>
      <c r="BP66" s="117"/>
      <c r="BQ66" s="117"/>
      <c r="BR66" s="117"/>
      <c r="BS66" s="117"/>
    </row>
  </sheetData>
  <sheetProtection algorithmName="SHA-512" hashValue="PjZbiRQclihMjd3ekne8da1iC71fhD+fpkhgDeyQHe8KU/jtAV2AoBXKoeL8CskUGcs3i2o1rT0ngJ3bUv7GyA==" saltValue="8onFG5xiSu9lqLjxolOqs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646A-A7A5-4B85-969A-83C09F23393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dqE1isU/5jGYu0bK4FH7dP63DtsvBMuNwgnHwIt2cPd4h6yhKTsjUygVyb7vzjUtiYKAlKIFqHTRDYMBwnXk+w==" saltValue="7DyFX2fbZV/nMeXT49pU4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09FB-4748-4721-9A49-7C3488B72404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13</v>
      </c>
    </row>
    <row r="8" spans="1:50" s="117" customFormat="1" ht="14.85" customHeight="1" x14ac:dyDescent="0.25">
      <c r="C8" s="204"/>
      <c r="D8" s="119">
        <f>DatosMenores!C56</f>
        <v>102</v>
      </c>
      <c r="E8" s="119">
        <f>DatosMenores!C57</f>
        <v>20</v>
      </c>
      <c r="F8" s="119">
        <f>DatosMenores!C58</f>
        <v>23</v>
      </c>
      <c r="G8" s="119">
        <f>DatosMenores!C59</f>
        <v>42</v>
      </c>
      <c r="H8" s="118">
        <f>DatosMenores!C60</f>
        <v>5</v>
      </c>
      <c r="I8" s="101"/>
      <c r="L8" s="118">
        <f>DatosMenores!C48</f>
        <v>0</v>
      </c>
      <c r="M8" s="119">
        <f>DatosMenores!C49</f>
        <v>1</v>
      </c>
      <c r="N8" s="119">
        <f>DatosMenores!C50</f>
        <v>14</v>
      </c>
      <c r="O8" s="119">
        <f>DatosMenores!C51</f>
        <v>0</v>
      </c>
      <c r="P8" s="118">
        <f>DatosMenores!C52</f>
        <v>0</v>
      </c>
      <c r="S8" s="118">
        <f>DatosMenores!C28</f>
        <v>25</v>
      </c>
      <c r="T8" s="119">
        <f>SUM(DatosMenores!C29:C32)</f>
        <v>5</v>
      </c>
      <c r="U8" s="119">
        <f>DatosMenores!C33</f>
        <v>1</v>
      </c>
      <c r="V8" s="119">
        <f>DatosMenores!C34</f>
        <v>4</v>
      </c>
      <c r="W8" s="119">
        <f>DatosMenores!C35</f>
        <v>6</v>
      </c>
      <c r="X8" s="119">
        <f>DatosMenores!C36</f>
        <v>0</v>
      </c>
      <c r="Y8" s="119">
        <f>DatosMenores!C38</f>
        <v>0</v>
      </c>
      <c r="Z8" s="119">
        <f>DatosMenores!C37</f>
        <v>3</v>
      </c>
      <c r="AA8" s="118">
        <f>DatosMenores!C39</f>
        <v>8</v>
      </c>
      <c r="AC8" s="103"/>
      <c r="AE8" s="120">
        <f>DatosMenores!C5</f>
        <v>0</v>
      </c>
      <c r="AF8" s="119">
        <f>DatosMenores!C6</f>
        <v>10</v>
      </c>
      <c r="AG8" s="119">
        <f>DatosMenores!C7</f>
        <v>0</v>
      </c>
      <c r="AH8" s="119">
        <f>DatosMenores!C8</f>
        <v>6</v>
      </c>
      <c r="AI8" s="119">
        <f>DatosMenores!C9</f>
        <v>4</v>
      </c>
      <c r="AJ8" s="118">
        <f>DatosMenores!C10</f>
        <v>1</v>
      </c>
      <c r="AK8" s="119">
        <f>DatosMenores!C11</f>
        <v>6</v>
      </c>
      <c r="AL8" s="119">
        <f>DatosMenores!C12</f>
        <v>15</v>
      </c>
      <c r="AM8" s="118">
        <f>DatosMenores!C13</f>
        <v>2</v>
      </c>
      <c r="AN8" s="103"/>
      <c r="AP8" s="120">
        <f>DatosMenores!C69</f>
        <v>13</v>
      </c>
      <c r="AQ8" s="120">
        <f>DatosMenores!C70</f>
        <v>2</v>
      </c>
      <c r="AR8" s="119">
        <f>DatosMenores!C71</f>
        <v>23</v>
      </c>
      <c r="AS8" s="119">
        <f>DatosMenores!C74</f>
        <v>0</v>
      </c>
      <c r="AT8" s="119">
        <f>DatosMenores!C75</f>
        <v>4</v>
      </c>
      <c r="AU8" s="118">
        <f>DatosMenores!C76</f>
        <v>0</v>
      </c>
      <c r="AW8" s="141" t="s">
        <v>1657</v>
      </c>
      <c r="AX8" s="142">
        <f>DatosMenores!C70</f>
        <v>2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23</v>
      </c>
    </row>
    <row r="10" spans="1:50" ht="29.85" customHeight="1" x14ac:dyDescent="0.25">
      <c r="C10" s="204"/>
      <c r="D10" s="118">
        <f>DatosMenores!C61</f>
        <v>50</v>
      </c>
      <c r="E10" s="119">
        <f>DatosMenores!C62</f>
        <v>18</v>
      </c>
      <c r="F10" s="122">
        <f>DatosMenores!C63</f>
        <v>3</v>
      </c>
      <c r="G10" s="122">
        <f>DatosMenores!C64</f>
        <v>18</v>
      </c>
      <c r="H10" s="122">
        <f>DatosMenores!C65</f>
        <v>11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1</v>
      </c>
      <c r="AG11" s="119">
        <f>DatosMenores!C16</f>
        <v>8</v>
      </c>
      <c r="AH11" s="119">
        <f>DatosMenores!C17</f>
        <v>11</v>
      </c>
      <c r="AI11" s="119">
        <f>DatosMenores!C18</f>
        <v>0</v>
      </c>
      <c r="AJ11" s="119">
        <f>DatosMenores!C20</f>
        <v>2</v>
      </c>
      <c r="AK11" s="119">
        <f>DatosMenores!C21</f>
        <v>0</v>
      </c>
      <c r="AL11" s="118">
        <f>DatosMenores!C19</f>
        <v>34</v>
      </c>
      <c r="AP11" s="120">
        <f>DatosMenores!C78</f>
        <v>0</v>
      </c>
      <c r="AQ11" s="119">
        <f>DatosMenores!C77</f>
        <v>3</v>
      </c>
      <c r="AR11" s="119">
        <f>DatosMenores!C79</f>
        <v>0</v>
      </c>
      <c r="AS11" s="120">
        <f>DatosMenores!C72</f>
        <v>0</v>
      </c>
      <c r="AT11" s="118">
        <f>DatosMenores!C73</f>
        <v>4</v>
      </c>
      <c r="AW11" s="141" t="s">
        <v>1799</v>
      </c>
      <c r="AX11" s="142">
        <f>DatosMenores!C73</f>
        <v>4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4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3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HWXWCZw0SFdFlhNfUTk4sO4ZegaX/quNqhOkBxsFj5ds8NY83mQc03uuNNrahGTclDDAMNy1mpb8n4ArW1KhPg==" saltValue="LZL2+9B/ifXqk4IrpuHSA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C60F-C317-4790-8F9F-D04AE9572FF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8</v>
      </c>
      <c r="F4" s="155" t="s">
        <v>1807</v>
      </c>
      <c r="G4" s="157">
        <f>DatosViolenciaDoméstica!E67</f>
        <v>2</v>
      </c>
      <c r="H4" s="158"/>
    </row>
    <row r="5" spans="1:30" x14ac:dyDescent="0.2">
      <c r="C5" s="155" t="s">
        <v>12</v>
      </c>
      <c r="D5" s="156">
        <f>DatosViolenciaDoméstica!C6</f>
        <v>33</v>
      </c>
      <c r="F5" s="155" t="s">
        <v>1808</v>
      </c>
      <c r="G5" s="159">
        <f>DatosViolenciaDoméstica!F67</f>
        <v>3</v>
      </c>
      <c r="H5" s="158"/>
    </row>
    <row r="6" spans="1:30" x14ac:dyDescent="0.2">
      <c r="C6" s="155" t="s">
        <v>1809</v>
      </c>
      <c r="D6" s="156">
        <f>DatosViolenciaDoméstica!C7</f>
        <v>7</v>
      </c>
    </row>
    <row r="7" spans="1:30" x14ac:dyDescent="0.2">
      <c r="C7" s="155" t="s">
        <v>59</v>
      </c>
      <c r="D7" s="156">
        <f>DatosViolenciaDoméstica!C8</f>
        <v>1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JNhoZsUJZCQ3idMWlWBVKfYFmkQAj3fde/hZYFYUYJmG/iR1tn3/TaX/yVqlwVpe/Eb5rm/RDJbN6ns8rJYUtg==" saltValue="9D3V1Qp03PWpkidCNu1A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F15C-9605-4C52-9765-BC6ECEEBA0ED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122</v>
      </c>
      <c r="F4" s="155" t="s">
        <v>1807</v>
      </c>
      <c r="G4" s="157">
        <f>DatosViolenciaGénero!E82</f>
        <v>5</v>
      </c>
      <c r="H4" s="158"/>
    </row>
    <row r="5" spans="1:30" x14ac:dyDescent="0.2">
      <c r="C5" s="155" t="s">
        <v>39</v>
      </c>
      <c r="D5" s="156">
        <f>DatosViolenciaGénero!C5</f>
        <v>87</v>
      </c>
      <c r="F5" s="155" t="s">
        <v>1808</v>
      </c>
      <c r="G5" s="157">
        <f>DatosViolenciaGénero!F82</f>
        <v>32</v>
      </c>
      <c r="H5" s="158"/>
    </row>
    <row r="6" spans="1:30" x14ac:dyDescent="0.2">
      <c r="C6" s="155" t="s">
        <v>1809</v>
      </c>
      <c r="D6" s="165">
        <f>DatosViolenciaGénero!C8</f>
        <v>20</v>
      </c>
    </row>
    <row r="7" spans="1:30" x14ac:dyDescent="0.2">
      <c r="C7" s="155" t="s">
        <v>59</v>
      </c>
      <c r="D7" s="165">
        <f>DatosViolenciaGénero!C9</f>
        <v>0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5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YBcl3VXVS6PrP2r9A1/BBCaeZFVzqGKcNro1u5G0ozhZ0tiU2X2kv8MIOm2ASYAwVzUnnXIWzP8Ujk/e/2+urw==" saltValue="kWy4mD8z+Q4v0IBm2hgtl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2084</v>
      </c>
      <c r="D7" s="14">
        <v>1712</v>
      </c>
      <c r="E7" s="15">
        <v>0.217289719626168</v>
      </c>
    </row>
    <row r="8" spans="1:5" x14ac:dyDescent="0.25">
      <c r="A8" s="176"/>
      <c r="B8" s="13" t="s">
        <v>19</v>
      </c>
      <c r="C8" s="14">
        <v>4340</v>
      </c>
      <c r="D8" s="14">
        <v>3886</v>
      </c>
      <c r="E8" s="15">
        <v>0.11682964487905299</v>
      </c>
    </row>
    <row r="9" spans="1:5" x14ac:dyDescent="0.25">
      <c r="A9" s="176"/>
      <c r="B9" s="13" t="s">
        <v>20</v>
      </c>
      <c r="C9" s="14">
        <v>4272</v>
      </c>
      <c r="D9" s="14">
        <v>3785</v>
      </c>
      <c r="E9" s="15">
        <v>0.12866578599735801</v>
      </c>
    </row>
    <row r="10" spans="1:5" x14ac:dyDescent="0.25">
      <c r="A10" s="176"/>
      <c r="B10" s="13" t="s">
        <v>21</v>
      </c>
      <c r="C10" s="14">
        <v>153</v>
      </c>
      <c r="D10" s="14">
        <v>110</v>
      </c>
      <c r="E10" s="15">
        <v>0.39090909090909098</v>
      </c>
    </row>
    <row r="11" spans="1:5" x14ac:dyDescent="0.25">
      <c r="A11" s="177"/>
      <c r="B11" s="13" t="s">
        <v>22</v>
      </c>
      <c r="C11" s="14">
        <v>2142</v>
      </c>
      <c r="D11" s="14">
        <v>2084</v>
      </c>
      <c r="E11" s="15">
        <v>2.7831094049903998E-2</v>
      </c>
    </row>
    <row r="12" spans="1:5" x14ac:dyDescent="0.25">
      <c r="A12" s="175" t="s">
        <v>23</v>
      </c>
      <c r="B12" s="13" t="s">
        <v>24</v>
      </c>
      <c r="C12" s="14">
        <v>516</v>
      </c>
      <c r="D12" s="14">
        <v>507</v>
      </c>
      <c r="E12" s="15">
        <v>1.7751479289940801E-2</v>
      </c>
    </row>
    <row r="13" spans="1:5" x14ac:dyDescent="0.25">
      <c r="A13" s="176"/>
      <c r="B13" s="13" t="s">
        <v>25</v>
      </c>
      <c r="C13" s="14">
        <v>386</v>
      </c>
      <c r="D13" s="14">
        <v>80</v>
      </c>
      <c r="E13" s="15">
        <v>3.8250000000000002</v>
      </c>
    </row>
    <row r="14" spans="1:5" x14ac:dyDescent="0.25">
      <c r="A14" s="177"/>
      <c r="B14" s="13" t="s">
        <v>26</v>
      </c>
      <c r="C14" s="14">
        <v>2996</v>
      </c>
      <c r="D14" s="14">
        <v>2635</v>
      </c>
      <c r="E14" s="15">
        <v>0.13700189753320699</v>
      </c>
    </row>
    <row r="15" spans="1:5" x14ac:dyDescent="0.25">
      <c r="A15" s="175" t="s">
        <v>27</v>
      </c>
      <c r="B15" s="13" t="s">
        <v>28</v>
      </c>
      <c r="C15" s="14">
        <v>139</v>
      </c>
      <c r="D15" s="14">
        <v>122</v>
      </c>
      <c r="E15" s="15">
        <v>0.13934426229508201</v>
      </c>
    </row>
    <row r="16" spans="1:5" x14ac:dyDescent="0.25">
      <c r="A16" s="176"/>
      <c r="B16" s="13" t="s">
        <v>29</v>
      </c>
      <c r="C16" s="14">
        <v>213</v>
      </c>
      <c r="D16" s="14">
        <v>185</v>
      </c>
      <c r="E16" s="15">
        <v>0.151351351351351</v>
      </c>
    </row>
    <row r="17" spans="1:5" x14ac:dyDescent="0.25">
      <c r="A17" s="176"/>
      <c r="B17" s="13" t="s">
        <v>30</v>
      </c>
      <c r="C17" s="14">
        <v>4</v>
      </c>
      <c r="D17" s="14">
        <v>4</v>
      </c>
      <c r="E17" s="15">
        <v>0</v>
      </c>
    </row>
    <row r="18" spans="1:5" x14ac:dyDescent="0.25">
      <c r="A18" s="176"/>
      <c r="B18" s="13" t="s">
        <v>31</v>
      </c>
      <c r="C18" s="14">
        <v>2</v>
      </c>
      <c r="D18" s="14">
        <v>1</v>
      </c>
      <c r="E18" s="15">
        <v>1</v>
      </c>
    </row>
    <row r="19" spans="1:5" x14ac:dyDescent="0.25">
      <c r="A19" s="177"/>
      <c r="B19" s="13" t="s">
        <v>32</v>
      </c>
      <c r="C19" s="14">
        <v>111</v>
      </c>
      <c r="D19" s="14">
        <v>90</v>
      </c>
      <c r="E19" s="15">
        <v>0.233333333333333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2</v>
      </c>
      <c r="D23" s="14">
        <v>4</v>
      </c>
      <c r="E23" s="15">
        <v>-0.5</v>
      </c>
    </row>
    <row r="24" spans="1:5" x14ac:dyDescent="0.25">
      <c r="A24" s="12" t="s">
        <v>35</v>
      </c>
      <c r="B24" s="17"/>
      <c r="C24" s="14">
        <v>4</v>
      </c>
      <c r="D24" s="14">
        <v>13</v>
      </c>
      <c r="E24" s="15">
        <v>-0.69230769230769196</v>
      </c>
    </row>
    <row r="25" spans="1:5" x14ac:dyDescent="0.25">
      <c r="A25" s="12" t="s">
        <v>36</v>
      </c>
      <c r="B25" s="17"/>
      <c r="C25" s="14">
        <v>2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408</v>
      </c>
      <c r="D31" s="14">
        <v>342</v>
      </c>
      <c r="E31" s="15">
        <v>0.19298245614035101</v>
      </c>
    </row>
    <row r="32" spans="1:5" x14ac:dyDescent="0.25">
      <c r="A32" s="175" t="s">
        <v>41</v>
      </c>
      <c r="B32" s="13" t="s">
        <v>42</v>
      </c>
      <c r="C32" s="14">
        <v>59</v>
      </c>
      <c r="D32" s="14">
        <v>49</v>
      </c>
      <c r="E32" s="15">
        <v>0.20408163265306101</v>
      </c>
    </row>
    <row r="33" spans="1:5" x14ac:dyDescent="0.25">
      <c r="A33" s="176"/>
      <c r="B33" s="13" t="s">
        <v>43</v>
      </c>
      <c r="C33" s="14">
        <v>38</v>
      </c>
      <c r="D33" s="14">
        <v>43</v>
      </c>
      <c r="E33" s="15">
        <v>-0.116279069767442</v>
      </c>
    </row>
    <row r="34" spans="1:5" x14ac:dyDescent="0.25">
      <c r="A34" s="176"/>
      <c r="B34" s="13" t="s">
        <v>44</v>
      </c>
      <c r="C34" s="14">
        <v>9</v>
      </c>
      <c r="D34" s="14">
        <v>6</v>
      </c>
      <c r="E34" s="15">
        <v>0.5</v>
      </c>
    </row>
    <row r="35" spans="1:5" x14ac:dyDescent="0.25">
      <c r="A35" s="176"/>
      <c r="B35" s="13" t="s">
        <v>45</v>
      </c>
      <c r="C35" s="14">
        <v>2</v>
      </c>
      <c r="D35" s="14">
        <v>5</v>
      </c>
      <c r="E35" s="15">
        <v>-0.6</v>
      </c>
    </row>
    <row r="36" spans="1:5" x14ac:dyDescent="0.25">
      <c r="A36" s="177"/>
      <c r="B36" s="13" t="s">
        <v>46</v>
      </c>
      <c r="C36" s="14">
        <v>300</v>
      </c>
      <c r="D36" s="14">
        <v>235</v>
      </c>
      <c r="E36" s="15">
        <v>0.27659574468085102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401</v>
      </c>
      <c r="D40" s="14">
        <v>534</v>
      </c>
      <c r="E40" s="15">
        <v>-0.24906367041198499</v>
      </c>
    </row>
    <row r="41" spans="1:5" x14ac:dyDescent="0.25">
      <c r="A41" s="12" t="s">
        <v>49</v>
      </c>
      <c r="B41" s="17"/>
      <c r="C41" s="14">
        <v>273</v>
      </c>
      <c r="D41" s="14">
        <v>206</v>
      </c>
      <c r="E41" s="15">
        <v>0.32524271844660202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73</v>
      </c>
      <c r="D45" s="14">
        <v>76</v>
      </c>
      <c r="E45" s="15">
        <v>-3.94736842105263E-2</v>
      </c>
    </row>
    <row r="46" spans="1:5" x14ac:dyDescent="0.25">
      <c r="A46" s="176"/>
      <c r="B46" s="13" t="s">
        <v>52</v>
      </c>
      <c r="C46" s="14">
        <v>8</v>
      </c>
      <c r="D46" s="14">
        <v>15</v>
      </c>
      <c r="E46" s="15">
        <v>-0.46666666666666701</v>
      </c>
    </row>
    <row r="47" spans="1:5" x14ac:dyDescent="0.25">
      <c r="A47" s="176"/>
      <c r="B47" s="13" t="s">
        <v>53</v>
      </c>
      <c r="C47" s="14">
        <v>204</v>
      </c>
      <c r="D47" s="14">
        <v>185</v>
      </c>
      <c r="E47" s="15">
        <v>0.102702702702703</v>
      </c>
    </row>
    <row r="48" spans="1:5" x14ac:dyDescent="0.25">
      <c r="A48" s="177"/>
      <c r="B48" s="13" t="s">
        <v>22</v>
      </c>
      <c r="C48" s="14">
        <v>35</v>
      </c>
      <c r="D48" s="14">
        <v>73</v>
      </c>
      <c r="E48" s="15">
        <v>-0.52054794520547898</v>
      </c>
    </row>
    <row r="49" spans="1:5" x14ac:dyDescent="0.25">
      <c r="A49" s="175" t="s">
        <v>54</v>
      </c>
      <c r="B49" s="13" t="s">
        <v>55</v>
      </c>
      <c r="C49" s="14">
        <v>160</v>
      </c>
      <c r="D49" s="14">
        <v>154</v>
      </c>
      <c r="E49" s="15">
        <v>3.8961038961039002E-2</v>
      </c>
    </row>
    <row r="50" spans="1:5" x14ac:dyDescent="0.25">
      <c r="A50" s="176"/>
      <c r="B50" s="13" t="s">
        <v>56</v>
      </c>
      <c r="C50" s="14">
        <v>12</v>
      </c>
      <c r="D50" s="14">
        <v>7</v>
      </c>
      <c r="E50" s="15">
        <v>0.71428571428571397</v>
      </c>
    </row>
    <row r="51" spans="1:5" x14ac:dyDescent="0.25">
      <c r="A51" s="176"/>
      <c r="B51" s="13" t="s">
        <v>57</v>
      </c>
      <c r="C51" s="14">
        <v>23</v>
      </c>
      <c r="D51" s="14">
        <v>32</v>
      </c>
      <c r="E51" s="15">
        <v>-0.28125</v>
      </c>
    </row>
    <row r="52" spans="1:5" x14ac:dyDescent="0.25">
      <c r="A52" s="177"/>
      <c r="B52" s="13" t="s">
        <v>58</v>
      </c>
      <c r="C52" s="14">
        <v>8</v>
      </c>
      <c r="D52" s="14">
        <v>10</v>
      </c>
      <c r="E52" s="15">
        <v>-0.2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6</v>
      </c>
      <c r="D56" s="14">
        <v>5</v>
      </c>
      <c r="E56" s="15">
        <v>0.2</v>
      </c>
    </row>
    <row r="57" spans="1:5" x14ac:dyDescent="0.25">
      <c r="A57" s="17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2</v>
      </c>
      <c r="D58" s="14">
        <v>2</v>
      </c>
      <c r="E58" s="15">
        <v>0</v>
      </c>
    </row>
    <row r="59" spans="1:5" x14ac:dyDescent="0.25">
      <c r="A59" s="176"/>
      <c r="B59" s="13" t="s">
        <v>22</v>
      </c>
      <c r="C59" s="14">
        <v>2</v>
      </c>
      <c r="D59" s="14">
        <v>3</v>
      </c>
      <c r="E59" s="15">
        <v>-0.33333333333333298</v>
      </c>
    </row>
    <row r="60" spans="1:5" x14ac:dyDescent="0.25">
      <c r="A60" s="176"/>
      <c r="B60" s="13" t="s">
        <v>61</v>
      </c>
      <c r="C60" s="14">
        <v>5</v>
      </c>
      <c r="D60" s="14">
        <v>4</v>
      </c>
      <c r="E60" s="15">
        <v>0.25</v>
      </c>
    </row>
    <row r="61" spans="1:5" x14ac:dyDescent="0.25">
      <c r="A61" s="177"/>
      <c r="B61" s="13" t="s">
        <v>62</v>
      </c>
      <c r="C61" s="14">
        <v>1</v>
      </c>
      <c r="D61" s="14">
        <v>0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3</v>
      </c>
      <c r="D62" s="14">
        <v>5</v>
      </c>
      <c r="E62" s="15">
        <v>-0.4</v>
      </c>
    </row>
    <row r="63" spans="1:5" x14ac:dyDescent="0.25">
      <c r="A63" s="176"/>
      <c r="B63" s="13" t="s">
        <v>57</v>
      </c>
      <c r="C63" s="14">
        <v>0</v>
      </c>
      <c r="D63" s="14">
        <v>0</v>
      </c>
      <c r="E63" s="15">
        <v>0</v>
      </c>
    </row>
    <row r="64" spans="1:5" x14ac:dyDescent="0.25">
      <c r="A64" s="177"/>
      <c r="B64" s="13" t="s">
        <v>65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1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3</v>
      </c>
      <c r="D76" s="14">
        <v>2</v>
      </c>
      <c r="E76" s="15">
        <v>0.5</v>
      </c>
    </row>
    <row r="77" spans="1:5" x14ac:dyDescent="0.25">
      <c r="A77" s="179"/>
      <c r="B77" s="13" t="s">
        <v>57</v>
      </c>
      <c r="C77" s="14">
        <v>0</v>
      </c>
      <c r="D77" s="14">
        <v>1</v>
      </c>
      <c r="E77" s="15">
        <v>-1</v>
      </c>
    </row>
    <row r="78" spans="1:5" x14ac:dyDescent="0.25">
      <c r="A78" s="179"/>
      <c r="B78" s="13" t="s">
        <v>64</v>
      </c>
      <c r="C78" s="14">
        <v>2</v>
      </c>
      <c r="D78" s="14">
        <v>2</v>
      </c>
      <c r="E78" s="15">
        <v>0</v>
      </c>
    </row>
    <row r="79" spans="1:5" x14ac:dyDescent="0.25">
      <c r="A79" s="179"/>
      <c r="B79" s="13" t="s">
        <v>68</v>
      </c>
      <c r="C79" s="14">
        <v>2</v>
      </c>
      <c r="D79" s="14">
        <v>0</v>
      </c>
      <c r="E79" s="15">
        <v>0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273</v>
      </c>
      <c r="D84" s="14">
        <v>206</v>
      </c>
      <c r="E84" s="15">
        <v>0.32524271844660202</v>
      </c>
    </row>
    <row r="85" spans="1:5" x14ac:dyDescent="0.25">
      <c r="A85" s="177"/>
      <c r="B85" s="13" t="s">
        <v>73</v>
      </c>
      <c r="C85" s="14">
        <v>25</v>
      </c>
      <c r="D85" s="14">
        <v>15</v>
      </c>
      <c r="E85" s="15">
        <v>0.66666666666666696</v>
      </c>
    </row>
    <row r="86" spans="1:5" x14ac:dyDescent="0.25">
      <c r="A86" s="175" t="s">
        <v>74</v>
      </c>
      <c r="B86" s="13" t="s">
        <v>72</v>
      </c>
      <c r="C86" s="14">
        <v>164</v>
      </c>
      <c r="D86" s="14">
        <v>159</v>
      </c>
      <c r="E86" s="15">
        <v>3.1446540880503103E-2</v>
      </c>
    </row>
    <row r="87" spans="1:5" x14ac:dyDescent="0.25">
      <c r="A87" s="177"/>
      <c r="B87" s="13" t="s">
        <v>73</v>
      </c>
      <c r="C87" s="14">
        <v>40</v>
      </c>
      <c r="D87" s="14">
        <v>33</v>
      </c>
      <c r="E87" s="15">
        <v>0.21212121212121199</v>
      </c>
    </row>
    <row r="88" spans="1:5" x14ac:dyDescent="0.25">
      <c r="A88" s="175" t="s">
        <v>75</v>
      </c>
      <c r="B88" s="13" t="s">
        <v>72</v>
      </c>
      <c r="C88" s="14">
        <v>23</v>
      </c>
      <c r="D88" s="14">
        <v>23</v>
      </c>
      <c r="E88" s="15">
        <v>0</v>
      </c>
    </row>
    <row r="89" spans="1:5" x14ac:dyDescent="0.25">
      <c r="A89" s="177"/>
      <c r="B89" s="13" t="s">
        <v>73</v>
      </c>
      <c r="C89" s="14">
        <v>2</v>
      </c>
      <c r="D89" s="14">
        <v>5</v>
      </c>
      <c r="E89" s="15">
        <v>-0.6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280</v>
      </c>
      <c r="D95" s="14">
        <v>232</v>
      </c>
      <c r="E95" s="15">
        <v>0.20689655172413801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119</v>
      </c>
      <c r="D100" s="14">
        <v>115</v>
      </c>
      <c r="E100" s="15">
        <v>3.4782608695652202E-2</v>
      </c>
    </row>
    <row r="101" spans="1:5" x14ac:dyDescent="0.25">
      <c r="A101" s="12" t="s">
        <v>81</v>
      </c>
      <c r="B101" s="17"/>
      <c r="C101" s="14">
        <v>128</v>
      </c>
      <c r="D101" s="14">
        <v>90</v>
      </c>
      <c r="E101" s="15">
        <v>0.422222222222222</v>
      </c>
    </row>
    <row r="102" spans="1:5" x14ac:dyDescent="0.25">
      <c r="A102" s="12" t="s">
        <v>78</v>
      </c>
      <c r="B102" s="17"/>
      <c r="C102" s="14">
        <v>0</v>
      </c>
      <c r="D102" s="14">
        <v>1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88</v>
      </c>
      <c r="D106" s="14">
        <v>110</v>
      </c>
      <c r="E106" s="15">
        <v>-0.2</v>
      </c>
    </row>
    <row r="107" spans="1:5" x14ac:dyDescent="0.25">
      <c r="A107" s="176"/>
      <c r="B107" s="13" t="s">
        <v>84</v>
      </c>
      <c r="C107" s="14">
        <v>26</v>
      </c>
      <c r="D107" s="14">
        <v>27</v>
      </c>
      <c r="E107" s="15">
        <v>-3.7037037037037E-2</v>
      </c>
    </row>
    <row r="108" spans="1:5" x14ac:dyDescent="0.25">
      <c r="A108" s="177"/>
      <c r="B108" s="13" t="s">
        <v>85</v>
      </c>
      <c r="C108" s="14">
        <v>7</v>
      </c>
      <c r="D108" s="14">
        <v>3</v>
      </c>
      <c r="E108" s="15">
        <v>1.3333333333333299</v>
      </c>
    </row>
    <row r="109" spans="1:5" x14ac:dyDescent="0.25">
      <c r="A109" s="175" t="s">
        <v>81</v>
      </c>
      <c r="B109" s="13" t="s">
        <v>86</v>
      </c>
      <c r="C109" s="14">
        <v>6</v>
      </c>
      <c r="D109" s="14">
        <v>17</v>
      </c>
      <c r="E109" s="15">
        <v>-0.64705882352941202</v>
      </c>
    </row>
    <row r="110" spans="1:5" x14ac:dyDescent="0.25">
      <c r="A110" s="177"/>
      <c r="B110" s="13" t="s">
        <v>85</v>
      </c>
      <c r="C110" s="14">
        <v>33</v>
      </c>
      <c r="D110" s="14">
        <v>26</v>
      </c>
      <c r="E110" s="15">
        <v>0.269230769230769</v>
      </c>
    </row>
    <row r="111" spans="1:5" x14ac:dyDescent="0.25">
      <c r="A111" s="12" t="s">
        <v>78</v>
      </c>
      <c r="B111" s="17"/>
      <c r="C111" s="14">
        <v>1</v>
      </c>
      <c r="D111" s="14">
        <v>3</v>
      </c>
      <c r="E111" s="15">
        <v>-0.66666666666666696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14</v>
      </c>
      <c r="D115" s="14">
        <v>19</v>
      </c>
      <c r="E115" s="15">
        <v>-0.26315789473684198</v>
      </c>
    </row>
    <row r="116" spans="1:5" x14ac:dyDescent="0.25">
      <c r="A116" s="176"/>
      <c r="B116" s="13" t="s">
        <v>84</v>
      </c>
      <c r="C116" s="14">
        <v>6</v>
      </c>
      <c r="D116" s="14">
        <v>4</v>
      </c>
      <c r="E116" s="15">
        <v>0.5</v>
      </c>
    </row>
    <row r="117" spans="1:5" x14ac:dyDescent="0.25">
      <c r="A117" s="177"/>
      <c r="B117" s="13" t="s">
        <v>85</v>
      </c>
      <c r="C117" s="14">
        <v>1</v>
      </c>
      <c r="D117" s="14">
        <v>0</v>
      </c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2</v>
      </c>
      <c r="D118" s="14">
        <v>0</v>
      </c>
      <c r="E118" s="15">
        <v>0</v>
      </c>
    </row>
    <row r="119" spans="1:5" x14ac:dyDescent="0.25">
      <c r="A119" s="177"/>
      <c r="B119" s="13" t="s">
        <v>85</v>
      </c>
      <c r="C119" s="14">
        <v>4</v>
      </c>
      <c r="D119" s="14">
        <v>0</v>
      </c>
      <c r="E119" s="15">
        <v>0</v>
      </c>
    </row>
    <row r="120" spans="1:5" x14ac:dyDescent="0.25">
      <c r="A120" s="12" t="s">
        <v>78</v>
      </c>
      <c r="B120" s="17"/>
      <c r="C120" s="14">
        <v>0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48</v>
      </c>
      <c r="D126" s="14">
        <v>67</v>
      </c>
      <c r="E126" s="15">
        <v>-0.28358208955223901</v>
      </c>
    </row>
    <row r="127" spans="1:5" x14ac:dyDescent="0.25">
      <c r="A127" s="177"/>
      <c r="B127" s="13" t="s">
        <v>91</v>
      </c>
      <c r="C127" s="14">
        <v>189</v>
      </c>
      <c r="D127" s="14">
        <v>122</v>
      </c>
      <c r="E127" s="15">
        <v>0.54918032786885196</v>
      </c>
    </row>
    <row r="128" spans="1:5" x14ac:dyDescent="0.25">
      <c r="A128" s="175" t="s">
        <v>93</v>
      </c>
      <c r="B128" s="13" t="s">
        <v>90</v>
      </c>
      <c r="C128" s="14">
        <v>509</v>
      </c>
      <c r="D128" s="14">
        <v>544</v>
      </c>
      <c r="E128" s="15">
        <v>-6.4338235294117599E-2</v>
      </c>
    </row>
    <row r="129" spans="1:5" x14ac:dyDescent="0.25">
      <c r="A129" s="177"/>
      <c r="B129" s="13" t="s">
        <v>91</v>
      </c>
      <c r="C129" s="14">
        <v>806</v>
      </c>
      <c r="D129" s="14">
        <v>754</v>
      </c>
      <c r="E129" s="15">
        <v>6.8965517241379296E-2</v>
      </c>
    </row>
    <row r="130" spans="1:5" x14ac:dyDescent="0.25">
      <c r="A130" s="175" t="s">
        <v>94</v>
      </c>
      <c r="B130" s="13" t="s">
        <v>90</v>
      </c>
      <c r="C130" s="14">
        <v>103</v>
      </c>
      <c r="D130" s="14">
        <v>75</v>
      </c>
      <c r="E130" s="15">
        <v>0.37333333333333302</v>
      </c>
    </row>
    <row r="131" spans="1:5" x14ac:dyDescent="0.25">
      <c r="A131" s="177"/>
      <c r="B131" s="13" t="s">
        <v>91</v>
      </c>
      <c r="C131" s="14">
        <v>204</v>
      </c>
      <c r="D131" s="14">
        <v>108</v>
      </c>
      <c r="E131" s="15">
        <v>0.88888888888888895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78</v>
      </c>
      <c r="D135" s="14">
        <v>73</v>
      </c>
      <c r="E135" s="15">
        <v>6.8493150684931503E-2</v>
      </c>
    </row>
    <row r="136" spans="1:5" x14ac:dyDescent="0.25">
      <c r="A136" s="177"/>
      <c r="B136" s="13" t="s">
        <v>98</v>
      </c>
      <c r="C136" s="14">
        <v>10</v>
      </c>
      <c r="D136" s="14">
        <v>4</v>
      </c>
      <c r="E136" s="15">
        <v>1.5</v>
      </c>
    </row>
    <row r="137" spans="1:5" x14ac:dyDescent="0.25">
      <c r="A137" s="175" t="s">
        <v>99</v>
      </c>
      <c r="B137" s="13" t="s">
        <v>97</v>
      </c>
      <c r="C137" s="14">
        <v>16</v>
      </c>
      <c r="D137" s="14">
        <v>13</v>
      </c>
      <c r="E137" s="15">
        <v>0.230769230769231</v>
      </c>
    </row>
    <row r="138" spans="1:5" x14ac:dyDescent="0.25">
      <c r="A138" s="177"/>
      <c r="B138" s="13" t="s">
        <v>98</v>
      </c>
      <c r="C138" s="14">
        <v>2</v>
      </c>
      <c r="D138" s="14">
        <v>1</v>
      </c>
      <c r="E138" s="15">
        <v>1</v>
      </c>
    </row>
    <row r="139" spans="1:5" x14ac:dyDescent="0.25">
      <c r="A139" s="175" t="s">
        <v>100</v>
      </c>
      <c r="B139" s="13" t="s">
        <v>97</v>
      </c>
      <c r="C139" s="14">
        <v>111</v>
      </c>
      <c r="D139" s="14">
        <v>98</v>
      </c>
      <c r="E139" s="15">
        <v>0.13265306122449</v>
      </c>
    </row>
    <row r="140" spans="1:5" x14ac:dyDescent="0.25">
      <c r="A140" s="177"/>
      <c r="B140" s="13" t="s">
        <v>101</v>
      </c>
      <c r="C140" s="14">
        <v>2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24</v>
      </c>
      <c r="D144" s="14">
        <v>46</v>
      </c>
      <c r="E144" s="15">
        <v>-0.47826086956521702</v>
      </c>
    </row>
    <row r="145" spans="1:5" x14ac:dyDescent="0.25">
      <c r="A145" s="175" t="s">
        <v>104</v>
      </c>
      <c r="B145" s="13" t="s">
        <v>105</v>
      </c>
      <c r="C145" s="14">
        <v>2</v>
      </c>
      <c r="D145" s="14">
        <v>0</v>
      </c>
      <c r="E145" s="15">
        <v>0</v>
      </c>
    </row>
    <row r="146" spans="1:5" x14ac:dyDescent="0.25">
      <c r="A146" s="176"/>
      <c r="B146" s="13" t="s">
        <v>106</v>
      </c>
      <c r="C146" s="14">
        <v>4</v>
      </c>
      <c r="D146" s="14">
        <v>2</v>
      </c>
      <c r="E146" s="15">
        <v>1</v>
      </c>
    </row>
    <row r="147" spans="1:5" x14ac:dyDescent="0.25">
      <c r="A147" s="176"/>
      <c r="B147" s="13" t="s">
        <v>107</v>
      </c>
      <c r="C147" s="14">
        <v>0</v>
      </c>
      <c r="D147" s="14">
        <v>3</v>
      </c>
      <c r="E147" s="15">
        <v>-1</v>
      </c>
    </row>
    <row r="148" spans="1:5" x14ac:dyDescent="0.25">
      <c r="A148" s="176"/>
      <c r="B148" s="13" t="s">
        <v>108</v>
      </c>
      <c r="C148" s="14">
        <v>3</v>
      </c>
      <c r="D148" s="14">
        <v>1</v>
      </c>
      <c r="E148" s="15">
        <v>2</v>
      </c>
    </row>
    <row r="149" spans="1:5" x14ac:dyDescent="0.25">
      <c r="A149" s="176"/>
      <c r="B149" s="13" t="s">
        <v>109</v>
      </c>
      <c r="C149" s="14">
        <v>7</v>
      </c>
      <c r="D149" s="14">
        <v>4</v>
      </c>
      <c r="E149" s="15">
        <v>0.75</v>
      </c>
    </row>
    <row r="150" spans="1:5" x14ac:dyDescent="0.25">
      <c r="A150" s="177"/>
      <c r="B150" s="13" t="s">
        <v>110</v>
      </c>
      <c r="C150" s="14">
        <v>8</v>
      </c>
      <c r="D150" s="14">
        <v>36</v>
      </c>
      <c r="E150" s="15">
        <v>-0.77777777777777801</v>
      </c>
    </row>
    <row r="151" spans="1:5" x14ac:dyDescent="0.25">
      <c r="A151" s="175" t="s">
        <v>111</v>
      </c>
      <c r="B151" s="13" t="s">
        <v>112</v>
      </c>
      <c r="C151" s="14">
        <v>1</v>
      </c>
      <c r="D151" s="14">
        <v>3</v>
      </c>
      <c r="E151" s="15">
        <v>-0.66666666666666696</v>
      </c>
    </row>
    <row r="152" spans="1:5" x14ac:dyDescent="0.25">
      <c r="A152" s="177"/>
      <c r="B152" s="13" t="s">
        <v>113</v>
      </c>
      <c r="C152" s="14">
        <v>24</v>
      </c>
      <c r="D152" s="14">
        <v>39</v>
      </c>
      <c r="E152" s="15">
        <v>-0.38461538461538503</v>
      </c>
    </row>
    <row r="153" spans="1:5" x14ac:dyDescent="0.25">
      <c r="A153" s="175" t="s">
        <v>114</v>
      </c>
      <c r="B153" s="13" t="s">
        <v>18</v>
      </c>
      <c r="C153" s="14">
        <v>8</v>
      </c>
      <c r="D153" s="14">
        <v>4</v>
      </c>
      <c r="E153" s="15">
        <v>1</v>
      </c>
    </row>
    <row r="154" spans="1:5" x14ac:dyDescent="0.25">
      <c r="A154" s="177"/>
      <c r="B154" s="13" t="s">
        <v>22</v>
      </c>
      <c r="C154" s="14">
        <v>7</v>
      </c>
      <c r="D154" s="14">
        <v>8</v>
      </c>
      <c r="E154" s="15">
        <v>-0.125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20</v>
      </c>
      <c r="D159" s="14">
        <v>36</v>
      </c>
      <c r="E159" s="15">
        <v>-0.44444444444444398</v>
      </c>
    </row>
    <row r="160" spans="1:5" x14ac:dyDescent="0.25">
      <c r="A160" s="176"/>
      <c r="B160" s="13" t="s">
        <v>119</v>
      </c>
      <c r="C160" s="14">
        <v>9</v>
      </c>
      <c r="D160" s="14">
        <v>2</v>
      </c>
      <c r="E160" s="15">
        <v>3.5</v>
      </c>
    </row>
    <row r="161" spans="1:5" x14ac:dyDescent="0.25">
      <c r="A161" s="176"/>
      <c r="B161" s="13" t="s">
        <v>120</v>
      </c>
      <c r="C161" s="14">
        <v>0</v>
      </c>
      <c r="D161" s="14">
        <v>0</v>
      </c>
      <c r="E161" s="15">
        <v>0</v>
      </c>
    </row>
    <row r="162" spans="1:5" x14ac:dyDescent="0.25">
      <c r="A162" s="176"/>
      <c r="B162" s="13" t="s">
        <v>121</v>
      </c>
      <c r="C162" s="14">
        <v>0</v>
      </c>
      <c r="D162" s="14">
        <v>0</v>
      </c>
      <c r="E162" s="15">
        <v>0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4">
        <v>0</v>
      </c>
      <c r="E164" s="15">
        <v>0</v>
      </c>
    </row>
    <row r="165" spans="1:5" x14ac:dyDescent="0.25">
      <c r="A165" s="176"/>
      <c r="B165" s="13" t="s">
        <v>124</v>
      </c>
      <c r="C165" s="14">
        <v>0</v>
      </c>
      <c r="D165" s="14">
        <v>1</v>
      </c>
      <c r="E165" s="15">
        <v>-1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0</v>
      </c>
      <c r="D167" s="14">
        <v>1</v>
      </c>
      <c r="E167" s="15">
        <v>-1</v>
      </c>
    </row>
    <row r="168" spans="1:5" x14ac:dyDescent="0.25">
      <c r="A168" s="176"/>
      <c r="B168" s="13" t="s">
        <v>127</v>
      </c>
      <c r="C168" s="14">
        <v>0</v>
      </c>
      <c r="D168" s="14">
        <v>1</v>
      </c>
      <c r="E168" s="15">
        <v>-1</v>
      </c>
    </row>
    <row r="169" spans="1:5" x14ac:dyDescent="0.25">
      <c r="A169" s="176"/>
      <c r="B169" s="13" t="s">
        <v>128</v>
      </c>
      <c r="C169" s="14">
        <v>0</v>
      </c>
      <c r="D169" s="14">
        <v>0</v>
      </c>
      <c r="E169" s="15">
        <v>0</v>
      </c>
    </row>
    <row r="170" spans="1:5" x14ac:dyDescent="0.25">
      <c r="A170" s="176"/>
      <c r="B170" s="13" t="s">
        <v>129</v>
      </c>
      <c r="C170" s="14">
        <v>0</v>
      </c>
      <c r="D170" s="14">
        <v>0</v>
      </c>
      <c r="E170" s="15">
        <v>0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0</v>
      </c>
      <c r="D173" s="14">
        <v>1</v>
      </c>
      <c r="E173" s="15">
        <v>-1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4">
        <v>0</v>
      </c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20</v>
      </c>
      <c r="D201" s="14">
        <v>36</v>
      </c>
      <c r="E201" s="15">
        <v>-0.44444444444444398</v>
      </c>
    </row>
    <row r="202" spans="1:5" x14ac:dyDescent="0.25">
      <c r="A202" s="176"/>
      <c r="B202" s="13" t="s">
        <v>119</v>
      </c>
      <c r="C202" s="14">
        <v>9</v>
      </c>
      <c r="D202" s="14">
        <v>2</v>
      </c>
      <c r="E202" s="15">
        <v>3.5</v>
      </c>
    </row>
    <row r="203" spans="1:5" x14ac:dyDescent="0.25">
      <c r="A203" s="176"/>
      <c r="B203" s="13" t="s">
        <v>162</v>
      </c>
      <c r="C203" s="14">
        <v>0</v>
      </c>
      <c r="D203" s="14">
        <v>0</v>
      </c>
      <c r="E203" s="15">
        <v>0</v>
      </c>
    </row>
    <row r="204" spans="1:5" x14ac:dyDescent="0.25">
      <c r="A204" s="176"/>
      <c r="B204" s="13" t="s">
        <v>121</v>
      </c>
      <c r="C204" s="14">
        <v>0</v>
      </c>
      <c r="D204" s="14">
        <v>0</v>
      </c>
      <c r="E204" s="15">
        <v>0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0</v>
      </c>
      <c r="E206" s="15">
        <v>0</v>
      </c>
    </row>
    <row r="207" spans="1:5" x14ac:dyDescent="0.25">
      <c r="A207" s="176"/>
      <c r="B207" s="13" t="s">
        <v>124</v>
      </c>
      <c r="C207" s="14">
        <v>0</v>
      </c>
      <c r="D207" s="14">
        <v>1</v>
      </c>
      <c r="E207" s="15">
        <v>-1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0</v>
      </c>
      <c r="D209" s="14">
        <v>1</v>
      </c>
      <c r="E209" s="15">
        <v>-1</v>
      </c>
    </row>
    <row r="210" spans="1:5" x14ac:dyDescent="0.25">
      <c r="A210" s="176"/>
      <c r="B210" s="13" t="s">
        <v>164</v>
      </c>
      <c r="C210" s="14">
        <v>0</v>
      </c>
      <c r="D210" s="14">
        <v>1</v>
      </c>
      <c r="E210" s="15">
        <v>-1</v>
      </c>
    </row>
    <row r="211" spans="1:5" x14ac:dyDescent="0.25">
      <c r="A211" s="176"/>
      <c r="B211" s="13" t="s">
        <v>128</v>
      </c>
      <c r="C211" s="14">
        <v>0</v>
      </c>
      <c r="D211" s="14">
        <v>0</v>
      </c>
      <c r="E211" s="15">
        <v>0</v>
      </c>
    </row>
    <row r="212" spans="1:5" x14ac:dyDescent="0.25">
      <c r="A212" s="176"/>
      <c r="B212" s="13" t="s">
        <v>129</v>
      </c>
      <c r="C212" s="14">
        <v>0</v>
      </c>
      <c r="D212" s="14">
        <v>0</v>
      </c>
      <c r="E212" s="15">
        <v>0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0</v>
      </c>
      <c r="D215" s="14">
        <v>1</v>
      </c>
      <c r="E215" s="15">
        <v>-1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338</v>
      </c>
      <c r="D246" s="14">
        <v>297</v>
      </c>
      <c r="E246" s="15">
        <v>0.138047138047138</v>
      </c>
    </row>
    <row r="247" spans="1:5" x14ac:dyDescent="0.25">
      <c r="A247" s="12" t="s">
        <v>169</v>
      </c>
      <c r="B247" s="17"/>
      <c r="C247" s="14">
        <v>184</v>
      </c>
      <c r="D247" s="14">
        <v>311</v>
      </c>
      <c r="E247" s="15">
        <v>-0.40836012861736298</v>
      </c>
    </row>
    <row r="248" spans="1:5" x14ac:dyDescent="0.25">
      <c r="A248" s="12" t="s">
        <v>170</v>
      </c>
      <c r="B248" s="17"/>
      <c r="C248" s="14">
        <v>192</v>
      </c>
      <c r="D248" s="14">
        <v>94</v>
      </c>
      <c r="E248" s="15">
        <v>1.04255319148936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52</v>
      </c>
      <c r="D252" s="14">
        <v>66</v>
      </c>
      <c r="E252" s="15">
        <v>-0.21212121212121199</v>
      </c>
    </row>
    <row r="253" spans="1:5" x14ac:dyDescent="0.25">
      <c r="A253" s="176"/>
      <c r="B253" s="13" t="s">
        <v>18</v>
      </c>
      <c r="C253" s="14">
        <v>12</v>
      </c>
      <c r="D253" s="14">
        <v>11</v>
      </c>
      <c r="E253" s="15">
        <v>9.0909090909090898E-2</v>
      </c>
    </row>
    <row r="254" spans="1:5" x14ac:dyDescent="0.25">
      <c r="A254" s="177"/>
      <c r="B254" s="13" t="s">
        <v>22</v>
      </c>
      <c r="C254" s="14">
        <v>8</v>
      </c>
      <c r="D254" s="14">
        <v>12</v>
      </c>
      <c r="E254" s="15">
        <v>-0.33333333333333298</v>
      </c>
    </row>
    <row r="255" spans="1:5" x14ac:dyDescent="0.25">
      <c r="A255" s="175" t="s">
        <v>174</v>
      </c>
      <c r="B255" s="13" t="s">
        <v>175</v>
      </c>
      <c r="C255" s="14">
        <v>56</v>
      </c>
      <c r="D255" s="14">
        <v>63</v>
      </c>
      <c r="E255" s="15">
        <v>-0.11111111111111099</v>
      </c>
    </row>
    <row r="256" spans="1:5" x14ac:dyDescent="0.25">
      <c r="A256" s="176"/>
      <c r="B256" s="13" t="s">
        <v>176</v>
      </c>
      <c r="C256" s="14">
        <v>49</v>
      </c>
      <c r="D256" s="14">
        <v>65</v>
      </c>
      <c r="E256" s="15">
        <v>-0.246153846153846</v>
      </c>
    </row>
    <row r="257" spans="1:5" x14ac:dyDescent="0.25">
      <c r="A257" s="177"/>
      <c r="B257" s="13" t="s">
        <v>177</v>
      </c>
      <c r="C257" s="14">
        <v>3</v>
      </c>
      <c r="D257" s="14">
        <v>3</v>
      </c>
      <c r="E257" s="15">
        <v>0</v>
      </c>
    </row>
    <row r="258" spans="1:5" x14ac:dyDescent="0.25">
      <c r="A258" s="12" t="s">
        <v>178</v>
      </c>
      <c r="B258" s="17"/>
      <c r="C258" s="14">
        <v>7</v>
      </c>
      <c r="D258" s="14">
        <v>9</v>
      </c>
      <c r="E258" s="15">
        <v>-0.22222222222222199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25</v>
      </c>
      <c r="D262" s="14">
        <v>7</v>
      </c>
      <c r="E262" s="15">
        <v>2.5714285714285698</v>
      </c>
    </row>
    <row r="263" spans="1:5" x14ac:dyDescent="0.25">
      <c r="A263" s="175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11</v>
      </c>
      <c r="D267" s="14">
        <v>6</v>
      </c>
      <c r="E267" s="15">
        <v>0.83333333333333304</v>
      </c>
    </row>
    <row r="268" spans="1:5" x14ac:dyDescent="0.25">
      <c r="A268" s="12" t="s">
        <v>110</v>
      </c>
      <c r="B268" s="17"/>
      <c r="C268" s="14">
        <v>2</v>
      </c>
      <c r="D268" s="14">
        <v>3</v>
      </c>
      <c r="E268" s="15">
        <v>-0.33333333333333298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</v>
      </c>
      <c r="D272" s="14">
        <v>2</v>
      </c>
      <c r="E272" s="15">
        <v>0.5</v>
      </c>
    </row>
    <row r="273" spans="1:5" x14ac:dyDescent="0.25">
      <c r="A273" s="175" t="s">
        <v>68</v>
      </c>
      <c r="B273" s="13" t="s">
        <v>189</v>
      </c>
      <c r="C273" s="14">
        <v>3</v>
      </c>
      <c r="D273" s="14">
        <v>4</v>
      </c>
      <c r="E273" s="15">
        <v>-0.25</v>
      </c>
    </row>
    <row r="274" spans="1:5" x14ac:dyDescent="0.25">
      <c r="A274" s="177"/>
      <c r="B274" s="13" t="s">
        <v>110</v>
      </c>
      <c r="C274" s="14">
        <v>5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4</v>
      </c>
      <c r="E275" s="15">
        <v>-1</v>
      </c>
    </row>
    <row r="276" spans="1:5" x14ac:dyDescent="0.25">
      <c r="A276" s="12" t="s">
        <v>191</v>
      </c>
      <c r="B276" s="17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4</v>
      </c>
      <c r="D282" s="14">
        <v>3</v>
      </c>
      <c r="E282" s="15">
        <v>0.33333333333333298</v>
      </c>
    </row>
    <row r="283" spans="1:5" x14ac:dyDescent="0.25">
      <c r="A283" s="12" t="s">
        <v>197</v>
      </c>
      <c r="B283" s="17"/>
      <c r="C283" s="14">
        <v>5</v>
      </c>
      <c r="D283" s="14">
        <v>6</v>
      </c>
      <c r="E283" s="15">
        <v>-0.16666666666666699</v>
      </c>
    </row>
    <row r="284" spans="1:5" x14ac:dyDescent="0.25">
      <c r="A284" s="12" t="s">
        <v>198</v>
      </c>
      <c r="B284" s="17"/>
      <c r="C284" s="14">
        <v>1</v>
      </c>
      <c r="D284" s="14">
        <v>8</v>
      </c>
      <c r="E284" s="15">
        <v>-0.875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141</v>
      </c>
      <c r="D294" s="14">
        <v>141</v>
      </c>
      <c r="E294" s="22">
        <v>0</v>
      </c>
    </row>
    <row r="295" spans="1:5" x14ac:dyDescent="0.25">
      <c r="A295" s="174"/>
      <c r="B295" s="13" t="s">
        <v>208</v>
      </c>
      <c r="C295" s="14">
        <v>0</v>
      </c>
      <c r="D295" s="14">
        <v>0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20</v>
      </c>
      <c r="D297" s="14">
        <v>18</v>
      </c>
      <c r="E297" s="22">
        <v>0</v>
      </c>
    </row>
    <row r="298" spans="1:5" x14ac:dyDescent="0.25">
      <c r="A298" s="174"/>
      <c r="B298" s="13" t="s">
        <v>212</v>
      </c>
      <c r="C298" s="14">
        <v>8</v>
      </c>
      <c r="D298" s="14">
        <v>2</v>
      </c>
      <c r="E298" s="22">
        <v>1</v>
      </c>
    </row>
    <row r="299" spans="1:5" x14ac:dyDescent="0.25">
      <c r="A299" s="21" t="s">
        <v>213</v>
      </c>
      <c r="B299" s="13" t="s">
        <v>214</v>
      </c>
      <c r="C299" s="14">
        <v>4</v>
      </c>
      <c r="D299" s="14">
        <v>3</v>
      </c>
      <c r="E299" s="22">
        <v>1</v>
      </c>
    </row>
    <row r="300" spans="1:5" x14ac:dyDescent="0.25">
      <c r="A300" s="172" t="s">
        <v>215</v>
      </c>
      <c r="B300" s="13" t="s">
        <v>216</v>
      </c>
      <c r="C300" s="14">
        <v>18</v>
      </c>
      <c r="D300" s="14">
        <v>5</v>
      </c>
      <c r="E300" s="22">
        <v>0</v>
      </c>
    </row>
    <row r="301" spans="1:5" x14ac:dyDescent="0.25">
      <c r="A301" s="173"/>
      <c r="B301" s="13" t="s">
        <v>217</v>
      </c>
      <c r="C301" s="14">
        <v>1</v>
      </c>
      <c r="D301" s="14">
        <v>1</v>
      </c>
      <c r="E301" s="22">
        <v>0</v>
      </c>
    </row>
    <row r="302" spans="1:5" x14ac:dyDescent="0.25">
      <c r="A302" s="174"/>
      <c r="B302" s="13" t="s">
        <v>218</v>
      </c>
      <c r="C302" s="14">
        <v>4</v>
      </c>
      <c r="D302" s="14">
        <v>6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0</v>
      </c>
      <c r="E303" s="22">
        <v>0</v>
      </c>
    </row>
    <row r="304" spans="1:5" x14ac:dyDescent="0.25">
      <c r="A304" s="172" t="s">
        <v>221</v>
      </c>
      <c r="B304" s="13" t="s">
        <v>212</v>
      </c>
      <c r="C304" s="14">
        <v>4</v>
      </c>
      <c r="D304" s="14">
        <v>1</v>
      </c>
      <c r="E304" s="22">
        <v>3</v>
      </c>
    </row>
    <row r="305" spans="1:5" x14ac:dyDescent="0.25">
      <c r="A305" s="173"/>
      <c r="B305" s="13" t="s">
        <v>222</v>
      </c>
      <c r="C305" s="14">
        <v>6</v>
      </c>
      <c r="D305" s="14">
        <v>10</v>
      </c>
      <c r="E305" s="22">
        <v>2</v>
      </c>
    </row>
    <row r="306" spans="1:5" x14ac:dyDescent="0.25">
      <c r="A306" s="174"/>
      <c r="B306" s="13" t="s">
        <v>223</v>
      </c>
      <c r="C306" s="14">
        <v>1</v>
      </c>
      <c r="D306" s="14">
        <v>0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0</v>
      </c>
      <c r="D307" s="14">
        <v>0</v>
      </c>
      <c r="E307" s="22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49</v>
      </c>
      <c r="D309" s="14">
        <v>45</v>
      </c>
      <c r="E309" s="22">
        <v>35</v>
      </c>
    </row>
    <row r="310" spans="1:5" x14ac:dyDescent="0.25">
      <c r="A310" s="173"/>
      <c r="B310" s="13" t="s">
        <v>228</v>
      </c>
      <c r="C310" s="14">
        <v>88</v>
      </c>
      <c r="D310" s="14">
        <v>82</v>
      </c>
      <c r="E310" s="22">
        <v>0</v>
      </c>
    </row>
    <row r="311" spans="1:5" x14ac:dyDescent="0.25">
      <c r="A311" s="173"/>
      <c r="B311" s="13" t="s">
        <v>229</v>
      </c>
      <c r="C311" s="14">
        <v>37</v>
      </c>
      <c r="D311" s="14">
        <v>6</v>
      </c>
      <c r="E311" s="22">
        <v>3</v>
      </c>
    </row>
    <row r="312" spans="1:5" x14ac:dyDescent="0.25">
      <c r="A312" s="173"/>
      <c r="B312" s="13" t="s">
        <v>230</v>
      </c>
      <c r="C312" s="14">
        <v>43</v>
      </c>
      <c r="D312" s="14">
        <v>42</v>
      </c>
      <c r="E312" s="22">
        <v>38</v>
      </c>
    </row>
    <row r="313" spans="1:5" x14ac:dyDescent="0.25">
      <c r="A313" s="173"/>
      <c r="B313" s="13" t="s">
        <v>231</v>
      </c>
      <c r="C313" s="14">
        <v>17</v>
      </c>
      <c r="D313" s="14">
        <v>18</v>
      </c>
      <c r="E313" s="22">
        <v>2</v>
      </c>
    </row>
    <row r="314" spans="1:5" x14ac:dyDescent="0.25">
      <c r="A314" s="173"/>
      <c r="B314" s="13" t="s">
        <v>232</v>
      </c>
      <c r="C314" s="14">
        <v>2</v>
      </c>
      <c r="D314" s="14">
        <v>0</v>
      </c>
      <c r="E314" s="22">
        <v>0</v>
      </c>
    </row>
    <row r="315" spans="1:5" x14ac:dyDescent="0.25">
      <c r="A315" s="173"/>
      <c r="B315" s="13" t="s">
        <v>233</v>
      </c>
      <c r="C315" s="14">
        <v>43</v>
      </c>
      <c r="D315" s="14">
        <v>3</v>
      </c>
      <c r="E315" s="22">
        <v>41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2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43</v>
      </c>
      <c r="D318" s="14">
        <v>40</v>
      </c>
      <c r="E318" s="22">
        <v>35</v>
      </c>
    </row>
    <row r="319" spans="1:5" x14ac:dyDescent="0.25">
      <c r="A319" s="173"/>
      <c r="B319" s="13" t="s">
        <v>237</v>
      </c>
      <c r="C319" s="14">
        <v>29</v>
      </c>
      <c r="D319" s="14">
        <v>28</v>
      </c>
      <c r="E319" s="22">
        <v>0</v>
      </c>
    </row>
    <row r="320" spans="1:5" x14ac:dyDescent="0.25">
      <c r="A320" s="173"/>
      <c r="B320" s="13" t="s">
        <v>238</v>
      </c>
      <c r="C320" s="14">
        <v>0</v>
      </c>
      <c r="D320" s="14">
        <v>0</v>
      </c>
      <c r="E320" s="22">
        <v>0</v>
      </c>
    </row>
    <row r="321" spans="1:5" x14ac:dyDescent="0.25">
      <c r="A321" s="174"/>
      <c r="B321" s="13" t="s">
        <v>239</v>
      </c>
      <c r="C321" s="14">
        <v>2</v>
      </c>
      <c r="D321" s="14">
        <v>2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4</v>
      </c>
      <c r="D326" s="14">
        <v>4</v>
      </c>
      <c r="E326" s="22">
        <v>3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21</v>
      </c>
      <c r="D329" s="14">
        <v>21</v>
      </c>
      <c r="E329" s="22">
        <v>21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0</v>
      </c>
      <c r="D331" s="14">
        <v>0</v>
      </c>
      <c r="E331" s="22">
        <v>0</v>
      </c>
    </row>
    <row r="332" spans="1:5" x14ac:dyDescent="0.25">
      <c r="A332" s="173"/>
      <c r="B332" s="13" t="s">
        <v>251</v>
      </c>
      <c r="C332" s="14">
        <v>1</v>
      </c>
      <c r="D332" s="14">
        <v>1</v>
      </c>
      <c r="E332" s="22">
        <v>1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11</v>
      </c>
      <c r="D339" s="14">
        <v>9</v>
      </c>
      <c r="E339" s="22">
        <v>9</v>
      </c>
    </row>
    <row r="340" spans="1:5" x14ac:dyDescent="0.25">
      <c r="A340" s="173"/>
      <c r="B340" s="13" t="s">
        <v>259</v>
      </c>
      <c r="C340" s="14">
        <v>1</v>
      </c>
      <c r="D340" s="14">
        <v>1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1</v>
      </c>
      <c r="D343" s="14">
        <v>1</v>
      </c>
      <c r="E343" s="22">
        <v>1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4</v>
      </c>
      <c r="D345" s="14">
        <v>8</v>
      </c>
      <c r="E345" s="22">
        <v>2</v>
      </c>
    </row>
    <row r="346" spans="1:5" x14ac:dyDescent="0.25">
      <c r="A346" s="173"/>
      <c r="B346" s="13" t="s">
        <v>265</v>
      </c>
      <c r="C346" s="14">
        <v>13</v>
      </c>
      <c r="D346" s="14">
        <v>4</v>
      </c>
      <c r="E346" s="22">
        <v>12</v>
      </c>
    </row>
    <row r="347" spans="1:5" x14ac:dyDescent="0.25">
      <c r="A347" s="173"/>
      <c r="B347" s="13" t="s">
        <v>266</v>
      </c>
      <c r="C347" s="14">
        <v>3</v>
      </c>
      <c r="D347" s="14">
        <v>3</v>
      </c>
      <c r="E347" s="22">
        <v>2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2">
        <v>0</v>
      </c>
    </row>
    <row r="354" spans="1:5" x14ac:dyDescent="0.25">
      <c r="A354" s="174"/>
      <c r="B354" s="13" t="s">
        <v>273</v>
      </c>
      <c r="C354" s="14">
        <v>3</v>
      </c>
      <c r="D354" s="14">
        <v>5</v>
      </c>
      <c r="E354" s="22">
        <v>2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1</v>
      </c>
      <c r="D356" s="14">
        <v>1</v>
      </c>
      <c r="E356" s="22">
        <v>1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2</v>
      </c>
      <c r="D360" s="14">
        <v>1</v>
      </c>
      <c r="E360" s="22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1</v>
      </c>
      <c r="D366" s="14">
        <v>1</v>
      </c>
      <c r="E366" s="22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7</v>
      </c>
      <c r="D369" s="14">
        <v>3</v>
      </c>
      <c r="E369" s="22">
        <v>0</v>
      </c>
    </row>
    <row r="370" spans="1:5" x14ac:dyDescent="0.25">
      <c r="A370" s="173"/>
      <c r="B370" s="13" t="s">
        <v>291</v>
      </c>
      <c r="C370" s="14">
        <v>1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0</v>
      </c>
      <c r="D376" s="14">
        <v>0</v>
      </c>
      <c r="E376" s="22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2">
        <v>0</v>
      </c>
    </row>
    <row r="378" spans="1:5" x14ac:dyDescent="0.25">
      <c r="A378" s="173"/>
      <c r="B378" s="13" t="s">
        <v>300</v>
      </c>
      <c r="C378" s="14">
        <v>0</v>
      </c>
      <c r="D378" s="14">
        <v>0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6</v>
      </c>
      <c r="D382" s="14">
        <v>8</v>
      </c>
      <c r="E382" s="22">
        <v>3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0</v>
      </c>
      <c r="D389" s="14">
        <v>0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0</v>
      </c>
      <c r="D391" s="14">
        <v>0</v>
      </c>
      <c r="E391" s="22">
        <v>0</v>
      </c>
    </row>
    <row r="392" spans="1:5" x14ac:dyDescent="0.25">
      <c r="A392" s="173"/>
      <c r="B392" s="13" t="s">
        <v>249</v>
      </c>
      <c r="C392" s="14">
        <v>17</v>
      </c>
      <c r="D392" s="14">
        <v>15</v>
      </c>
      <c r="E392" s="22">
        <v>0</v>
      </c>
    </row>
    <row r="393" spans="1:5" x14ac:dyDescent="0.25">
      <c r="A393" s="173"/>
      <c r="B393" s="13" t="s">
        <v>250</v>
      </c>
      <c r="C393" s="14">
        <v>0</v>
      </c>
      <c r="D393" s="14">
        <v>0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0</v>
      </c>
      <c r="D396" s="14">
        <v>0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62</v>
      </c>
      <c r="D401" s="14">
        <v>62</v>
      </c>
      <c r="E401" s="22">
        <v>0</v>
      </c>
    </row>
    <row r="402" spans="1:5" x14ac:dyDescent="0.25">
      <c r="A402" s="173"/>
      <c r="B402" s="13" t="s">
        <v>317</v>
      </c>
      <c r="C402" s="14">
        <v>0</v>
      </c>
      <c r="D402" s="14">
        <v>0</v>
      </c>
      <c r="E402" s="22">
        <v>0</v>
      </c>
    </row>
    <row r="403" spans="1:5" x14ac:dyDescent="0.25">
      <c r="A403" s="173"/>
      <c r="B403" s="13" t="s">
        <v>318</v>
      </c>
      <c r="C403" s="14">
        <v>101</v>
      </c>
      <c r="D403" s="14">
        <v>39</v>
      </c>
      <c r="E403" s="22">
        <v>42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2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2">
        <v>0</v>
      </c>
    </row>
    <row r="406" spans="1:5" x14ac:dyDescent="0.25">
      <c r="A406" s="173"/>
      <c r="B406" s="13" t="s">
        <v>320</v>
      </c>
      <c r="C406" s="14">
        <v>2</v>
      </c>
      <c r="D406" s="14">
        <v>0</v>
      </c>
      <c r="E406" s="22">
        <v>2</v>
      </c>
    </row>
    <row r="407" spans="1:5" x14ac:dyDescent="0.25">
      <c r="A407" s="173"/>
      <c r="B407" s="13" t="s">
        <v>321</v>
      </c>
      <c r="C407" s="14">
        <v>7</v>
      </c>
      <c r="D407" s="14">
        <v>4</v>
      </c>
      <c r="E407" s="22">
        <v>2</v>
      </c>
    </row>
    <row r="408" spans="1:5" x14ac:dyDescent="0.25">
      <c r="A408" s="173"/>
      <c r="B408" s="13" t="s">
        <v>270</v>
      </c>
      <c r="C408" s="14">
        <v>442</v>
      </c>
      <c r="D408" s="14">
        <v>442</v>
      </c>
      <c r="E408" s="22">
        <v>0</v>
      </c>
    </row>
    <row r="409" spans="1:5" x14ac:dyDescent="0.25">
      <c r="A409" s="174"/>
      <c r="B409" s="13" t="s">
        <v>322</v>
      </c>
      <c r="C409" s="14">
        <v>83</v>
      </c>
      <c r="D409" s="14">
        <v>78</v>
      </c>
      <c r="E409" s="22">
        <v>0</v>
      </c>
    </row>
  </sheetData>
  <sheetProtection algorithmName="SHA-512" hashValue="M5YEV+CdzLRzr/osr8twA+Vng04kH2jNWRUGoHh2lCL3L77B5/bUFF0VMOav4tK5OtyIJlBpm2HUmZsGPG2LzA==" saltValue="nVoGDqe5Og9PWV4l5l2iH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62C6-7AA8-4920-81F0-CDCB5866699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Wbx/kqKvnnys24rrxqPqDzwVe3AMxA+yHXDj9N5FyB1pjFhgsofs5KlelTQQJk2H73VbhbGsfj8q9ZZNP3rJ/w==" saltValue="iUxYWJ7cAceTJyDXHC8w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003A-C9A7-4336-AA4E-B58F73EDD39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DDBDN2DdyqSbPTu4jv+edV/qg56fQs5nulZIJui5xxldPD1nQ2u0X4fUz+ovvv4fd2mZfrbPxxDR7+NhIM5Vag==" saltValue="J372uQlAQb7qTqbxX28og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80A1-B576-405C-ACCD-D01E9C594B79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1</v>
      </c>
      <c r="P6" s="170">
        <f>DatosMedioAmbiente!C59</f>
        <v>3</v>
      </c>
      <c r="Q6" s="170">
        <f>DatosMedioAmbiente!C61</f>
        <v>0</v>
      </c>
      <c r="R6" s="170">
        <f>DatosMedioAmbiente!C63</f>
        <v>4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1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4WAxZ4EZxsxmjZWoHnHFujlAqCKltbmHRe2VHv+74awaED80xcRtuyt/B6bfZ0plU/qnkzKXfsilgzNgqo394g==" saltValue="14lEUy57ufogoV+xT6bvF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EB83-1C6F-47AB-8C13-0A0FDC0DA479}">
  <dimension ref="A1:BI13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110</v>
      </c>
      <c r="G2" s="85" t="s">
        <v>1619</v>
      </c>
      <c r="H2" s="85" t="s">
        <v>1619</v>
      </c>
      <c r="I2" s="85" t="s">
        <v>995</v>
      </c>
      <c r="J2" s="85" t="s">
        <v>995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995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1213</v>
      </c>
      <c r="AI2" s="85" t="s">
        <v>227</v>
      </c>
      <c r="AL2" s="85" t="s">
        <v>667</v>
      </c>
      <c r="AM2" s="85" t="s">
        <v>667</v>
      </c>
      <c r="AN2" s="85" t="s">
        <v>669</v>
      </c>
      <c r="AO2" s="85" t="s">
        <v>669</v>
      </c>
      <c r="AQ2" s="85" t="s">
        <v>671</v>
      </c>
      <c r="AU2" s="85" t="s">
        <v>671</v>
      </c>
      <c r="AV2" s="85" t="s">
        <v>667</v>
      </c>
      <c r="AW2" s="85" t="s">
        <v>1205</v>
      </c>
      <c r="AX2" s="85" t="s">
        <v>1207</v>
      </c>
      <c r="AY2" s="85" t="s">
        <v>19</v>
      </c>
      <c r="AZ2" s="85" t="s">
        <v>1028</v>
      </c>
      <c r="BA2" s="85" t="s">
        <v>1793</v>
      </c>
      <c r="BC2" s="85" t="s">
        <v>999</v>
      </c>
      <c r="BD2" s="85" t="s">
        <v>354</v>
      </c>
      <c r="BE2" s="85" t="s">
        <v>1656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G3" s="85" t="s">
        <v>1633</v>
      </c>
      <c r="H3" s="85" t="s">
        <v>995</v>
      </c>
      <c r="I3" s="85" t="s">
        <v>110</v>
      </c>
      <c r="J3" s="85" t="s">
        <v>110</v>
      </c>
      <c r="K3" s="85" t="s">
        <v>1619</v>
      </c>
      <c r="L3" s="85" t="s">
        <v>1620</v>
      </c>
      <c r="M3" s="85" t="s">
        <v>1634</v>
      </c>
      <c r="N3" s="85" t="s">
        <v>1634</v>
      </c>
      <c r="O3" s="85" t="s">
        <v>1633</v>
      </c>
      <c r="P3" s="85" t="s">
        <v>1620</v>
      </c>
      <c r="Q3" s="85" t="s">
        <v>1670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1146</v>
      </c>
      <c r="AI3" s="85" t="s">
        <v>228</v>
      </c>
      <c r="AL3" s="85" t="s">
        <v>669</v>
      </c>
      <c r="AM3" s="85" t="s">
        <v>669</v>
      </c>
      <c r="AN3" s="85" t="s">
        <v>671</v>
      </c>
      <c r="AO3" s="85" t="s">
        <v>671</v>
      </c>
      <c r="AV3" s="85" t="s">
        <v>669</v>
      </c>
      <c r="AW3" s="85" t="s">
        <v>1206</v>
      </c>
      <c r="AY3" s="85" t="s">
        <v>1023</v>
      </c>
      <c r="AZ3" s="85" t="s">
        <v>1029</v>
      </c>
      <c r="BA3" s="85" t="s">
        <v>1794</v>
      </c>
      <c r="BC3" s="85" t="s">
        <v>316</v>
      </c>
      <c r="BD3" s="85" t="s">
        <v>982</v>
      </c>
      <c r="BE3" s="85" t="s">
        <v>1657</v>
      </c>
      <c r="BG3" s="85" t="s">
        <v>113</v>
      </c>
      <c r="BH3" s="85" t="s">
        <v>1163</v>
      </c>
    </row>
    <row r="4" spans="1:61" x14ac:dyDescent="0.2">
      <c r="A4" s="85" t="s">
        <v>1755</v>
      </c>
      <c r="B4" s="85" t="s">
        <v>108</v>
      </c>
      <c r="C4" s="85" t="s">
        <v>1737</v>
      </c>
      <c r="D4" s="85" t="s">
        <v>1620</v>
      </c>
      <c r="E4" s="85" t="s">
        <v>1620</v>
      </c>
      <c r="G4" s="85" t="s">
        <v>110</v>
      </c>
      <c r="H4" s="85" t="s">
        <v>1632</v>
      </c>
      <c r="K4" s="85" t="s">
        <v>1622</v>
      </c>
      <c r="L4" s="85" t="s">
        <v>1622</v>
      </c>
      <c r="O4" s="85" t="s">
        <v>110</v>
      </c>
      <c r="P4" s="85" t="s">
        <v>1670</v>
      </c>
      <c r="R4" s="85" t="s">
        <v>1062</v>
      </c>
      <c r="S4" s="85" t="s">
        <v>1667</v>
      </c>
      <c r="T4" s="85" t="s">
        <v>1667</v>
      </c>
      <c r="V4" s="85" t="s">
        <v>30</v>
      </c>
      <c r="W4" s="85" t="s">
        <v>1762</v>
      </c>
      <c r="AA4" s="85" t="s">
        <v>1154</v>
      </c>
      <c r="AD4" s="85" t="s">
        <v>671</v>
      </c>
      <c r="AE4" s="85" t="s">
        <v>1205</v>
      </c>
      <c r="AF4" s="85" t="s">
        <v>1214</v>
      </c>
      <c r="AI4" s="85" t="s">
        <v>229</v>
      </c>
      <c r="AL4" s="85" t="s">
        <v>671</v>
      </c>
      <c r="AM4" s="85" t="s">
        <v>671</v>
      </c>
      <c r="AN4" s="85" t="s">
        <v>677</v>
      </c>
      <c r="AO4" s="85" t="s">
        <v>677</v>
      </c>
      <c r="AV4" s="85" t="s">
        <v>671</v>
      </c>
      <c r="AW4" s="85" t="s">
        <v>1207</v>
      </c>
      <c r="AY4" s="85" t="s">
        <v>1024</v>
      </c>
      <c r="AZ4" s="85" t="s">
        <v>1030</v>
      </c>
      <c r="BC4" s="85" t="s">
        <v>1795</v>
      </c>
      <c r="BD4" s="85" t="s">
        <v>983</v>
      </c>
      <c r="BE4" s="85" t="s">
        <v>1658</v>
      </c>
      <c r="BH4" s="85" t="s">
        <v>1164</v>
      </c>
    </row>
    <row r="5" spans="1:61" x14ac:dyDescent="0.2">
      <c r="A5" s="85" t="s">
        <v>1050</v>
      </c>
      <c r="B5" s="85" t="s">
        <v>109</v>
      </c>
      <c r="C5" s="85" t="s">
        <v>181</v>
      </c>
      <c r="D5" s="85" t="s">
        <v>995</v>
      </c>
      <c r="E5" s="85" t="s">
        <v>1622</v>
      </c>
      <c r="H5" s="85" t="s">
        <v>1633</v>
      </c>
      <c r="K5" s="85" t="s">
        <v>995</v>
      </c>
      <c r="L5" s="85" t="s">
        <v>995</v>
      </c>
      <c r="R5" s="85" t="s">
        <v>1063</v>
      </c>
      <c r="S5" s="85" t="s">
        <v>1670</v>
      </c>
      <c r="T5" s="85" t="s">
        <v>1670</v>
      </c>
      <c r="V5" s="85" t="s">
        <v>31</v>
      </c>
      <c r="AD5" s="85" t="s">
        <v>675</v>
      </c>
      <c r="AE5" s="85" t="s">
        <v>1206</v>
      </c>
      <c r="AI5" s="85" t="s">
        <v>230</v>
      </c>
      <c r="AL5" s="85" t="s">
        <v>675</v>
      </c>
      <c r="AM5" s="85" t="s">
        <v>675</v>
      </c>
      <c r="AV5" s="85" t="s">
        <v>675</v>
      </c>
      <c r="AY5" s="85" t="s">
        <v>1025</v>
      </c>
      <c r="AZ5" s="85" t="s">
        <v>1031</v>
      </c>
      <c r="BC5" s="85" t="s">
        <v>1005</v>
      </c>
      <c r="BD5" s="85" t="s">
        <v>984</v>
      </c>
      <c r="BE5" s="85" t="s">
        <v>1799</v>
      </c>
    </row>
    <row r="6" spans="1:61" x14ac:dyDescent="0.2">
      <c r="A6" s="85" t="s">
        <v>1756</v>
      </c>
      <c r="B6" s="85" t="s">
        <v>110</v>
      </c>
      <c r="C6" s="85" t="s">
        <v>1738</v>
      </c>
      <c r="D6" s="85" t="s">
        <v>1628</v>
      </c>
      <c r="E6" s="85" t="s">
        <v>1624</v>
      </c>
      <c r="H6" s="85" t="s">
        <v>1638</v>
      </c>
      <c r="L6" s="85" t="s">
        <v>1633</v>
      </c>
      <c r="R6" s="85" t="s">
        <v>1064</v>
      </c>
      <c r="V6" s="85" t="s">
        <v>32</v>
      </c>
      <c r="AD6" s="85" t="s">
        <v>677</v>
      </c>
      <c r="AE6" s="85" t="s">
        <v>635</v>
      </c>
      <c r="AI6" s="85" t="s">
        <v>231</v>
      </c>
      <c r="AL6" s="85" t="s">
        <v>677</v>
      </c>
      <c r="AM6" s="85" t="s">
        <v>677</v>
      </c>
      <c r="AV6" s="85" t="s">
        <v>677</v>
      </c>
      <c r="AY6" s="85" t="s">
        <v>1026</v>
      </c>
      <c r="AZ6" s="85" t="s">
        <v>1026</v>
      </c>
      <c r="BC6" s="85" t="s">
        <v>1006</v>
      </c>
      <c r="BD6" s="85" t="s">
        <v>985</v>
      </c>
      <c r="BE6" s="85" t="s">
        <v>1040</v>
      </c>
    </row>
    <row r="7" spans="1:61" x14ac:dyDescent="0.2">
      <c r="C7" s="85" t="s">
        <v>1739</v>
      </c>
      <c r="D7" s="85" t="s">
        <v>1642</v>
      </c>
      <c r="E7" s="85" t="s">
        <v>995</v>
      </c>
      <c r="H7" s="85" t="s">
        <v>110</v>
      </c>
      <c r="L7" s="85" t="s">
        <v>1638</v>
      </c>
      <c r="R7" s="85" t="s">
        <v>1065</v>
      </c>
      <c r="AE7" s="85" t="s">
        <v>1207</v>
      </c>
      <c r="AI7" s="85" t="s">
        <v>233</v>
      </c>
      <c r="BC7" s="85" t="s">
        <v>1008</v>
      </c>
      <c r="BD7" s="85" t="s">
        <v>538</v>
      </c>
      <c r="BE7" s="85" t="s">
        <v>1661</v>
      </c>
    </row>
    <row r="8" spans="1:61" x14ac:dyDescent="0.2">
      <c r="C8" s="85" t="s">
        <v>1740</v>
      </c>
      <c r="D8" s="85" t="s">
        <v>110</v>
      </c>
      <c r="E8" s="85" t="s">
        <v>1632</v>
      </c>
      <c r="R8" s="85" t="s">
        <v>1066</v>
      </c>
      <c r="AI8" s="85" t="s">
        <v>236</v>
      </c>
      <c r="BC8" s="85" t="s">
        <v>997</v>
      </c>
      <c r="BD8" s="85" t="s">
        <v>986</v>
      </c>
    </row>
    <row r="9" spans="1:61" x14ac:dyDescent="0.2">
      <c r="C9" s="85" t="s">
        <v>216</v>
      </c>
      <c r="E9" s="85" t="s">
        <v>1633</v>
      </c>
      <c r="R9" s="85" t="s">
        <v>1067</v>
      </c>
      <c r="AI9" s="85" t="s">
        <v>237</v>
      </c>
      <c r="BD9" s="85" t="s">
        <v>671</v>
      </c>
    </row>
    <row r="10" spans="1:61" x14ac:dyDescent="0.2">
      <c r="C10" s="85" t="s">
        <v>1741</v>
      </c>
      <c r="E10" s="85" t="s">
        <v>1636</v>
      </c>
      <c r="R10" s="85" t="s">
        <v>1068</v>
      </c>
      <c r="AI10" s="85" t="s">
        <v>110</v>
      </c>
      <c r="BD10" s="85" t="s">
        <v>988</v>
      </c>
    </row>
    <row r="11" spans="1:61" x14ac:dyDescent="0.2">
      <c r="C11" s="85" t="s">
        <v>296</v>
      </c>
      <c r="E11" s="85" t="s">
        <v>1638</v>
      </c>
      <c r="BD11" s="85" t="s">
        <v>989</v>
      </c>
    </row>
    <row r="12" spans="1:61" x14ac:dyDescent="0.2">
      <c r="C12" s="85" t="s">
        <v>1743</v>
      </c>
      <c r="BD12" s="85" t="s">
        <v>110</v>
      </c>
    </row>
    <row r="13" spans="1:61" x14ac:dyDescent="0.2">
      <c r="BD13" s="85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EF22-AD5A-4A83-B7F9-4F78CE2CC3F3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143</v>
      </c>
      <c r="D4" s="93">
        <f>SUM(DatosViolenciaGénero!D63:D69)</f>
        <v>28</v>
      </c>
    </row>
    <row r="5" spans="2:4" x14ac:dyDescent="0.2">
      <c r="B5" s="92" t="s">
        <v>1620</v>
      </c>
      <c r="C5" s="93">
        <f>SUM(DatosViolenciaGénero!C70:C73)</f>
        <v>29</v>
      </c>
      <c r="D5" s="93">
        <f>SUM(DatosViolenciaGénero!D70:D73)</f>
        <v>17</v>
      </c>
    </row>
    <row r="6" spans="2:4" ht="12.75" customHeight="1" x14ac:dyDescent="0.2">
      <c r="B6" s="92" t="s">
        <v>1666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4</v>
      </c>
      <c r="D7" s="93">
        <f>SUM(DatosViolenciaGénero!D75:D77)</f>
        <v>1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27</v>
      </c>
      <c r="D10" s="93">
        <f>SUM(DatosViolenciaGénero!D79:D80)</f>
        <v>7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34</v>
      </c>
    </row>
    <row r="16" spans="2:4" ht="13.5" thickBot="1" x14ac:dyDescent="0.25">
      <c r="B16" s="96" t="s">
        <v>1673</v>
      </c>
      <c r="C16" s="97">
        <f>DatosViolenciaGénero!C39</f>
        <v>35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9922-8F56-467A-894C-7F172179C65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34</v>
      </c>
      <c r="D4" s="93">
        <f>SUM(DatosViolenciaDoméstica!D48:D54)</f>
        <v>5</v>
      </c>
    </row>
    <row r="5" spans="2:4" x14ac:dyDescent="0.2">
      <c r="B5" s="92" t="s">
        <v>1620</v>
      </c>
      <c r="C5" s="93">
        <f>SUM(DatosViolenciaDoméstica!C55:C58)</f>
        <v>7</v>
      </c>
      <c r="D5" s="93">
        <f>SUM(DatosViolenciaDoméstica!D55:D58)</f>
        <v>0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5</v>
      </c>
      <c r="D10" s="93">
        <f>SUM(DatosViolenciaDoméstica!D64:D65)</f>
        <v>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9</v>
      </c>
    </row>
    <row r="16" spans="2:4" ht="13.5" thickBot="1" x14ac:dyDescent="0.25">
      <c r="B16" s="96" t="s">
        <v>1673</v>
      </c>
      <c r="C16" s="97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CDB6-86FC-46DF-A3B7-9EB2C20F662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13</v>
      </c>
    </row>
    <row r="5" spans="2:3" x14ac:dyDescent="0.2">
      <c r="B5" s="86" t="s">
        <v>1657</v>
      </c>
      <c r="C5" s="88">
        <f>DatosMenores!C70</f>
        <v>2</v>
      </c>
    </row>
    <row r="6" spans="2:3" x14ac:dyDescent="0.2">
      <c r="B6" s="86" t="s">
        <v>1658</v>
      </c>
      <c r="C6" s="88">
        <f>DatosMenores!C71</f>
        <v>23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4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3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BA67-E905-4C29-A3F9-B43905CA1EC2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1838</v>
      </c>
      <c r="E11" s="71">
        <f>DatosDelitos!H5+DatosDelitos!H13-DatosDelitos!H17</f>
        <v>27</v>
      </c>
      <c r="F11" s="71">
        <f>DatosDelitos!I5+DatosDelitos!I13-DatosDelitos!I17</f>
        <v>21</v>
      </c>
      <c r="G11" s="71">
        <f>DatosDelitos!J5+DatosDelitos!J13-DatosDelitos!J17</f>
        <v>6</v>
      </c>
      <c r="H11" s="72">
        <f>DatosDelitos!K5+DatosDelitos!K13-DatosDelitos!K17</f>
        <v>2</v>
      </c>
      <c r="I11" s="72">
        <f>DatosDelitos!L5+DatosDelitos!L13-DatosDelitos!L17</f>
        <v>1</v>
      </c>
      <c r="J11" s="72">
        <f>DatosDelitos!M5+DatosDelitos!M13-DatosDelitos!M17</f>
        <v>1</v>
      </c>
      <c r="K11" s="72">
        <f>DatosDelitos!O5+DatosDelitos!O13-DatosDelitos!O17</f>
        <v>6</v>
      </c>
      <c r="L11" s="73">
        <f>DatosDelitos!P5+DatosDelitos!P13-DatosDelitos!P17</f>
        <v>36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197</v>
      </c>
      <c r="E15" s="75">
        <f>DatosDelitos!H17+DatosDelitos!H44</f>
        <v>39</v>
      </c>
      <c r="F15" s="75">
        <f>DatosDelitos!I16+DatosDelitos!I44</f>
        <v>14</v>
      </c>
      <c r="G15" s="75">
        <f>DatosDelitos!J17+DatosDelitos!J44</f>
        <v>1</v>
      </c>
      <c r="H15" s="75">
        <f>DatosDelitos!K17+DatosDelitos!K44</f>
        <v>0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8</v>
      </c>
      <c r="L15" s="76">
        <f>DatosDelitos!P17+DatosDelitos!P44</f>
        <v>27</v>
      </c>
    </row>
    <row r="16" spans="2:13" ht="13.15" customHeight="1" x14ac:dyDescent="0.2">
      <c r="B16" s="214" t="s">
        <v>1620</v>
      </c>
      <c r="C16" s="214"/>
      <c r="D16" s="74">
        <f>DatosDelitos!C30</f>
        <v>143</v>
      </c>
      <c r="E16" s="75">
        <f>DatosDelitos!H30</f>
        <v>13</v>
      </c>
      <c r="F16" s="75">
        <f>DatosDelitos!I30</f>
        <v>12</v>
      </c>
      <c r="G16" s="75">
        <f>DatosDelitos!J30</f>
        <v>0</v>
      </c>
      <c r="H16" s="75">
        <f>DatosDelitos!K30</f>
        <v>1</v>
      </c>
      <c r="I16" s="75">
        <f>DatosDelitos!L30</f>
        <v>0</v>
      </c>
      <c r="J16" s="75">
        <f>DatosDelitos!M30</f>
        <v>0</v>
      </c>
      <c r="K16" s="75">
        <f>DatosDelitos!O30</f>
        <v>1</v>
      </c>
      <c r="L16" s="76">
        <f>DatosDelitos!P30</f>
        <v>17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4</v>
      </c>
      <c r="E17" s="75">
        <f>DatosDelitos!H42-DatosDelitos!H44</f>
        <v>1</v>
      </c>
      <c r="F17" s="75">
        <f>DatosDelitos!I42-DatosDelitos!I44</f>
        <v>1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43</v>
      </c>
      <c r="E18" s="75">
        <f>DatosDelitos!H50</f>
        <v>13</v>
      </c>
      <c r="F18" s="75">
        <f>DatosDelitos!I50</f>
        <v>10</v>
      </c>
      <c r="G18" s="75">
        <f>DatosDelitos!J50</f>
        <v>3</v>
      </c>
      <c r="H18" s="75">
        <f>DatosDelitos!K50</f>
        <v>2</v>
      </c>
      <c r="I18" s="75">
        <f>DatosDelitos!L50</f>
        <v>0</v>
      </c>
      <c r="J18" s="75">
        <f>DatosDelitos!M50</f>
        <v>0</v>
      </c>
      <c r="K18" s="75">
        <f>DatosDelitos!O50</f>
        <v>6</v>
      </c>
      <c r="L18" s="76">
        <f>DatosDelitos!P50</f>
        <v>14</v>
      </c>
    </row>
    <row r="19" spans="2:12" ht="13.15" customHeight="1" x14ac:dyDescent="0.2">
      <c r="B19" s="214" t="s">
        <v>1623</v>
      </c>
      <c r="C19" s="214"/>
      <c r="D19" s="74">
        <f>DatosDelitos!C72</f>
        <v>1</v>
      </c>
      <c r="E19" s="75">
        <f>DatosDelitos!H72</f>
        <v>0</v>
      </c>
      <c r="F19" s="75">
        <f>DatosDelitos!I72</f>
        <v>0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0</v>
      </c>
    </row>
    <row r="20" spans="2:12" ht="27" customHeight="1" x14ac:dyDescent="0.2">
      <c r="B20" s="214" t="s">
        <v>1624</v>
      </c>
      <c r="C20" s="214"/>
      <c r="D20" s="74">
        <f>DatosDelitos!C74</f>
        <v>8</v>
      </c>
      <c r="E20" s="75">
        <f>DatosDelitos!H74</f>
        <v>1</v>
      </c>
      <c r="F20" s="75">
        <f>DatosDelitos!I74</f>
        <v>0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1</v>
      </c>
      <c r="L20" s="76">
        <f>DatosDelitos!P74</f>
        <v>1</v>
      </c>
    </row>
    <row r="21" spans="2:12" ht="13.15" customHeight="1" x14ac:dyDescent="0.2">
      <c r="B21" s="215" t="s">
        <v>1625</v>
      </c>
      <c r="C21" s="215"/>
      <c r="D21" s="74">
        <f>DatosDelitos!C82</f>
        <v>24</v>
      </c>
      <c r="E21" s="75">
        <f>DatosDelitos!H82</f>
        <v>2</v>
      </c>
      <c r="F21" s="75">
        <f>DatosDelitos!I82</f>
        <v>2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2</v>
      </c>
    </row>
    <row r="22" spans="2:12" ht="13.15" customHeight="1" x14ac:dyDescent="0.2">
      <c r="B22" s="214" t="s">
        <v>1626</v>
      </c>
      <c r="C22" s="214"/>
      <c r="D22" s="74">
        <f>DatosDelitos!C85</f>
        <v>48</v>
      </c>
      <c r="E22" s="75">
        <f>DatosDelitos!H85</f>
        <v>14</v>
      </c>
      <c r="F22" s="75">
        <f>DatosDelitos!I85</f>
        <v>8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7</v>
      </c>
    </row>
    <row r="23" spans="2:12" ht="13.15" customHeight="1" x14ac:dyDescent="0.2">
      <c r="B23" s="214" t="s">
        <v>995</v>
      </c>
      <c r="C23" s="214"/>
      <c r="D23" s="74">
        <f>DatosDelitos!C97</f>
        <v>603</v>
      </c>
      <c r="E23" s="75">
        <f>DatosDelitos!H97</f>
        <v>74</v>
      </c>
      <c r="F23" s="75">
        <f>DatosDelitos!I97</f>
        <v>65</v>
      </c>
      <c r="G23" s="75">
        <f>DatosDelitos!J97</f>
        <v>2</v>
      </c>
      <c r="H23" s="75">
        <f>DatosDelitos!K97</f>
        <v>2</v>
      </c>
      <c r="I23" s="75">
        <f>DatosDelitos!L97</f>
        <v>0</v>
      </c>
      <c r="J23" s="75">
        <f>DatosDelitos!M97</f>
        <v>0</v>
      </c>
      <c r="K23" s="75">
        <f>DatosDelitos!O97</f>
        <v>14</v>
      </c>
      <c r="L23" s="76">
        <f>DatosDelitos!P97</f>
        <v>66</v>
      </c>
    </row>
    <row r="24" spans="2:12" ht="27" customHeight="1" x14ac:dyDescent="0.2">
      <c r="B24" s="214" t="s">
        <v>1627</v>
      </c>
      <c r="C24" s="214"/>
      <c r="D24" s="74">
        <f>DatosDelitos!C131</f>
        <v>0</v>
      </c>
      <c r="E24" s="75">
        <f>DatosDelitos!H131</f>
        <v>0</v>
      </c>
      <c r="F24" s="75">
        <f>DatosDelitos!I131</f>
        <v>0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4</v>
      </c>
    </row>
    <row r="25" spans="2:12" ht="13.15" customHeight="1" x14ac:dyDescent="0.2">
      <c r="B25" s="214" t="s">
        <v>1628</v>
      </c>
      <c r="C25" s="214"/>
      <c r="D25" s="74">
        <f>DatosDelitos!C137</f>
        <v>651</v>
      </c>
      <c r="E25" s="75">
        <f>DatosDelitos!H137</f>
        <v>1</v>
      </c>
      <c r="F25" s="75">
        <f>DatosDelitos!I137</f>
        <v>0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3</v>
      </c>
    </row>
    <row r="26" spans="2:12" ht="13.15" customHeight="1" x14ac:dyDescent="0.2">
      <c r="B26" s="215" t="s">
        <v>1629</v>
      </c>
      <c r="C26" s="215"/>
      <c r="D26" s="74">
        <f>DatosDelitos!C144</f>
        <v>5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11</v>
      </c>
      <c r="E27" s="75">
        <f>DatosDelitos!H147</f>
        <v>1</v>
      </c>
      <c r="F27" s="75">
        <f>DatosDelitos!I147</f>
        <v>2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6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11</v>
      </c>
      <c r="E28" s="75">
        <f>DatosDelitos!H156+SUM(DatosDelitos!H167:H172)</f>
        <v>2</v>
      </c>
      <c r="F28" s="75">
        <f>DatosDelitos!I156+SUM(DatosDelitos!I167:I172)</f>
        <v>2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2</v>
      </c>
    </row>
    <row r="29" spans="2:12" ht="13.15" customHeight="1" x14ac:dyDescent="0.2">
      <c r="B29" s="214" t="s">
        <v>1632</v>
      </c>
      <c r="C29" s="214"/>
      <c r="D29" s="74">
        <f>SUM(DatosDelitos!C173:C177)</f>
        <v>48</v>
      </c>
      <c r="E29" s="75">
        <f>SUM(DatosDelitos!H173:H177)</f>
        <v>22</v>
      </c>
      <c r="F29" s="75">
        <f>SUM(DatosDelitos!I173:I177)</f>
        <v>15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58</v>
      </c>
      <c r="L29" s="75">
        <f>SUM(DatosDelitos!P173:P177)</f>
        <v>20</v>
      </c>
    </row>
    <row r="30" spans="2:12" ht="13.15" customHeight="1" x14ac:dyDescent="0.2">
      <c r="B30" s="214" t="s">
        <v>1633</v>
      </c>
      <c r="C30" s="214"/>
      <c r="D30" s="74">
        <f>DatosDelitos!C178</f>
        <v>77</v>
      </c>
      <c r="E30" s="75">
        <f>DatosDelitos!H178</f>
        <v>13</v>
      </c>
      <c r="F30" s="75">
        <f>DatosDelitos!I178</f>
        <v>14</v>
      </c>
      <c r="G30" s="75">
        <f>DatosDelitos!J178</f>
        <v>0</v>
      </c>
      <c r="H30" s="75">
        <f>DatosDelitos!K178</f>
        <v>1</v>
      </c>
      <c r="I30" s="75">
        <f>DatosDelitos!L178</f>
        <v>0</v>
      </c>
      <c r="J30" s="75">
        <f>DatosDelitos!M178</f>
        <v>0</v>
      </c>
      <c r="K30" s="75">
        <f>DatosDelitos!O178</f>
        <v>1</v>
      </c>
      <c r="L30" s="75">
        <f>DatosDelitos!P178</f>
        <v>222</v>
      </c>
    </row>
    <row r="31" spans="2:12" ht="13.15" customHeight="1" x14ac:dyDescent="0.2">
      <c r="B31" s="214" t="s">
        <v>1634</v>
      </c>
      <c r="C31" s="214"/>
      <c r="D31" s="74">
        <f>DatosDelitos!C186</f>
        <v>53</v>
      </c>
      <c r="E31" s="75">
        <f>DatosDelitos!H186</f>
        <v>6</v>
      </c>
      <c r="F31" s="75">
        <f>DatosDelitos!I186</f>
        <v>6</v>
      </c>
      <c r="G31" s="75">
        <f>DatosDelitos!J186</f>
        <v>0</v>
      </c>
      <c r="H31" s="75">
        <f>DatosDelitos!K186</f>
        <v>0</v>
      </c>
      <c r="I31" s="75">
        <f>DatosDelitos!L186</f>
        <v>1</v>
      </c>
      <c r="J31" s="75">
        <f>DatosDelitos!M186</f>
        <v>1</v>
      </c>
      <c r="K31" s="75">
        <f>DatosDelitos!O186</f>
        <v>0</v>
      </c>
      <c r="L31" s="75">
        <f>DatosDelitos!P186</f>
        <v>5</v>
      </c>
    </row>
    <row r="32" spans="2:12" ht="13.15" customHeight="1" x14ac:dyDescent="0.2">
      <c r="B32" s="214" t="s">
        <v>1635</v>
      </c>
      <c r="C32" s="214"/>
      <c r="D32" s="74">
        <f>DatosDelitos!C201</f>
        <v>16</v>
      </c>
      <c r="E32" s="75">
        <f>DatosDelitos!H201</f>
        <v>3</v>
      </c>
      <c r="F32" s="75">
        <f>DatosDelitos!I201</f>
        <v>3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5</v>
      </c>
    </row>
    <row r="33" spans="2:13" ht="13.15" customHeight="1" x14ac:dyDescent="0.2">
      <c r="B33" s="214" t="s">
        <v>1636</v>
      </c>
      <c r="C33" s="214"/>
      <c r="D33" s="74">
        <f>DatosDelitos!C223</f>
        <v>73</v>
      </c>
      <c r="E33" s="75">
        <f>DatosDelitos!H223</f>
        <v>12</v>
      </c>
      <c r="F33" s="75">
        <f>DatosDelitos!I223</f>
        <v>6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3</v>
      </c>
      <c r="L33" s="75">
        <f>DatosDelitos!P223</f>
        <v>18</v>
      </c>
    </row>
    <row r="34" spans="2:13" ht="13.15" customHeight="1" x14ac:dyDescent="0.2">
      <c r="B34" s="214" t="s">
        <v>1637</v>
      </c>
      <c r="C34" s="214"/>
      <c r="D34" s="74">
        <f>DatosDelitos!C244</f>
        <v>0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46</v>
      </c>
      <c r="E35" s="75">
        <f>DatosDelitos!H271</f>
        <v>18</v>
      </c>
      <c r="F35" s="75">
        <f>DatosDelitos!I271</f>
        <v>14</v>
      </c>
      <c r="G35" s="75">
        <f>DatosDelitos!J271</f>
        <v>0</v>
      </c>
      <c r="H35" s="75">
        <f>DatosDelitos!K271</f>
        <v>1</v>
      </c>
      <c r="I35" s="75">
        <f>DatosDelitos!L271</f>
        <v>0</v>
      </c>
      <c r="J35" s="75">
        <f>DatosDelitos!M271</f>
        <v>0</v>
      </c>
      <c r="K35" s="75">
        <f>DatosDelitos!O271</f>
        <v>10</v>
      </c>
      <c r="L35" s="75">
        <f>DatosDelitos!P271</f>
        <v>45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0</v>
      </c>
      <c r="E38" s="75">
        <f>DatosDelitos!H312+DatosDelitos!H318+DatosDelitos!H320</f>
        <v>0</v>
      </c>
      <c r="F38" s="75">
        <f>DatosDelitos!I312+DatosDelitos!I318+DatosDelitos!I320</f>
        <v>0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657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4557</v>
      </c>
      <c r="E43" s="77">
        <f t="shared" ref="E43:L43" si="0">SUM(E11:E42)</f>
        <v>262</v>
      </c>
      <c r="F43" s="77">
        <f t="shared" si="0"/>
        <v>195</v>
      </c>
      <c r="G43" s="77">
        <f t="shared" si="0"/>
        <v>12</v>
      </c>
      <c r="H43" s="77">
        <f t="shared" si="0"/>
        <v>9</v>
      </c>
      <c r="I43" s="77">
        <f t="shared" si="0"/>
        <v>2</v>
      </c>
      <c r="J43" s="77">
        <f t="shared" si="0"/>
        <v>2</v>
      </c>
      <c r="K43" s="77">
        <f t="shared" si="0"/>
        <v>108</v>
      </c>
      <c r="L43" s="77">
        <f t="shared" si="0"/>
        <v>500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18</v>
      </c>
      <c r="E50" s="80">
        <f>DatosDelitos!G13-DatosDelitos!G17</f>
        <v>5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86</v>
      </c>
      <c r="E54" s="80">
        <f>DatosDelitos!G17+DatosDelitos!G44</f>
        <v>16</v>
      </c>
    </row>
    <row r="55" spans="2:5" ht="13.15" customHeight="1" x14ac:dyDescent="0.25">
      <c r="B55" s="216" t="s">
        <v>1620</v>
      </c>
      <c r="C55" s="216"/>
      <c r="D55" s="80">
        <f>DatosDelitos!F30</f>
        <v>20</v>
      </c>
      <c r="E55" s="80">
        <f>DatosDelitos!G30</f>
        <v>9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3</v>
      </c>
      <c r="E57" s="80">
        <f>DatosDelitos!G50</f>
        <v>1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0</v>
      </c>
      <c r="E59" s="80">
        <f>DatosDelitos!G74</f>
        <v>0</v>
      </c>
    </row>
    <row r="60" spans="2:5" ht="13.15" customHeight="1" x14ac:dyDescent="0.25">
      <c r="B60" s="216" t="s">
        <v>1625</v>
      </c>
      <c r="C60" s="216"/>
      <c r="D60" s="80">
        <f>DatosDelitos!F82</f>
        <v>0</v>
      </c>
      <c r="E60" s="80">
        <f>DatosDelitos!G82</f>
        <v>0</v>
      </c>
    </row>
    <row r="61" spans="2:5" ht="13.15" customHeight="1" x14ac:dyDescent="0.25">
      <c r="B61" s="216" t="s">
        <v>1626</v>
      </c>
      <c r="C61" s="216"/>
      <c r="D61" s="80">
        <f>DatosDelitos!F85</f>
        <v>0</v>
      </c>
      <c r="E61" s="80">
        <f>DatosDelitos!G85</f>
        <v>0</v>
      </c>
    </row>
    <row r="62" spans="2:5" ht="13.15" customHeight="1" x14ac:dyDescent="0.25">
      <c r="B62" s="216" t="s">
        <v>995</v>
      </c>
      <c r="C62" s="216"/>
      <c r="D62" s="80">
        <f>DatosDelitos!F97</f>
        <v>23</v>
      </c>
      <c r="E62" s="80">
        <f>DatosDelitos!G97</f>
        <v>13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0</v>
      </c>
    </row>
    <row r="68" spans="2:5" ht="13.15" customHeight="1" x14ac:dyDescent="0.25">
      <c r="B68" s="216" t="s">
        <v>1632</v>
      </c>
      <c r="C68" s="216"/>
      <c r="D68" s="80">
        <f>SUM(DatosDelitos!F173:G177)</f>
        <v>9</v>
      </c>
      <c r="E68" s="80">
        <f>SUM(DatosDelitos!G173:H177)</f>
        <v>25</v>
      </c>
    </row>
    <row r="69" spans="2:5" ht="13.15" customHeight="1" x14ac:dyDescent="0.25">
      <c r="B69" s="216" t="s">
        <v>1633</v>
      </c>
      <c r="C69" s="216"/>
      <c r="D69" s="80">
        <f>DatosDelitos!F178</f>
        <v>283</v>
      </c>
      <c r="E69" s="80">
        <f>DatosDelitos!G178</f>
        <v>144</v>
      </c>
    </row>
    <row r="70" spans="2:5" ht="13.15" customHeight="1" x14ac:dyDescent="0.25">
      <c r="B70" s="216" t="s">
        <v>1634</v>
      </c>
      <c r="C70" s="216"/>
      <c r="D70" s="80">
        <f>DatosDelitos!F186</f>
        <v>1</v>
      </c>
      <c r="E70" s="80">
        <f>DatosDelitos!G186</f>
        <v>0</v>
      </c>
    </row>
    <row r="71" spans="2:5" ht="13.15" customHeight="1" x14ac:dyDescent="0.25">
      <c r="B71" s="216" t="s">
        <v>1635</v>
      </c>
      <c r="C71" s="216"/>
      <c r="D71" s="80">
        <f>DatosDelitos!F201</f>
        <v>4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20</v>
      </c>
      <c r="E72" s="80">
        <f>DatosDelitos!G223</f>
        <v>3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38</v>
      </c>
      <c r="E74" s="80">
        <f>DatosDelitos!G271</f>
        <v>21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507</v>
      </c>
      <c r="E82" s="80">
        <f>SUM(E49:E81)</f>
        <v>237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0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1</v>
      </c>
    </row>
    <row r="92" spans="2:13" ht="13.15" customHeight="1" x14ac:dyDescent="0.25">
      <c r="B92" s="216" t="s">
        <v>1620</v>
      </c>
      <c r="C92" s="216"/>
      <c r="D92" s="80">
        <f>DatosDelitos!N30</f>
        <v>2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2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1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2</v>
      </c>
    </row>
    <row r="99" spans="2:4" ht="13.15" customHeight="1" x14ac:dyDescent="0.25">
      <c r="B99" s="216" t="s">
        <v>995</v>
      </c>
      <c r="C99" s="216"/>
      <c r="D99" s="80">
        <f>DatosDelitos!N97</f>
        <v>3</v>
      </c>
    </row>
    <row r="100" spans="2:4" ht="27" customHeight="1" x14ac:dyDescent="0.25">
      <c r="B100" s="216" t="s">
        <v>1649</v>
      </c>
      <c r="C100" s="216"/>
      <c r="D100" s="80">
        <f>DatosDelitos!N131</f>
        <v>0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0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6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1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0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3</v>
      </c>
    </row>
    <row r="111" spans="2:4" ht="13.15" customHeight="1" x14ac:dyDescent="0.25">
      <c r="B111" s="216" t="s">
        <v>1635</v>
      </c>
      <c r="C111" s="216"/>
      <c r="D111" s="80">
        <f>DatosDelitos!N201</f>
        <v>0</v>
      </c>
    </row>
    <row r="112" spans="2:4" ht="13.15" customHeight="1" x14ac:dyDescent="0.25">
      <c r="B112" s="216" t="s">
        <v>1636</v>
      </c>
      <c r="C112" s="216"/>
      <c r="D112" s="80">
        <f>DatosDelitos!N223</f>
        <v>1</v>
      </c>
    </row>
    <row r="113" spans="2:4" ht="13.15" customHeight="1" x14ac:dyDescent="0.25">
      <c r="B113" s="216" t="s">
        <v>1637</v>
      </c>
      <c r="C113" s="216"/>
      <c r="D113" s="80">
        <f>DatosDelitos!N244</f>
        <v>1</v>
      </c>
    </row>
    <row r="114" spans="2:4" ht="13.15" customHeight="1" x14ac:dyDescent="0.25">
      <c r="B114" s="216" t="s">
        <v>1638</v>
      </c>
      <c r="C114" s="216"/>
      <c r="D114" s="80">
        <f>DatosDelitos!N271</f>
        <v>0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1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24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6</v>
      </c>
      <c r="D5" s="25">
        <v>11</v>
      </c>
      <c r="E5" s="26">
        <v>-0.45454545454545398</v>
      </c>
      <c r="F5" s="25">
        <v>0</v>
      </c>
      <c r="G5" s="25">
        <v>0</v>
      </c>
      <c r="H5" s="25">
        <v>4</v>
      </c>
      <c r="I5" s="25">
        <v>3</v>
      </c>
      <c r="J5" s="25">
        <v>4</v>
      </c>
      <c r="K5" s="25">
        <v>2</v>
      </c>
      <c r="L5" s="25">
        <v>1</v>
      </c>
      <c r="M5" s="25">
        <v>1</v>
      </c>
      <c r="N5" s="25">
        <v>0</v>
      </c>
      <c r="O5" s="25">
        <v>2</v>
      </c>
      <c r="P5" s="27">
        <v>6</v>
      </c>
    </row>
    <row r="6" spans="1:16" x14ac:dyDescent="0.25">
      <c r="A6" s="28" t="s">
        <v>340</v>
      </c>
      <c r="B6" s="28" t="s">
        <v>341</v>
      </c>
      <c r="C6" s="14">
        <v>3</v>
      </c>
      <c r="D6" s="14">
        <v>7</v>
      </c>
      <c r="E6" s="29">
        <v>-0.57142857142857095</v>
      </c>
      <c r="F6" s="14">
        <v>0</v>
      </c>
      <c r="G6" s="14">
        <v>0</v>
      </c>
      <c r="H6" s="14">
        <v>2</v>
      </c>
      <c r="I6" s="14">
        <v>0</v>
      </c>
      <c r="J6" s="14">
        <v>3</v>
      </c>
      <c r="K6" s="14">
        <v>2</v>
      </c>
      <c r="L6" s="14">
        <v>1</v>
      </c>
      <c r="M6" s="14">
        <v>1</v>
      </c>
      <c r="N6" s="14">
        <v>0</v>
      </c>
      <c r="O6" s="14">
        <v>2</v>
      </c>
      <c r="P6" s="22">
        <v>1</v>
      </c>
    </row>
    <row r="7" spans="1:16" x14ac:dyDescent="0.25">
      <c r="A7" s="28" t="s">
        <v>342</v>
      </c>
      <c r="B7" s="28" t="s">
        <v>343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2</v>
      </c>
    </row>
    <row r="8" spans="1:16" x14ac:dyDescent="0.25">
      <c r="A8" s="28" t="s">
        <v>344</v>
      </c>
      <c r="B8" s="28" t="s">
        <v>345</v>
      </c>
      <c r="C8" s="14">
        <v>2</v>
      </c>
      <c r="D8" s="14">
        <v>3</v>
      </c>
      <c r="E8" s="29">
        <v>-0.33333333333333298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1925</v>
      </c>
      <c r="D13" s="25">
        <v>1594</v>
      </c>
      <c r="E13" s="26">
        <v>0.207653701380176</v>
      </c>
      <c r="F13" s="25">
        <v>67</v>
      </c>
      <c r="G13" s="25">
        <v>19</v>
      </c>
      <c r="H13" s="25">
        <v>42</v>
      </c>
      <c r="I13" s="25">
        <v>25</v>
      </c>
      <c r="J13" s="25">
        <v>3</v>
      </c>
      <c r="K13" s="25">
        <v>0</v>
      </c>
      <c r="L13" s="25">
        <v>0</v>
      </c>
      <c r="M13" s="25">
        <v>0</v>
      </c>
      <c r="N13" s="25">
        <v>0</v>
      </c>
      <c r="O13" s="25">
        <v>12</v>
      </c>
      <c r="P13" s="27">
        <v>44</v>
      </c>
    </row>
    <row r="14" spans="1:16" x14ac:dyDescent="0.25">
      <c r="A14" s="28" t="s">
        <v>353</v>
      </c>
      <c r="B14" s="28" t="s">
        <v>354</v>
      </c>
      <c r="C14" s="14">
        <v>997</v>
      </c>
      <c r="D14" s="14">
        <v>694</v>
      </c>
      <c r="E14" s="29">
        <v>0.43659942363112397</v>
      </c>
      <c r="F14" s="14">
        <v>15</v>
      </c>
      <c r="G14" s="14">
        <v>5</v>
      </c>
      <c r="H14" s="14">
        <v>20</v>
      </c>
      <c r="I14" s="14">
        <v>16</v>
      </c>
      <c r="J14" s="14">
        <v>2</v>
      </c>
      <c r="K14" s="14">
        <v>0</v>
      </c>
      <c r="L14" s="14">
        <v>0</v>
      </c>
      <c r="M14" s="14">
        <v>0</v>
      </c>
      <c r="N14" s="14">
        <v>0</v>
      </c>
      <c r="O14" s="14">
        <v>3</v>
      </c>
      <c r="P14" s="22">
        <v>27</v>
      </c>
    </row>
    <row r="15" spans="1:16" x14ac:dyDescent="0.25">
      <c r="A15" s="28" t="s">
        <v>355</v>
      </c>
      <c r="B15" s="28" t="s">
        <v>356</v>
      </c>
      <c r="C15" s="14">
        <v>0</v>
      </c>
      <c r="D15" s="14">
        <v>0</v>
      </c>
      <c r="E15" s="29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357</v>
      </c>
      <c r="B16" s="28" t="s">
        <v>358</v>
      </c>
      <c r="C16" s="14">
        <v>835</v>
      </c>
      <c r="D16" s="14">
        <v>815</v>
      </c>
      <c r="E16" s="29">
        <v>2.4539877300613501E-2</v>
      </c>
      <c r="F16" s="14">
        <v>3</v>
      </c>
      <c r="G16" s="14">
        <v>0</v>
      </c>
      <c r="H16" s="14">
        <v>3</v>
      </c>
      <c r="I16" s="14">
        <v>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22">
        <v>3</v>
      </c>
    </row>
    <row r="17" spans="1:16" ht="33.75" x14ac:dyDescent="0.25">
      <c r="A17" s="28" t="s">
        <v>359</v>
      </c>
      <c r="B17" s="28" t="s">
        <v>360</v>
      </c>
      <c r="C17" s="14">
        <v>93</v>
      </c>
      <c r="D17" s="14">
        <v>85</v>
      </c>
      <c r="E17" s="29">
        <v>9.41176470588235E-2</v>
      </c>
      <c r="F17" s="14">
        <v>49</v>
      </c>
      <c r="G17" s="14">
        <v>14</v>
      </c>
      <c r="H17" s="14">
        <v>19</v>
      </c>
      <c r="I17" s="14">
        <v>7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8</v>
      </c>
      <c r="P17" s="22">
        <v>14</v>
      </c>
    </row>
    <row r="18" spans="1:16" x14ac:dyDescent="0.25">
      <c r="A18" s="28" t="s">
        <v>361</v>
      </c>
      <c r="B18" s="28" t="s">
        <v>362</v>
      </c>
      <c r="C18" s="14">
        <v>0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143</v>
      </c>
      <c r="D30" s="25">
        <v>123</v>
      </c>
      <c r="E30" s="26">
        <v>0.16260162601625999</v>
      </c>
      <c r="F30" s="25">
        <v>20</v>
      </c>
      <c r="G30" s="25">
        <v>9</v>
      </c>
      <c r="H30" s="25">
        <v>13</v>
      </c>
      <c r="I30" s="25">
        <v>12</v>
      </c>
      <c r="J30" s="25">
        <v>0</v>
      </c>
      <c r="K30" s="25">
        <v>1</v>
      </c>
      <c r="L30" s="25">
        <v>0</v>
      </c>
      <c r="M30" s="25">
        <v>0</v>
      </c>
      <c r="N30" s="25">
        <v>2</v>
      </c>
      <c r="O30" s="25">
        <v>1</v>
      </c>
      <c r="P30" s="27">
        <v>17</v>
      </c>
    </row>
    <row r="31" spans="1:16" x14ac:dyDescent="0.25">
      <c r="A31" s="28" t="s">
        <v>384</v>
      </c>
      <c r="B31" s="28" t="s">
        <v>385</v>
      </c>
      <c r="C31" s="14">
        <v>2</v>
      </c>
      <c r="D31" s="14">
        <v>1</v>
      </c>
      <c r="E31" s="29">
        <v>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2">
        <v>0</v>
      </c>
    </row>
    <row r="32" spans="1:16" x14ac:dyDescent="0.25">
      <c r="A32" s="28" t="s">
        <v>386</v>
      </c>
      <c r="B32" s="28" t="s">
        <v>387</v>
      </c>
      <c r="C32" s="14">
        <v>2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89</v>
      </c>
      <c r="D33" s="14">
        <v>73</v>
      </c>
      <c r="E33" s="29">
        <v>0.219178082191781</v>
      </c>
      <c r="F33" s="14">
        <v>8</v>
      </c>
      <c r="G33" s="14">
        <v>4</v>
      </c>
      <c r="H33" s="14">
        <v>8</v>
      </c>
      <c r="I33" s="14">
        <v>7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2">
        <v>9</v>
      </c>
    </row>
    <row r="34" spans="1:16" x14ac:dyDescent="0.25">
      <c r="A34" s="28" t="s">
        <v>390</v>
      </c>
      <c r="B34" s="28" t="s">
        <v>391</v>
      </c>
      <c r="C34" s="14">
        <v>3</v>
      </c>
      <c r="D34" s="14">
        <v>1</v>
      </c>
      <c r="E34" s="29">
        <v>2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1</v>
      </c>
    </row>
    <row r="35" spans="1:16" x14ac:dyDescent="0.25">
      <c r="A35" s="28" t="s">
        <v>392</v>
      </c>
      <c r="B35" s="28" t="s">
        <v>393</v>
      </c>
      <c r="C35" s="14">
        <v>19</v>
      </c>
      <c r="D35" s="14">
        <v>18</v>
      </c>
      <c r="E35" s="29">
        <v>5.5555555555555601E-2</v>
      </c>
      <c r="F35" s="14">
        <v>2</v>
      </c>
      <c r="G35" s="14">
        <v>0</v>
      </c>
      <c r="H35" s="14">
        <v>3</v>
      </c>
      <c r="I35" s="14">
        <v>3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4">
        <v>0</v>
      </c>
      <c r="P35" s="22">
        <v>1</v>
      </c>
    </row>
    <row r="36" spans="1:16" ht="22.5" x14ac:dyDescent="0.25">
      <c r="A36" s="28" t="s">
        <v>394</v>
      </c>
      <c r="B36" s="28" t="s">
        <v>395</v>
      </c>
      <c r="C36" s="14">
        <v>15</v>
      </c>
      <c r="D36" s="14">
        <v>15</v>
      </c>
      <c r="E36" s="29">
        <v>0</v>
      </c>
      <c r="F36" s="14">
        <v>6</v>
      </c>
      <c r="G36" s="14">
        <v>3</v>
      </c>
      <c r="H36" s="14">
        <v>1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2</v>
      </c>
    </row>
    <row r="37" spans="1:16" ht="22.5" x14ac:dyDescent="0.25">
      <c r="A37" s="28" t="s">
        <v>396</v>
      </c>
      <c r="B37" s="28" t="s">
        <v>397</v>
      </c>
      <c r="C37" s="14">
        <v>5</v>
      </c>
      <c r="D37" s="14">
        <v>4</v>
      </c>
      <c r="E37" s="29">
        <v>0.25</v>
      </c>
      <c r="F37" s="14">
        <v>1</v>
      </c>
      <c r="G37" s="14">
        <v>0</v>
      </c>
      <c r="H37" s="14">
        <v>1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1</v>
      </c>
    </row>
    <row r="38" spans="1:16" ht="22.5" x14ac:dyDescent="0.25">
      <c r="A38" s="28" t="s">
        <v>398</v>
      </c>
      <c r="B38" s="28" t="s">
        <v>399</v>
      </c>
      <c r="C38" s="14">
        <v>3</v>
      </c>
      <c r="D38" s="14">
        <v>2</v>
      </c>
      <c r="E38" s="29">
        <v>0.5</v>
      </c>
      <c r="F38" s="14">
        <v>2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5</v>
      </c>
      <c r="D41" s="14">
        <v>9</v>
      </c>
      <c r="E41" s="29">
        <v>-0.44444444444444398</v>
      </c>
      <c r="F41" s="14">
        <v>0</v>
      </c>
      <c r="G41" s="14">
        <v>1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2</v>
      </c>
    </row>
    <row r="42" spans="1:16" x14ac:dyDescent="0.25">
      <c r="A42" s="181" t="s">
        <v>406</v>
      </c>
      <c r="B42" s="182"/>
      <c r="C42" s="25">
        <v>108</v>
      </c>
      <c r="D42" s="25">
        <v>85</v>
      </c>
      <c r="E42" s="26">
        <v>0.27058823529411802</v>
      </c>
      <c r="F42" s="25">
        <v>38</v>
      </c>
      <c r="G42" s="25">
        <v>2</v>
      </c>
      <c r="H42" s="25">
        <v>21</v>
      </c>
      <c r="I42" s="25">
        <v>13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7">
        <v>13</v>
      </c>
    </row>
    <row r="43" spans="1:16" x14ac:dyDescent="0.25">
      <c r="A43" s="28" t="s">
        <v>407</v>
      </c>
      <c r="B43" s="28" t="s">
        <v>408</v>
      </c>
      <c r="C43" s="14">
        <v>2</v>
      </c>
      <c r="D43" s="14">
        <v>1</v>
      </c>
      <c r="E43" s="29">
        <v>1</v>
      </c>
      <c r="F43" s="14">
        <v>1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409</v>
      </c>
      <c r="B44" s="28" t="s">
        <v>410</v>
      </c>
      <c r="C44" s="14">
        <v>104</v>
      </c>
      <c r="D44" s="14">
        <v>84</v>
      </c>
      <c r="E44" s="29">
        <v>0.238095238095238</v>
      </c>
      <c r="F44" s="14">
        <v>37</v>
      </c>
      <c r="G44" s="14">
        <v>2</v>
      </c>
      <c r="H44" s="14">
        <v>20</v>
      </c>
      <c r="I44" s="14">
        <v>12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2">
        <v>13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2</v>
      </c>
      <c r="D48" s="14">
        <v>0</v>
      </c>
      <c r="E48" s="29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43</v>
      </c>
      <c r="D50" s="25">
        <v>30</v>
      </c>
      <c r="E50" s="26">
        <v>0.43333333333333302</v>
      </c>
      <c r="F50" s="25">
        <v>3</v>
      </c>
      <c r="G50" s="25">
        <v>1</v>
      </c>
      <c r="H50" s="25">
        <v>13</v>
      </c>
      <c r="I50" s="25">
        <v>10</v>
      </c>
      <c r="J50" s="25">
        <v>3</v>
      </c>
      <c r="K50" s="25">
        <v>2</v>
      </c>
      <c r="L50" s="25">
        <v>0</v>
      </c>
      <c r="M50" s="25">
        <v>0</v>
      </c>
      <c r="N50" s="25">
        <v>2</v>
      </c>
      <c r="O50" s="25">
        <v>6</v>
      </c>
      <c r="P50" s="27">
        <v>14</v>
      </c>
    </row>
    <row r="51" spans="1:16" x14ac:dyDescent="0.25">
      <c r="A51" s="28" t="s">
        <v>422</v>
      </c>
      <c r="B51" s="28" t="s">
        <v>423</v>
      </c>
      <c r="C51" s="14">
        <v>9</v>
      </c>
      <c r="D51" s="14">
        <v>8</v>
      </c>
      <c r="E51" s="29">
        <v>0.125</v>
      </c>
      <c r="F51" s="14">
        <v>0</v>
      </c>
      <c r="G51" s="14">
        <v>0</v>
      </c>
      <c r="H51" s="14">
        <v>4</v>
      </c>
      <c r="I51" s="14">
        <v>2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2</v>
      </c>
      <c r="P51" s="22">
        <v>4</v>
      </c>
    </row>
    <row r="52" spans="1:16" x14ac:dyDescent="0.25">
      <c r="A52" s="28" t="s">
        <v>424</v>
      </c>
      <c r="B52" s="28" t="s">
        <v>425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426</v>
      </c>
      <c r="B53" s="28" t="s">
        <v>427</v>
      </c>
      <c r="C53" s="14">
        <v>14</v>
      </c>
      <c r="D53" s="14">
        <v>6</v>
      </c>
      <c r="E53" s="29">
        <v>1.3333333333333299</v>
      </c>
      <c r="F53" s="14">
        <v>3</v>
      </c>
      <c r="G53" s="14">
        <v>1</v>
      </c>
      <c r="H53" s="14">
        <v>3</v>
      </c>
      <c r="I53" s="14">
        <v>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2</v>
      </c>
      <c r="P53" s="22">
        <v>4</v>
      </c>
    </row>
    <row r="54" spans="1:16" ht="22.5" x14ac:dyDescent="0.25">
      <c r="A54" s="28" t="s">
        <v>428</v>
      </c>
      <c r="B54" s="28" t="s">
        <v>429</v>
      </c>
      <c r="C54" s="14">
        <v>0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8" t="s">
        <v>430</v>
      </c>
      <c r="B55" s="28" t="s">
        <v>431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2</v>
      </c>
      <c r="D56" s="14">
        <v>2</v>
      </c>
      <c r="E56" s="29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2</v>
      </c>
      <c r="D57" s="14">
        <v>0</v>
      </c>
      <c r="E57" s="29">
        <v>0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0</v>
      </c>
    </row>
    <row r="58" spans="1:16" ht="22.5" x14ac:dyDescent="0.25">
      <c r="A58" s="28" t="s">
        <v>436</v>
      </c>
      <c r="B58" s="28" t="s">
        <v>437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2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2">
        <v>1</v>
      </c>
    </row>
    <row r="60" spans="1:16" ht="22.5" x14ac:dyDescent="0.25">
      <c r="A60" s="28" t="s">
        <v>440</v>
      </c>
      <c r="B60" s="28" t="s">
        <v>441</v>
      </c>
      <c r="C60" s="14">
        <v>0</v>
      </c>
      <c r="D60" s="14">
        <v>1</v>
      </c>
      <c r="E60" s="29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9</v>
      </c>
      <c r="D61" s="14">
        <v>3</v>
      </c>
      <c r="E61" s="29">
        <v>2</v>
      </c>
      <c r="F61" s="14">
        <v>0</v>
      </c>
      <c r="G61" s="14">
        <v>0</v>
      </c>
      <c r="H61" s="14">
        <v>2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2</v>
      </c>
    </row>
    <row r="62" spans="1:16" x14ac:dyDescent="0.25">
      <c r="A62" s="28" t="s">
        <v>444</v>
      </c>
      <c r="B62" s="28" t="s">
        <v>445</v>
      </c>
      <c r="C62" s="14">
        <v>0</v>
      </c>
      <c r="D62" s="14">
        <v>1</v>
      </c>
      <c r="E62" s="29">
        <v>-1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2.5" x14ac:dyDescent="0.25">
      <c r="A63" s="28" t="s">
        <v>446</v>
      </c>
      <c r="B63" s="28" t="s">
        <v>447</v>
      </c>
      <c r="C63" s="14">
        <v>5</v>
      </c>
      <c r="D63" s="14">
        <v>7</v>
      </c>
      <c r="E63" s="29">
        <v>-0.28571428571428598</v>
      </c>
      <c r="F63" s="14">
        <v>0</v>
      </c>
      <c r="G63" s="14">
        <v>0</v>
      </c>
      <c r="H63" s="14">
        <v>2</v>
      </c>
      <c r="I63" s="14">
        <v>2</v>
      </c>
      <c r="J63" s="14">
        <v>0</v>
      </c>
      <c r="K63" s="14">
        <v>0</v>
      </c>
      <c r="L63" s="14">
        <v>0</v>
      </c>
      <c r="M63" s="14">
        <v>0</v>
      </c>
      <c r="N63" s="14">
        <v>2</v>
      </c>
      <c r="O63" s="14">
        <v>0</v>
      </c>
      <c r="P63" s="22">
        <v>2</v>
      </c>
    </row>
    <row r="64" spans="1:16" ht="22.5" x14ac:dyDescent="0.25">
      <c r="A64" s="28" t="s">
        <v>448</v>
      </c>
      <c r="B64" s="28" t="s">
        <v>449</v>
      </c>
      <c r="C64" s="14">
        <v>0</v>
      </c>
      <c r="D64" s="14">
        <v>0</v>
      </c>
      <c r="E64" s="29">
        <v>0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2">
        <v>0</v>
      </c>
    </row>
    <row r="65" spans="1:16" ht="33.75" x14ac:dyDescent="0.25">
      <c r="A65" s="28" t="s">
        <v>450</v>
      </c>
      <c r="B65" s="28" t="s">
        <v>451</v>
      </c>
      <c r="C65" s="14">
        <v>0</v>
      </c>
      <c r="D65" s="14">
        <v>2</v>
      </c>
      <c r="E65" s="29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464</v>
      </c>
      <c r="B72" s="182"/>
      <c r="C72" s="25">
        <v>1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465</v>
      </c>
      <c r="B73" s="28" t="s">
        <v>466</v>
      </c>
      <c r="C73" s="14">
        <v>1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1" t="s">
        <v>467</v>
      </c>
      <c r="B74" s="182"/>
      <c r="C74" s="25">
        <v>8</v>
      </c>
      <c r="D74" s="25">
        <v>7</v>
      </c>
      <c r="E74" s="26">
        <v>0.14285714285714299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1</v>
      </c>
      <c r="O74" s="25">
        <v>1</v>
      </c>
      <c r="P74" s="27">
        <v>1</v>
      </c>
    </row>
    <row r="75" spans="1:16" x14ac:dyDescent="0.25">
      <c r="A75" s="28" t="s">
        <v>468</v>
      </c>
      <c r="B75" s="28" t="s">
        <v>469</v>
      </c>
      <c r="C75" s="14">
        <v>2</v>
      </c>
      <c r="D75" s="14">
        <v>7</v>
      </c>
      <c r="E75" s="29">
        <v>-0.71428571428571397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1</v>
      </c>
      <c r="P75" s="22">
        <v>1</v>
      </c>
    </row>
    <row r="76" spans="1:16" ht="33.75" x14ac:dyDescent="0.25">
      <c r="A76" s="28" t="s">
        <v>470</v>
      </c>
      <c r="B76" s="28" t="s">
        <v>471</v>
      </c>
      <c r="C76" s="14">
        <v>2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2</v>
      </c>
      <c r="D77" s="14">
        <v>0</v>
      </c>
      <c r="E77" s="29">
        <v>0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25">
      <c r="A78" s="28" t="s">
        <v>474</v>
      </c>
      <c r="B78" s="28" t="s">
        <v>475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1</v>
      </c>
      <c r="D79" s="14">
        <v>0</v>
      </c>
      <c r="E79" s="29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1" t="s">
        <v>482</v>
      </c>
      <c r="B82" s="182"/>
      <c r="C82" s="25">
        <v>24</v>
      </c>
      <c r="D82" s="25">
        <v>19</v>
      </c>
      <c r="E82" s="26">
        <v>0.26315789473684198</v>
      </c>
      <c r="F82" s="25">
        <v>0</v>
      </c>
      <c r="G82" s="25">
        <v>0</v>
      </c>
      <c r="H82" s="25">
        <v>2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2</v>
      </c>
    </row>
    <row r="83" spans="1:16" x14ac:dyDescent="0.25">
      <c r="A83" s="28" t="s">
        <v>483</v>
      </c>
      <c r="B83" s="28" t="s">
        <v>484</v>
      </c>
      <c r="C83" s="14">
        <v>9</v>
      </c>
      <c r="D83" s="14">
        <v>7</v>
      </c>
      <c r="E83" s="29">
        <v>0.28571428571428598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485</v>
      </c>
      <c r="B84" s="28" t="s">
        <v>486</v>
      </c>
      <c r="C84" s="14">
        <v>15</v>
      </c>
      <c r="D84" s="14">
        <v>12</v>
      </c>
      <c r="E84" s="29">
        <v>0.25</v>
      </c>
      <c r="F84" s="14">
        <v>0</v>
      </c>
      <c r="G84" s="14">
        <v>0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2</v>
      </c>
    </row>
    <row r="85" spans="1:16" x14ac:dyDescent="0.25">
      <c r="A85" s="181" t="s">
        <v>487</v>
      </c>
      <c r="B85" s="182"/>
      <c r="C85" s="25">
        <v>48</v>
      </c>
      <c r="D85" s="25">
        <v>28</v>
      </c>
      <c r="E85" s="26">
        <v>0.71428571428571397</v>
      </c>
      <c r="F85" s="25">
        <v>0</v>
      </c>
      <c r="G85" s="25">
        <v>0</v>
      </c>
      <c r="H85" s="25">
        <v>14</v>
      </c>
      <c r="I85" s="25">
        <v>8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7</v>
      </c>
    </row>
    <row r="86" spans="1:16" x14ac:dyDescent="0.25">
      <c r="A86" s="28" t="s">
        <v>488</v>
      </c>
      <c r="B86" s="28" t="s">
        <v>489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0</v>
      </c>
      <c r="D89" s="14">
        <v>0</v>
      </c>
      <c r="E89" s="29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7</v>
      </c>
      <c r="D91" s="14">
        <v>0</v>
      </c>
      <c r="E91" s="29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10</v>
      </c>
      <c r="D92" s="14">
        <v>2</v>
      </c>
      <c r="E92" s="29">
        <v>4</v>
      </c>
      <c r="F92" s="14">
        <v>0</v>
      </c>
      <c r="G92" s="14">
        <v>0</v>
      </c>
      <c r="H92" s="14">
        <v>2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2">
        <v>0</v>
      </c>
    </row>
    <row r="93" spans="1:16" x14ac:dyDescent="0.25">
      <c r="A93" s="28" t="s">
        <v>502</v>
      </c>
      <c r="B93" s="28" t="s">
        <v>503</v>
      </c>
      <c r="C93" s="14">
        <v>2</v>
      </c>
      <c r="D93" s="14">
        <v>3</v>
      </c>
      <c r="E93" s="29">
        <v>-0.33333333333333298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504</v>
      </c>
      <c r="B94" s="28" t="s">
        <v>505</v>
      </c>
      <c r="C94" s="14">
        <v>29</v>
      </c>
      <c r="D94" s="14">
        <v>23</v>
      </c>
      <c r="E94" s="29">
        <v>0.26086956521739102</v>
      </c>
      <c r="F94" s="14">
        <v>0</v>
      </c>
      <c r="G94" s="14">
        <v>0</v>
      </c>
      <c r="H94" s="14">
        <v>12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7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603</v>
      </c>
      <c r="D97" s="25">
        <v>446</v>
      </c>
      <c r="E97" s="26">
        <v>0.35201793721973101</v>
      </c>
      <c r="F97" s="25">
        <v>23</v>
      </c>
      <c r="G97" s="25">
        <v>13</v>
      </c>
      <c r="H97" s="25">
        <v>74</v>
      </c>
      <c r="I97" s="25">
        <v>65</v>
      </c>
      <c r="J97" s="25">
        <v>2</v>
      </c>
      <c r="K97" s="25">
        <v>2</v>
      </c>
      <c r="L97" s="25">
        <v>0</v>
      </c>
      <c r="M97" s="25">
        <v>0</v>
      </c>
      <c r="N97" s="25">
        <v>3</v>
      </c>
      <c r="O97" s="25">
        <v>14</v>
      </c>
      <c r="P97" s="27">
        <v>66</v>
      </c>
    </row>
    <row r="98" spans="1:16" x14ac:dyDescent="0.25">
      <c r="A98" s="28" t="s">
        <v>511</v>
      </c>
      <c r="B98" s="28" t="s">
        <v>512</v>
      </c>
      <c r="C98" s="14">
        <v>89</v>
      </c>
      <c r="D98" s="14">
        <v>75</v>
      </c>
      <c r="E98" s="29">
        <v>0.18666666666666701</v>
      </c>
      <c r="F98" s="14">
        <v>4</v>
      </c>
      <c r="G98" s="14">
        <v>2</v>
      </c>
      <c r="H98" s="14">
        <v>11</v>
      </c>
      <c r="I98" s="14">
        <v>9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5</v>
      </c>
      <c r="P98" s="22">
        <v>13</v>
      </c>
    </row>
    <row r="99" spans="1:16" x14ac:dyDescent="0.25">
      <c r="A99" s="28" t="s">
        <v>513</v>
      </c>
      <c r="B99" s="28" t="s">
        <v>514</v>
      </c>
      <c r="C99" s="14">
        <v>75</v>
      </c>
      <c r="D99" s="14">
        <v>72</v>
      </c>
      <c r="E99" s="29">
        <v>4.1666666666666699E-2</v>
      </c>
      <c r="F99" s="14">
        <v>4</v>
      </c>
      <c r="G99" s="14">
        <v>2</v>
      </c>
      <c r="H99" s="14">
        <v>16</v>
      </c>
      <c r="I99" s="14">
        <v>14</v>
      </c>
      <c r="J99" s="14">
        <v>1</v>
      </c>
      <c r="K99" s="14">
        <v>1</v>
      </c>
      <c r="L99" s="14">
        <v>0</v>
      </c>
      <c r="M99" s="14">
        <v>0</v>
      </c>
      <c r="N99" s="14">
        <v>0</v>
      </c>
      <c r="O99" s="14">
        <v>2</v>
      </c>
      <c r="P99" s="22">
        <v>5</v>
      </c>
    </row>
    <row r="100" spans="1:16" ht="33.75" x14ac:dyDescent="0.25">
      <c r="A100" s="28" t="s">
        <v>515</v>
      </c>
      <c r="B100" s="28" t="s">
        <v>516</v>
      </c>
      <c r="C100" s="14">
        <v>6</v>
      </c>
      <c r="D100" s="14">
        <v>9</v>
      </c>
      <c r="E100" s="29">
        <v>-0.33333333333333298</v>
      </c>
      <c r="F100" s="14">
        <v>0</v>
      </c>
      <c r="G100" s="14">
        <v>0</v>
      </c>
      <c r="H100" s="14">
        <v>2</v>
      </c>
      <c r="I100" s="14">
        <v>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9</v>
      </c>
    </row>
    <row r="101" spans="1:16" ht="22.5" x14ac:dyDescent="0.25">
      <c r="A101" s="28" t="s">
        <v>517</v>
      </c>
      <c r="B101" s="28" t="s">
        <v>518</v>
      </c>
      <c r="C101" s="14">
        <v>18</v>
      </c>
      <c r="D101" s="14">
        <v>11</v>
      </c>
      <c r="E101" s="29">
        <v>0.63636363636363602</v>
      </c>
      <c r="F101" s="14">
        <v>0</v>
      </c>
      <c r="G101" s="14">
        <v>0</v>
      </c>
      <c r="H101" s="14">
        <v>2</v>
      </c>
      <c r="I101" s="14">
        <v>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2">
        <v>3</v>
      </c>
    </row>
    <row r="102" spans="1:16" x14ac:dyDescent="0.25">
      <c r="A102" s="28" t="s">
        <v>519</v>
      </c>
      <c r="B102" s="28" t="s">
        <v>520</v>
      </c>
      <c r="C102" s="14">
        <v>10</v>
      </c>
      <c r="D102" s="14">
        <v>3</v>
      </c>
      <c r="E102" s="29">
        <v>2.3333333333333299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14</v>
      </c>
      <c r="D103" s="14">
        <v>11</v>
      </c>
      <c r="E103" s="29">
        <v>0.27272727272727298</v>
      </c>
      <c r="F103" s="14">
        <v>2</v>
      </c>
      <c r="G103" s="14">
        <v>1</v>
      </c>
      <c r="H103" s="14">
        <v>3</v>
      </c>
      <c r="I103" s="14">
        <v>2</v>
      </c>
      <c r="J103" s="14">
        <v>1</v>
      </c>
      <c r="K103" s="14">
        <v>1</v>
      </c>
      <c r="L103" s="14">
        <v>0</v>
      </c>
      <c r="M103" s="14">
        <v>0</v>
      </c>
      <c r="N103" s="14">
        <v>0</v>
      </c>
      <c r="O103" s="14">
        <v>1</v>
      </c>
      <c r="P103" s="22">
        <v>2</v>
      </c>
    </row>
    <row r="104" spans="1:16" x14ac:dyDescent="0.25">
      <c r="A104" s="28" t="s">
        <v>523</v>
      </c>
      <c r="B104" s="28" t="s">
        <v>524</v>
      </c>
      <c r="C104" s="14">
        <v>10</v>
      </c>
      <c r="D104" s="14">
        <v>6</v>
      </c>
      <c r="E104" s="29">
        <v>0.66666666666666696</v>
      </c>
      <c r="F104" s="14">
        <v>1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</v>
      </c>
    </row>
    <row r="105" spans="1:16" x14ac:dyDescent="0.25">
      <c r="A105" s="28" t="s">
        <v>525</v>
      </c>
      <c r="B105" s="28" t="s">
        <v>526</v>
      </c>
      <c r="C105" s="14">
        <v>195</v>
      </c>
      <c r="D105" s="14">
        <v>125</v>
      </c>
      <c r="E105" s="29">
        <v>0.56000000000000005</v>
      </c>
      <c r="F105" s="14">
        <v>2</v>
      </c>
      <c r="G105" s="14">
        <v>2</v>
      </c>
      <c r="H105" s="14">
        <v>18</v>
      </c>
      <c r="I105" s="14">
        <v>16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4</v>
      </c>
      <c r="P105" s="22">
        <v>15</v>
      </c>
    </row>
    <row r="106" spans="1:16" ht="22.5" x14ac:dyDescent="0.25">
      <c r="A106" s="28" t="s">
        <v>527</v>
      </c>
      <c r="B106" s="28" t="s">
        <v>528</v>
      </c>
      <c r="C106" s="14">
        <v>47</v>
      </c>
      <c r="D106" s="14">
        <v>29</v>
      </c>
      <c r="E106" s="29">
        <v>0.62068965517241403</v>
      </c>
      <c r="F106" s="14">
        <v>0</v>
      </c>
      <c r="G106" s="14">
        <v>0</v>
      </c>
      <c r="H106" s="14">
        <v>3</v>
      </c>
      <c r="I106" s="14">
        <v>3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2">
        <v>5</v>
      </c>
    </row>
    <row r="107" spans="1:16" ht="22.5" x14ac:dyDescent="0.25">
      <c r="A107" s="28" t="s">
        <v>529</v>
      </c>
      <c r="B107" s="28" t="s">
        <v>530</v>
      </c>
      <c r="C107" s="14">
        <v>3</v>
      </c>
      <c r="D107" s="14">
        <v>3</v>
      </c>
      <c r="E107" s="29">
        <v>0</v>
      </c>
      <c r="F107" s="14">
        <v>0</v>
      </c>
      <c r="G107" s="14">
        <v>0</v>
      </c>
      <c r="H107" s="14">
        <v>1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1</v>
      </c>
    </row>
    <row r="108" spans="1:16" x14ac:dyDescent="0.25">
      <c r="A108" s="28" t="s">
        <v>531</v>
      </c>
      <c r="B108" s="28" t="s">
        <v>532</v>
      </c>
      <c r="C108" s="14">
        <v>0</v>
      </c>
      <c r="D108" s="14">
        <v>0</v>
      </c>
      <c r="E108" s="29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8" t="s">
        <v>533</v>
      </c>
      <c r="B109" s="28" t="s">
        <v>534</v>
      </c>
      <c r="C109" s="14">
        <v>2</v>
      </c>
      <c r="D109" s="14">
        <v>1</v>
      </c>
      <c r="E109" s="29">
        <v>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115</v>
      </c>
      <c r="D111" s="14">
        <v>94</v>
      </c>
      <c r="E111" s="29">
        <v>0.22340425531914901</v>
      </c>
      <c r="F111" s="14">
        <v>10</v>
      </c>
      <c r="G111" s="14">
        <v>5</v>
      </c>
      <c r="H111" s="14">
        <v>17</v>
      </c>
      <c r="I111" s="14">
        <v>15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22">
        <v>11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0</v>
      </c>
      <c r="D114" s="14">
        <v>0</v>
      </c>
      <c r="E114" s="29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1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547</v>
      </c>
      <c r="B116" s="28" t="s">
        <v>548</v>
      </c>
      <c r="C116" s="14">
        <v>10</v>
      </c>
      <c r="D116" s="14">
        <v>0</v>
      </c>
      <c r="E116" s="29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1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4</v>
      </c>
      <c r="D121" s="14">
        <v>5</v>
      </c>
      <c r="E121" s="29">
        <v>-0.2</v>
      </c>
      <c r="F121" s="14">
        <v>0</v>
      </c>
      <c r="G121" s="14">
        <v>0</v>
      </c>
      <c r="H121" s="14">
        <v>1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</v>
      </c>
    </row>
    <row r="122" spans="1:16" x14ac:dyDescent="0.25">
      <c r="A122" s="28" t="s">
        <v>559</v>
      </c>
      <c r="B122" s="28" t="s">
        <v>560</v>
      </c>
      <c r="C122" s="14">
        <v>0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561</v>
      </c>
      <c r="B123" s="28" t="s">
        <v>562</v>
      </c>
      <c r="C123" s="14">
        <v>1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2</v>
      </c>
      <c r="D126" s="14">
        <v>2</v>
      </c>
      <c r="E126" s="29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0</v>
      </c>
      <c r="D131" s="25">
        <v>1</v>
      </c>
      <c r="E131" s="26">
        <v>-1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4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4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651</v>
      </c>
      <c r="D137" s="25">
        <v>668</v>
      </c>
      <c r="E137" s="26">
        <v>-2.5449101796407199E-2</v>
      </c>
      <c r="F137" s="25">
        <v>0</v>
      </c>
      <c r="G137" s="25">
        <v>0</v>
      </c>
      <c r="H137" s="25">
        <v>1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3</v>
      </c>
    </row>
    <row r="138" spans="1:16" ht="22.5" x14ac:dyDescent="0.25">
      <c r="A138" s="28" t="s">
        <v>589</v>
      </c>
      <c r="B138" s="28" t="s">
        <v>590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644</v>
      </c>
      <c r="D142" s="14">
        <v>667</v>
      </c>
      <c r="E142" s="29">
        <v>-3.4482758620689703E-2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3</v>
      </c>
    </row>
    <row r="143" spans="1:16" ht="33.75" x14ac:dyDescent="0.25">
      <c r="A143" s="28" t="s">
        <v>599</v>
      </c>
      <c r="B143" s="28" t="s">
        <v>600</v>
      </c>
      <c r="C143" s="14">
        <v>7</v>
      </c>
      <c r="D143" s="14">
        <v>1</v>
      </c>
      <c r="E143" s="29">
        <v>6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5</v>
      </c>
      <c r="D144" s="25">
        <v>2</v>
      </c>
      <c r="E144" s="26">
        <v>1.5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602</v>
      </c>
      <c r="B145" s="28" t="s">
        <v>603</v>
      </c>
      <c r="C145" s="14">
        <v>5</v>
      </c>
      <c r="D145" s="14">
        <v>1</v>
      </c>
      <c r="E145" s="29">
        <v>4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604</v>
      </c>
      <c r="B146" s="28" t="s">
        <v>605</v>
      </c>
      <c r="C146" s="14">
        <v>0</v>
      </c>
      <c r="D146" s="14">
        <v>1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81" t="s">
        <v>606</v>
      </c>
      <c r="B147" s="182"/>
      <c r="C147" s="25">
        <v>11</v>
      </c>
      <c r="D147" s="25">
        <v>29</v>
      </c>
      <c r="E147" s="26">
        <v>-0.62068965517241403</v>
      </c>
      <c r="F147" s="25">
        <v>1</v>
      </c>
      <c r="G147" s="25">
        <v>0</v>
      </c>
      <c r="H147" s="25">
        <v>1</v>
      </c>
      <c r="I147" s="25">
        <v>2</v>
      </c>
      <c r="J147" s="25">
        <v>0</v>
      </c>
      <c r="K147" s="25">
        <v>0</v>
      </c>
      <c r="L147" s="25">
        <v>0</v>
      </c>
      <c r="M147" s="25">
        <v>0</v>
      </c>
      <c r="N147" s="25">
        <v>6</v>
      </c>
      <c r="O147" s="25">
        <v>0</v>
      </c>
      <c r="P147" s="27">
        <v>6</v>
      </c>
    </row>
    <row r="148" spans="1:16" ht="22.5" x14ac:dyDescent="0.25">
      <c r="A148" s="28" t="s">
        <v>607</v>
      </c>
      <c r="B148" s="28" t="s">
        <v>608</v>
      </c>
      <c r="C148" s="14">
        <v>0</v>
      </c>
      <c r="D148" s="14">
        <v>2</v>
      </c>
      <c r="E148" s="29">
        <v>-1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ht="22.5" x14ac:dyDescent="0.25">
      <c r="A149" s="28" t="s">
        <v>609</v>
      </c>
      <c r="B149" s="28" t="s">
        <v>610</v>
      </c>
      <c r="C149" s="14">
        <v>0</v>
      </c>
      <c r="D149" s="14">
        <v>1</v>
      </c>
      <c r="E149" s="29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1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4</v>
      </c>
      <c r="D151" s="14">
        <v>1</v>
      </c>
      <c r="E151" s="29">
        <v>3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3</v>
      </c>
      <c r="D154" s="14">
        <v>14</v>
      </c>
      <c r="E154" s="29">
        <v>-0.78571428571428603</v>
      </c>
      <c r="F154" s="14">
        <v>0</v>
      </c>
      <c r="G154" s="14">
        <v>0</v>
      </c>
      <c r="H154" s="14">
        <v>1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2">
        <v>3</v>
      </c>
    </row>
    <row r="155" spans="1:16" ht="22.5" x14ac:dyDescent="0.25">
      <c r="A155" s="28" t="s">
        <v>621</v>
      </c>
      <c r="B155" s="28" t="s">
        <v>622</v>
      </c>
      <c r="C155" s="14">
        <v>4</v>
      </c>
      <c r="D155" s="14">
        <v>11</v>
      </c>
      <c r="E155" s="29">
        <v>-0.63636363636363602</v>
      </c>
      <c r="F155" s="14">
        <v>1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2</v>
      </c>
    </row>
    <row r="156" spans="1:16" x14ac:dyDescent="0.25">
      <c r="A156" s="181" t="s">
        <v>623</v>
      </c>
      <c r="B156" s="182"/>
      <c r="C156" s="25">
        <v>7</v>
      </c>
      <c r="D156" s="25">
        <v>8</v>
      </c>
      <c r="E156" s="26">
        <v>-0.125</v>
      </c>
      <c r="F156" s="25">
        <v>0</v>
      </c>
      <c r="G156" s="25">
        <v>0</v>
      </c>
      <c r="H156" s="25">
        <v>2</v>
      </c>
      <c r="I156" s="25">
        <v>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2</v>
      </c>
      <c r="D161" s="14">
        <v>1</v>
      </c>
      <c r="E161" s="29">
        <v>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8" t="s">
        <v>634</v>
      </c>
      <c r="B162" s="28" t="s">
        <v>635</v>
      </c>
      <c r="C162" s="14">
        <v>0</v>
      </c>
      <c r="D162" s="14">
        <v>1</v>
      </c>
      <c r="E162" s="29">
        <v>-1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636</v>
      </c>
      <c r="B163" s="28" t="s">
        <v>637</v>
      </c>
      <c r="C163" s="14">
        <v>0</v>
      </c>
      <c r="D163" s="14">
        <v>3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2</v>
      </c>
      <c r="D164" s="14">
        <v>1</v>
      </c>
      <c r="E164" s="29">
        <v>1</v>
      </c>
      <c r="F164" s="14">
        <v>0</v>
      </c>
      <c r="G164" s="14">
        <v>0</v>
      </c>
      <c r="H164" s="14">
        <v>2</v>
      </c>
      <c r="I164" s="14">
        <v>2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3</v>
      </c>
      <c r="D165" s="14">
        <v>2</v>
      </c>
      <c r="E165" s="29">
        <v>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52</v>
      </c>
      <c r="D166" s="25">
        <v>35</v>
      </c>
      <c r="E166" s="26">
        <v>0.48571428571428599</v>
      </c>
      <c r="F166" s="25">
        <v>6</v>
      </c>
      <c r="G166" s="25">
        <v>3</v>
      </c>
      <c r="H166" s="25">
        <v>22</v>
      </c>
      <c r="I166" s="25">
        <v>15</v>
      </c>
      <c r="J166" s="25">
        <v>0</v>
      </c>
      <c r="K166" s="25">
        <v>0</v>
      </c>
      <c r="L166" s="25">
        <v>0</v>
      </c>
      <c r="M166" s="25">
        <v>0</v>
      </c>
      <c r="N166" s="25">
        <v>1</v>
      </c>
      <c r="O166" s="25">
        <v>58</v>
      </c>
      <c r="P166" s="27">
        <v>22</v>
      </c>
    </row>
    <row r="167" spans="1:16" ht="22.5" x14ac:dyDescent="0.25">
      <c r="A167" s="28" t="s">
        <v>643</v>
      </c>
      <c r="B167" s="28" t="s">
        <v>644</v>
      </c>
      <c r="C167" s="14">
        <v>3</v>
      </c>
      <c r="D167" s="14">
        <v>3</v>
      </c>
      <c r="E167" s="29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2">
        <v>2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9</v>
      </c>
      <c r="D173" s="14">
        <v>12</v>
      </c>
      <c r="E173" s="29">
        <v>-0.25</v>
      </c>
      <c r="F173" s="14">
        <v>0</v>
      </c>
      <c r="G173" s="14">
        <v>0</v>
      </c>
      <c r="H173" s="14">
        <v>9</v>
      </c>
      <c r="I173" s="14">
        <v>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28</v>
      </c>
      <c r="P173" s="22">
        <v>7</v>
      </c>
    </row>
    <row r="174" spans="1:16" ht="22.5" x14ac:dyDescent="0.25">
      <c r="A174" s="28" t="s">
        <v>657</v>
      </c>
      <c r="B174" s="28" t="s">
        <v>658</v>
      </c>
      <c r="C174" s="14">
        <v>38</v>
      </c>
      <c r="D174" s="14">
        <v>15</v>
      </c>
      <c r="E174" s="29">
        <v>1.5333333333333301</v>
      </c>
      <c r="F174" s="14">
        <v>6</v>
      </c>
      <c r="G174" s="14">
        <v>3</v>
      </c>
      <c r="H174" s="14">
        <v>13</v>
      </c>
      <c r="I174" s="14">
        <v>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30</v>
      </c>
      <c r="P174" s="22">
        <v>13</v>
      </c>
    </row>
    <row r="175" spans="1:16" x14ac:dyDescent="0.25">
      <c r="A175" s="28" t="s">
        <v>659</v>
      </c>
      <c r="B175" s="28" t="s">
        <v>660</v>
      </c>
      <c r="C175" s="14">
        <v>1</v>
      </c>
      <c r="D175" s="14">
        <v>4</v>
      </c>
      <c r="E175" s="29">
        <v>-0.75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0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77</v>
      </c>
      <c r="D178" s="25">
        <v>48</v>
      </c>
      <c r="E178" s="26">
        <v>0.60416666666666696</v>
      </c>
      <c r="F178" s="25">
        <v>283</v>
      </c>
      <c r="G178" s="25">
        <v>144</v>
      </c>
      <c r="H178" s="25">
        <v>13</v>
      </c>
      <c r="I178" s="25">
        <v>14</v>
      </c>
      <c r="J178" s="25">
        <v>0</v>
      </c>
      <c r="K178" s="25">
        <v>1</v>
      </c>
      <c r="L178" s="25">
        <v>0</v>
      </c>
      <c r="M178" s="25">
        <v>0</v>
      </c>
      <c r="N178" s="25">
        <v>0</v>
      </c>
      <c r="O178" s="25">
        <v>1</v>
      </c>
      <c r="P178" s="27">
        <v>222</v>
      </c>
    </row>
    <row r="179" spans="1:16" ht="22.5" x14ac:dyDescent="0.25">
      <c r="A179" s="28" t="s">
        <v>666</v>
      </c>
      <c r="B179" s="28" t="s">
        <v>667</v>
      </c>
      <c r="C179" s="14">
        <v>2</v>
      </c>
      <c r="D179" s="14">
        <v>3</v>
      </c>
      <c r="E179" s="29">
        <v>-0.33333333333333298</v>
      </c>
      <c r="F179" s="14">
        <v>6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3</v>
      </c>
    </row>
    <row r="180" spans="1:16" ht="22.5" x14ac:dyDescent="0.25">
      <c r="A180" s="28" t="s">
        <v>668</v>
      </c>
      <c r="B180" s="28" t="s">
        <v>669</v>
      </c>
      <c r="C180" s="14">
        <v>40</v>
      </c>
      <c r="D180" s="14">
        <v>31</v>
      </c>
      <c r="E180" s="29">
        <v>0.29032258064516098</v>
      </c>
      <c r="F180" s="14">
        <v>167</v>
      </c>
      <c r="G180" s="14">
        <v>99</v>
      </c>
      <c r="H180" s="14">
        <v>7</v>
      </c>
      <c r="I180" s="14">
        <v>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155</v>
      </c>
    </row>
    <row r="181" spans="1:16" x14ac:dyDescent="0.25">
      <c r="A181" s="28" t="s">
        <v>670</v>
      </c>
      <c r="B181" s="28" t="s">
        <v>671</v>
      </c>
      <c r="C181" s="14">
        <v>2</v>
      </c>
      <c r="D181" s="14">
        <v>2</v>
      </c>
      <c r="E181" s="29">
        <v>0</v>
      </c>
      <c r="F181" s="14">
        <v>6</v>
      </c>
      <c r="G181" s="14">
        <v>1</v>
      </c>
      <c r="H181" s="14">
        <v>2</v>
      </c>
      <c r="I181" s="14">
        <v>2</v>
      </c>
      <c r="J181" s="14">
        <v>0</v>
      </c>
      <c r="K181" s="14">
        <v>1</v>
      </c>
      <c r="L181" s="14">
        <v>0</v>
      </c>
      <c r="M181" s="14">
        <v>0</v>
      </c>
      <c r="N181" s="14">
        <v>0</v>
      </c>
      <c r="O181" s="14">
        <v>1</v>
      </c>
      <c r="P181" s="22">
        <v>7</v>
      </c>
    </row>
    <row r="182" spans="1:16" ht="22.5" x14ac:dyDescent="0.25">
      <c r="A182" s="28" t="s">
        <v>672</v>
      </c>
      <c r="B182" s="28" t="s">
        <v>673</v>
      </c>
      <c r="C182" s="14">
        <v>0</v>
      </c>
      <c r="D182" s="14">
        <v>1</v>
      </c>
      <c r="E182" s="29">
        <v>-1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8" t="s">
        <v>674</v>
      </c>
      <c r="B183" s="28" t="s">
        <v>675</v>
      </c>
      <c r="C183" s="14">
        <v>2</v>
      </c>
      <c r="D183" s="14">
        <v>0</v>
      </c>
      <c r="E183" s="29">
        <v>0</v>
      </c>
      <c r="F183" s="14">
        <v>3</v>
      </c>
      <c r="G183" s="14">
        <v>2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</v>
      </c>
    </row>
    <row r="184" spans="1:16" ht="22.5" x14ac:dyDescent="0.25">
      <c r="A184" s="28" t="s">
        <v>676</v>
      </c>
      <c r="B184" s="28" t="s">
        <v>677</v>
      </c>
      <c r="C184" s="14">
        <v>31</v>
      </c>
      <c r="D184" s="14">
        <v>11</v>
      </c>
      <c r="E184" s="29">
        <v>1.8181818181818199</v>
      </c>
      <c r="F184" s="14">
        <v>101</v>
      </c>
      <c r="G184" s="14">
        <v>40</v>
      </c>
      <c r="H184" s="14">
        <v>4</v>
      </c>
      <c r="I184" s="14">
        <v>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54</v>
      </c>
    </row>
    <row r="185" spans="1:16" ht="22.5" x14ac:dyDescent="0.25">
      <c r="A185" s="28" t="s">
        <v>678</v>
      </c>
      <c r="B185" s="28" t="s">
        <v>679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53</v>
      </c>
      <c r="D186" s="25">
        <v>36</v>
      </c>
      <c r="E186" s="26">
        <v>0.47222222222222199</v>
      </c>
      <c r="F186" s="25">
        <v>1</v>
      </c>
      <c r="G186" s="25">
        <v>0</v>
      </c>
      <c r="H186" s="25">
        <v>6</v>
      </c>
      <c r="I186" s="25">
        <v>6</v>
      </c>
      <c r="J186" s="25">
        <v>0</v>
      </c>
      <c r="K186" s="25">
        <v>0</v>
      </c>
      <c r="L186" s="25">
        <v>1</v>
      </c>
      <c r="M186" s="25">
        <v>1</v>
      </c>
      <c r="N186" s="25">
        <v>3</v>
      </c>
      <c r="O186" s="25">
        <v>0</v>
      </c>
      <c r="P186" s="27">
        <v>5</v>
      </c>
    </row>
    <row r="187" spans="1:16" x14ac:dyDescent="0.25">
      <c r="A187" s="28" t="s">
        <v>681</v>
      </c>
      <c r="B187" s="28" t="s">
        <v>682</v>
      </c>
      <c r="C187" s="14">
        <v>0</v>
      </c>
      <c r="D187" s="14">
        <v>0</v>
      </c>
      <c r="E187" s="29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21</v>
      </c>
      <c r="D189" s="14">
        <v>27</v>
      </c>
      <c r="E189" s="29">
        <v>-0.22222222222222199</v>
      </c>
      <c r="F189" s="14">
        <v>1</v>
      </c>
      <c r="G189" s="14">
        <v>0</v>
      </c>
      <c r="H189" s="14">
        <v>4</v>
      </c>
      <c r="I189" s="14">
        <v>3</v>
      </c>
      <c r="J189" s="14">
        <v>0</v>
      </c>
      <c r="K189" s="14">
        <v>0</v>
      </c>
      <c r="L189" s="14">
        <v>1</v>
      </c>
      <c r="M189" s="14">
        <v>1</v>
      </c>
      <c r="N189" s="14">
        <v>0</v>
      </c>
      <c r="O189" s="14">
        <v>0</v>
      </c>
      <c r="P189" s="22">
        <v>2</v>
      </c>
    </row>
    <row r="190" spans="1:16" ht="22.5" x14ac:dyDescent="0.25">
      <c r="A190" s="28" t="s">
        <v>687</v>
      </c>
      <c r="B190" s="28" t="s">
        <v>688</v>
      </c>
      <c r="C190" s="14">
        <v>2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2">
        <v>0</v>
      </c>
    </row>
    <row r="191" spans="1:16" ht="33.75" x14ac:dyDescent="0.25">
      <c r="A191" s="28" t="s">
        <v>689</v>
      </c>
      <c r="B191" s="28" t="s">
        <v>690</v>
      </c>
      <c r="C191" s="14">
        <v>0</v>
      </c>
      <c r="D191" s="14">
        <v>1</v>
      </c>
      <c r="E191" s="29">
        <v>-1</v>
      </c>
      <c r="F191" s="14">
        <v>0</v>
      </c>
      <c r="G191" s="14">
        <v>0</v>
      </c>
      <c r="H191" s="14">
        <v>1</v>
      </c>
      <c r="I191" s="14">
        <v>1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2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5</v>
      </c>
      <c r="D193" s="14">
        <v>0</v>
      </c>
      <c r="E193" s="29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0</v>
      </c>
    </row>
    <row r="194" spans="1:16" x14ac:dyDescent="0.25">
      <c r="A194" s="28" t="s">
        <v>695</v>
      </c>
      <c r="B194" s="28" t="s">
        <v>696</v>
      </c>
      <c r="C194" s="14">
        <v>0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701</v>
      </c>
      <c r="B197" s="28" t="s">
        <v>702</v>
      </c>
      <c r="C197" s="14">
        <v>25</v>
      </c>
      <c r="D197" s="14">
        <v>8</v>
      </c>
      <c r="E197" s="29">
        <v>2.125</v>
      </c>
      <c r="F197" s="14">
        <v>0</v>
      </c>
      <c r="G197" s="14">
        <v>0</v>
      </c>
      <c r="H197" s="14">
        <v>1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1</v>
      </c>
    </row>
    <row r="198" spans="1:16" ht="22.5" x14ac:dyDescent="0.25">
      <c r="A198" s="28" t="s">
        <v>703</v>
      </c>
      <c r="B198" s="28" t="s">
        <v>704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0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0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16</v>
      </c>
      <c r="D201" s="25">
        <v>10</v>
      </c>
      <c r="E201" s="26">
        <v>0.6</v>
      </c>
      <c r="F201" s="25">
        <v>4</v>
      </c>
      <c r="G201" s="25">
        <v>0</v>
      </c>
      <c r="H201" s="25">
        <v>3</v>
      </c>
      <c r="I201" s="25">
        <v>3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7">
        <v>5</v>
      </c>
    </row>
    <row r="202" spans="1:16" x14ac:dyDescent="0.25">
      <c r="A202" s="28" t="s">
        <v>710</v>
      </c>
      <c r="B202" s="28" t="s">
        <v>711</v>
      </c>
      <c r="C202" s="14">
        <v>3</v>
      </c>
      <c r="D202" s="14">
        <v>2</v>
      </c>
      <c r="E202" s="29">
        <v>0.5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2">
        <v>0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12</v>
      </c>
      <c r="D206" s="14">
        <v>5</v>
      </c>
      <c r="E206" s="29">
        <v>1.4</v>
      </c>
      <c r="F206" s="14">
        <v>4</v>
      </c>
      <c r="G206" s="14">
        <v>0</v>
      </c>
      <c r="H206" s="14">
        <v>2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4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0</v>
      </c>
      <c r="D214" s="14">
        <v>1</v>
      </c>
      <c r="E214" s="29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0</v>
      </c>
    </row>
    <row r="215" spans="1:16" ht="22.5" x14ac:dyDescent="0.25">
      <c r="A215" s="28" t="s">
        <v>736</v>
      </c>
      <c r="B215" s="28" t="s">
        <v>737</v>
      </c>
      <c r="C215" s="14">
        <v>1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1</v>
      </c>
      <c r="E217" s="29">
        <v>-1</v>
      </c>
      <c r="F217" s="14">
        <v>0</v>
      </c>
      <c r="G217" s="14">
        <v>0</v>
      </c>
      <c r="H217" s="14">
        <v>1</v>
      </c>
      <c r="I217" s="14">
        <v>2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1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73</v>
      </c>
      <c r="D223" s="25">
        <v>58</v>
      </c>
      <c r="E223" s="26">
        <v>0.25862068965517199</v>
      </c>
      <c r="F223" s="25">
        <v>20</v>
      </c>
      <c r="G223" s="25">
        <v>3</v>
      </c>
      <c r="H223" s="25">
        <v>12</v>
      </c>
      <c r="I223" s="25">
        <v>6</v>
      </c>
      <c r="J223" s="25">
        <v>0</v>
      </c>
      <c r="K223" s="25">
        <v>0</v>
      </c>
      <c r="L223" s="25">
        <v>0</v>
      </c>
      <c r="M223" s="25">
        <v>0</v>
      </c>
      <c r="N223" s="25">
        <v>1</v>
      </c>
      <c r="O223" s="25">
        <v>3</v>
      </c>
      <c r="P223" s="27">
        <v>18</v>
      </c>
    </row>
    <row r="224" spans="1:16" x14ac:dyDescent="0.25">
      <c r="A224" s="28" t="s">
        <v>753</v>
      </c>
      <c r="B224" s="28" t="s">
        <v>754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0</v>
      </c>
      <c r="D230" s="14">
        <v>3</v>
      </c>
      <c r="E230" s="29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8" t="s">
        <v>767</v>
      </c>
      <c r="B231" s="28" t="s">
        <v>768</v>
      </c>
      <c r="C231" s="14">
        <v>3</v>
      </c>
      <c r="D231" s="14">
        <v>7</v>
      </c>
      <c r="E231" s="29">
        <v>-0.57142857142857095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2</v>
      </c>
    </row>
    <row r="232" spans="1:16" x14ac:dyDescent="0.25">
      <c r="A232" s="28" t="s">
        <v>769</v>
      </c>
      <c r="B232" s="28" t="s">
        <v>770</v>
      </c>
      <c r="C232" s="14">
        <v>4</v>
      </c>
      <c r="D232" s="14">
        <v>2</v>
      </c>
      <c r="E232" s="29">
        <v>1</v>
      </c>
      <c r="F232" s="14">
        <v>3</v>
      </c>
      <c r="G232" s="14">
        <v>0</v>
      </c>
      <c r="H232" s="14">
        <v>1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25">
      <c r="A233" s="28" t="s">
        <v>771</v>
      </c>
      <c r="B233" s="28" t="s">
        <v>772</v>
      </c>
      <c r="C233" s="14">
        <v>4</v>
      </c>
      <c r="D233" s="14">
        <v>0</v>
      </c>
      <c r="E233" s="29">
        <v>0</v>
      </c>
      <c r="F233" s="14">
        <v>1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2.5" x14ac:dyDescent="0.25">
      <c r="A234" s="28" t="s">
        <v>773</v>
      </c>
      <c r="B234" s="28" t="s">
        <v>774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775</v>
      </c>
      <c r="B235" s="28" t="s">
        <v>776</v>
      </c>
      <c r="C235" s="14">
        <v>0</v>
      </c>
      <c r="D235" s="14">
        <v>1</v>
      </c>
      <c r="E235" s="29">
        <v>-1</v>
      </c>
      <c r="F235" s="14">
        <v>0</v>
      </c>
      <c r="G235" s="14">
        <v>0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777</v>
      </c>
      <c r="B236" s="28" t="s">
        <v>778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62</v>
      </c>
      <c r="D238" s="14">
        <v>45</v>
      </c>
      <c r="E238" s="29">
        <v>0.37777777777777799</v>
      </c>
      <c r="F238" s="14">
        <v>16</v>
      </c>
      <c r="G238" s="14">
        <v>3</v>
      </c>
      <c r="H238" s="14">
        <v>10</v>
      </c>
      <c r="I238" s="14">
        <v>6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3</v>
      </c>
      <c r="P238" s="22">
        <v>16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0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0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46</v>
      </c>
      <c r="D271" s="25">
        <v>36</v>
      </c>
      <c r="E271" s="26">
        <v>0.27777777777777801</v>
      </c>
      <c r="F271" s="25">
        <v>38</v>
      </c>
      <c r="G271" s="25">
        <v>21</v>
      </c>
      <c r="H271" s="25">
        <v>18</v>
      </c>
      <c r="I271" s="25">
        <v>14</v>
      </c>
      <c r="J271" s="25">
        <v>0</v>
      </c>
      <c r="K271" s="25">
        <v>1</v>
      </c>
      <c r="L271" s="25">
        <v>0</v>
      </c>
      <c r="M271" s="25">
        <v>0</v>
      </c>
      <c r="N271" s="25">
        <v>0</v>
      </c>
      <c r="O271" s="25">
        <v>10</v>
      </c>
      <c r="P271" s="27">
        <v>45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14</v>
      </c>
      <c r="D273" s="14">
        <v>9</v>
      </c>
      <c r="E273" s="29">
        <v>0.55555555555555503</v>
      </c>
      <c r="F273" s="14">
        <v>12</v>
      </c>
      <c r="G273" s="14">
        <v>7</v>
      </c>
      <c r="H273" s="14">
        <v>8</v>
      </c>
      <c r="I273" s="14">
        <v>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2">
        <v>15</v>
      </c>
    </row>
    <row r="274" spans="1:16" ht="33.75" x14ac:dyDescent="0.25">
      <c r="A274" s="28" t="s">
        <v>851</v>
      </c>
      <c r="B274" s="28" t="s">
        <v>852</v>
      </c>
      <c r="C274" s="14">
        <v>24</v>
      </c>
      <c r="D274" s="14">
        <v>18</v>
      </c>
      <c r="E274" s="29">
        <v>0.33333333333333298</v>
      </c>
      <c r="F274" s="14">
        <v>24</v>
      </c>
      <c r="G274" s="14">
        <v>14</v>
      </c>
      <c r="H274" s="14">
        <v>7</v>
      </c>
      <c r="I274" s="14">
        <v>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2">
        <v>24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857</v>
      </c>
      <c r="B277" s="28" t="s">
        <v>858</v>
      </c>
      <c r="C277" s="14">
        <v>1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2.5" x14ac:dyDescent="0.25">
      <c r="A278" s="28" t="s">
        <v>859</v>
      </c>
      <c r="B278" s="28" t="s">
        <v>860</v>
      </c>
      <c r="C278" s="14">
        <v>4</v>
      </c>
      <c r="D278" s="14">
        <v>3</v>
      </c>
      <c r="E278" s="29">
        <v>0.33333333333333298</v>
      </c>
      <c r="F278" s="14">
        <v>2</v>
      </c>
      <c r="G278" s="14">
        <v>0</v>
      </c>
      <c r="H278" s="14">
        <v>2</v>
      </c>
      <c r="I278" s="14">
        <v>3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2">
        <v>4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1</v>
      </c>
      <c r="D280" s="14">
        <v>6</v>
      </c>
      <c r="E280" s="29">
        <v>-0.83333333333333304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2</v>
      </c>
      <c r="D291" s="14">
        <v>0</v>
      </c>
      <c r="E291" s="29">
        <v>0</v>
      </c>
      <c r="F291" s="14">
        <v>0</v>
      </c>
      <c r="G291" s="14">
        <v>0</v>
      </c>
      <c r="H291" s="14">
        <v>1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6</v>
      </c>
      <c r="P291" s="22">
        <v>2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0</v>
      </c>
      <c r="D312" s="25">
        <v>1</v>
      </c>
      <c r="E312" s="26">
        <v>-1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0</v>
      </c>
      <c r="D315" s="14">
        <v>1</v>
      </c>
      <c r="E315" s="29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657</v>
      </c>
      <c r="D323" s="25">
        <v>718</v>
      </c>
      <c r="E323" s="26">
        <v>-8.4958217270194994E-2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1</v>
      </c>
      <c r="O323" s="25">
        <v>0</v>
      </c>
      <c r="P323" s="27">
        <v>0</v>
      </c>
    </row>
    <row r="324" spans="1:16" x14ac:dyDescent="0.25">
      <c r="A324" s="28" t="s">
        <v>945</v>
      </c>
      <c r="B324" s="28" t="s">
        <v>946</v>
      </c>
      <c r="C324" s="14">
        <v>657</v>
      </c>
      <c r="D324" s="14">
        <v>718</v>
      </c>
      <c r="E324" s="29">
        <v>-8.4958217270194994E-2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2">
        <v>0</v>
      </c>
    </row>
    <row r="325" spans="1:16" x14ac:dyDescent="0.25">
      <c r="A325" s="181" t="s">
        <v>947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4557</v>
      </c>
      <c r="D341" s="30">
        <v>3993</v>
      </c>
      <c r="E341" s="31">
        <v>0.141247182569497</v>
      </c>
      <c r="F341" s="30">
        <v>504</v>
      </c>
      <c r="G341" s="30">
        <v>215</v>
      </c>
      <c r="H341" s="30">
        <v>262</v>
      </c>
      <c r="I341" s="30">
        <v>200</v>
      </c>
      <c r="J341" s="30">
        <v>12</v>
      </c>
      <c r="K341" s="30">
        <v>9</v>
      </c>
      <c r="L341" s="30">
        <v>2</v>
      </c>
      <c r="M341" s="30">
        <v>2</v>
      </c>
      <c r="N341" s="30">
        <v>24</v>
      </c>
      <c r="O341" s="30">
        <v>108</v>
      </c>
      <c r="P341" s="30">
        <v>500</v>
      </c>
    </row>
  </sheetData>
  <sheetProtection algorithmName="SHA-512" hashValue="mi8zbF0XVXtXwlfnI4lGQtPK1acs0Tn0mOUQPBZ/Kuz4Ro3KN519ScV5CYQi4xGCQtLquanehodnKFOn3RSbGw==" saltValue="ALOZJKqaYbZdjJOmA8QB1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10</v>
      </c>
    </row>
    <row r="7" spans="1:3" x14ac:dyDescent="0.25">
      <c r="A7" s="176"/>
      <c r="B7" s="13" t="s">
        <v>981</v>
      </c>
      <c r="C7" s="22">
        <v>0</v>
      </c>
    </row>
    <row r="8" spans="1:3" x14ac:dyDescent="0.25">
      <c r="A8" s="176"/>
      <c r="B8" s="13" t="s">
        <v>982</v>
      </c>
      <c r="C8" s="22">
        <v>6</v>
      </c>
    </row>
    <row r="9" spans="1:3" x14ac:dyDescent="0.25">
      <c r="A9" s="176"/>
      <c r="B9" s="13" t="s">
        <v>983</v>
      </c>
      <c r="C9" s="22">
        <v>4</v>
      </c>
    </row>
    <row r="10" spans="1:3" x14ac:dyDescent="0.25">
      <c r="A10" s="176"/>
      <c r="B10" s="13" t="s">
        <v>984</v>
      </c>
      <c r="C10" s="22">
        <v>1</v>
      </c>
    </row>
    <row r="11" spans="1:3" x14ac:dyDescent="0.25">
      <c r="A11" s="176"/>
      <c r="B11" s="13" t="s">
        <v>985</v>
      </c>
      <c r="C11" s="22">
        <v>6</v>
      </c>
    </row>
    <row r="12" spans="1:3" x14ac:dyDescent="0.25">
      <c r="A12" s="176"/>
      <c r="B12" s="13" t="s">
        <v>538</v>
      </c>
      <c r="C12" s="22">
        <v>15</v>
      </c>
    </row>
    <row r="13" spans="1:3" x14ac:dyDescent="0.25">
      <c r="A13" s="176"/>
      <c r="B13" s="13" t="s">
        <v>986</v>
      </c>
      <c r="C13" s="22">
        <v>2</v>
      </c>
    </row>
    <row r="14" spans="1:3" x14ac:dyDescent="0.25">
      <c r="A14" s="176"/>
      <c r="B14" s="13" t="s">
        <v>987</v>
      </c>
      <c r="C14" s="22">
        <v>0</v>
      </c>
    </row>
    <row r="15" spans="1:3" x14ac:dyDescent="0.25">
      <c r="A15" s="176"/>
      <c r="B15" s="13" t="s">
        <v>671</v>
      </c>
      <c r="C15" s="22">
        <v>1</v>
      </c>
    </row>
    <row r="16" spans="1:3" x14ac:dyDescent="0.25">
      <c r="A16" s="176"/>
      <c r="B16" s="13" t="s">
        <v>988</v>
      </c>
      <c r="C16" s="22">
        <v>8</v>
      </c>
    </row>
    <row r="17" spans="1:3" x14ac:dyDescent="0.25">
      <c r="A17" s="176"/>
      <c r="B17" s="13" t="s">
        <v>989</v>
      </c>
      <c r="C17" s="22">
        <v>11</v>
      </c>
    </row>
    <row r="18" spans="1:3" x14ac:dyDescent="0.25">
      <c r="A18" s="176"/>
      <c r="B18" s="13" t="s">
        <v>990</v>
      </c>
      <c r="C18" s="22">
        <v>0</v>
      </c>
    </row>
    <row r="19" spans="1:3" x14ac:dyDescent="0.25">
      <c r="A19" s="177"/>
      <c r="B19" s="13" t="s">
        <v>110</v>
      </c>
      <c r="C19" s="22">
        <v>34</v>
      </c>
    </row>
    <row r="20" spans="1:3" x14ac:dyDescent="0.25">
      <c r="A20" s="175" t="s">
        <v>991</v>
      </c>
      <c r="B20" s="13" t="s">
        <v>992</v>
      </c>
      <c r="C20" s="22">
        <v>2</v>
      </c>
    </row>
    <row r="21" spans="1:3" x14ac:dyDescent="0.25">
      <c r="A21" s="177"/>
      <c r="B21" s="13" t="s">
        <v>993</v>
      </c>
      <c r="C21" s="22">
        <v>0</v>
      </c>
    </row>
    <row r="22" spans="1:3" x14ac:dyDescent="0.25">
      <c r="A22" s="175" t="s">
        <v>994</v>
      </c>
      <c r="B22" s="13" t="s">
        <v>995</v>
      </c>
      <c r="C22" s="22">
        <v>11</v>
      </c>
    </row>
    <row r="23" spans="1:3" x14ac:dyDescent="0.25">
      <c r="A23" s="176"/>
      <c r="B23" s="13" t="s">
        <v>996</v>
      </c>
      <c r="C23" s="22">
        <v>32</v>
      </c>
    </row>
    <row r="24" spans="1:3" x14ac:dyDescent="0.25">
      <c r="A24" s="177"/>
      <c r="B24" s="13" t="s">
        <v>997</v>
      </c>
      <c r="C24" s="22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25</v>
      </c>
    </row>
    <row r="29" spans="1:3" x14ac:dyDescent="0.25">
      <c r="A29" s="175" t="s">
        <v>316</v>
      </c>
      <c r="B29" s="13" t="s">
        <v>1000</v>
      </c>
      <c r="C29" s="22">
        <v>0</v>
      </c>
    </row>
    <row r="30" spans="1:3" x14ac:dyDescent="0.25">
      <c r="A30" s="176"/>
      <c r="B30" s="13" t="s">
        <v>1001</v>
      </c>
      <c r="C30" s="22">
        <v>4</v>
      </c>
    </row>
    <row r="31" spans="1:3" x14ac:dyDescent="0.25">
      <c r="A31" s="176"/>
      <c r="B31" s="13" t="s">
        <v>1002</v>
      </c>
      <c r="C31" s="22">
        <v>0</v>
      </c>
    </row>
    <row r="32" spans="1:3" x14ac:dyDescent="0.25">
      <c r="A32" s="177"/>
      <c r="B32" s="13" t="s">
        <v>1003</v>
      </c>
      <c r="C32" s="22">
        <v>1</v>
      </c>
    </row>
    <row r="33" spans="1:3" x14ac:dyDescent="0.25">
      <c r="A33" s="12" t="s">
        <v>1004</v>
      </c>
      <c r="B33" s="17"/>
      <c r="C33" s="22">
        <v>1</v>
      </c>
    </row>
    <row r="34" spans="1:3" x14ac:dyDescent="0.25">
      <c r="A34" s="12" t="s">
        <v>1005</v>
      </c>
      <c r="B34" s="17"/>
      <c r="C34" s="22">
        <v>4</v>
      </c>
    </row>
    <row r="35" spans="1:3" x14ac:dyDescent="0.25">
      <c r="A35" s="12" t="s">
        <v>1006</v>
      </c>
      <c r="B35" s="17"/>
      <c r="C35" s="22">
        <v>6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3</v>
      </c>
    </row>
    <row r="38" spans="1:3" x14ac:dyDescent="0.25">
      <c r="A38" s="12" t="s">
        <v>1009</v>
      </c>
      <c r="B38" s="17"/>
      <c r="C38" s="22">
        <v>0</v>
      </c>
    </row>
    <row r="39" spans="1:3" x14ac:dyDescent="0.25">
      <c r="A39" s="12" t="s">
        <v>997</v>
      </c>
      <c r="B39" s="17"/>
      <c r="C39" s="22">
        <v>8</v>
      </c>
    </row>
    <row r="40" spans="1:3" x14ac:dyDescent="0.25">
      <c r="A40" s="175" t="s">
        <v>1010</v>
      </c>
      <c r="B40" s="13" t="s">
        <v>1011</v>
      </c>
      <c r="C40" s="22">
        <v>9</v>
      </c>
    </row>
    <row r="41" spans="1:3" x14ac:dyDescent="0.25">
      <c r="A41" s="176"/>
      <c r="B41" s="13" t="s">
        <v>1012</v>
      </c>
      <c r="C41" s="22">
        <v>2</v>
      </c>
    </row>
    <row r="42" spans="1:3" x14ac:dyDescent="0.25">
      <c r="A42" s="176"/>
      <c r="B42" s="13" t="s">
        <v>1013</v>
      </c>
      <c r="C42" s="22">
        <v>1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0</v>
      </c>
    </row>
    <row r="49" spans="1:3" x14ac:dyDescent="0.25">
      <c r="A49" s="175" t="s">
        <v>80</v>
      </c>
      <c r="B49" s="13" t="s">
        <v>1017</v>
      </c>
      <c r="C49" s="22">
        <v>1</v>
      </c>
    </row>
    <row r="50" spans="1:3" x14ac:dyDescent="0.25">
      <c r="A50" s="177"/>
      <c r="B50" s="13" t="s">
        <v>1018</v>
      </c>
      <c r="C50" s="22">
        <v>14</v>
      </c>
    </row>
    <row r="51" spans="1:3" x14ac:dyDescent="0.25">
      <c r="A51" s="175" t="s">
        <v>1019</v>
      </c>
      <c r="B51" s="13" t="s">
        <v>1020</v>
      </c>
      <c r="C51" s="22">
        <v>0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102</v>
      </c>
    </row>
    <row r="57" spans="1:3" x14ac:dyDescent="0.25">
      <c r="A57" s="176"/>
      <c r="B57" s="13" t="s">
        <v>1023</v>
      </c>
      <c r="C57" s="22">
        <v>20</v>
      </c>
    </row>
    <row r="58" spans="1:3" x14ac:dyDescent="0.25">
      <c r="A58" s="176"/>
      <c r="B58" s="13" t="s">
        <v>1024</v>
      </c>
      <c r="C58" s="22">
        <v>23</v>
      </c>
    </row>
    <row r="59" spans="1:3" x14ac:dyDescent="0.25">
      <c r="A59" s="176"/>
      <c r="B59" s="13" t="s">
        <v>1025</v>
      </c>
      <c r="C59" s="22">
        <v>42</v>
      </c>
    </row>
    <row r="60" spans="1:3" x14ac:dyDescent="0.25">
      <c r="A60" s="177"/>
      <c r="B60" s="13" t="s">
        <v>1026</v>
      </c>
      <c r="C60" s="22">
        <v>5</v>
      </c>
    </row>
    <row r="61" spans="1:3" x14ac:dyDescent="0.25">
      <c r="A61" s="175" t="s">
        <v>1027</v>
      </c>
      <c r="B61" s="13" t="s">
        <v>1028</v>
      </c>
      <c r="C61" s="22">
        <v>50</v>
      </c>
    </row>
    <row r="62" spans="1:3" x14ac:dyDescent="0.25">
      <c r="A62" s="176"/>
      <c r="B62" s="13" t="s">
        <v>1029</v>
      </c>
      <c r="C62" s="22">
        <v>18</v>
      </c>
    </row>
    <row r="63" spans="1:3" x14ac:dyDescent="0.25">
      <c r="A63" s="176"/>
      <c r="B63" s="13" t="s">
        <v>1030</v>
      </c>
      <c r="C63" s="22">
        <v>3</v>
      </c>
    </row>
    <row r="64" spans="1:3" x14ac:dyDescent="0.25">
      <c r="A64" s="176"/>
      <c r="B64" s="13" t="s">
        <v>1031</v>
      </c>
      <c r="C64" s="22">
        <v>18</v>
      </c>
    </row>
    <row r="65" spans="1:3" x14ac:dyDescent="0.25">
      <c r="A65" s="177"/>
      <c r="B65" s="13" t="s">
        <v>1026</v>
      </c>
      <c r="C65" s="22">
        <v>11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13</v>
      </c>
    </row>
    <row r="70" spans="1:3" ht="22.5" x14ac:dyDescent="0.25">
      <c r="A70" s="12" t="s">
        <v>1034</v>
      </c>
      <c r="B70" s="17"/>
      <c r="C70" s="22">
        <v>2</v>
      </c>
    </row>
    <row r="71" spans="1:3" ht="22.5" x14ac:dyDescent="0.25">
      <c r="A71" s="12" t="s">
        <v>1035</v>
      </c>
      <c r="B71" s="17"/>
      <c r="C71" s="22">
        <v>23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4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4</v>
      </c>
    </row>
    <row r="76" spans="1:3" ht="22.5" x14ac:dyDescent="0.25">
      <c r="A76" s="12" t="s">
        <v>1041</v>
      </c>
      <c r="B76" s="17"/>
      <c r="C76" s="22">
        <v>0</v>
      </c>
    </row>
    <row r="77" spans="1:3" x14ac:dyDescent="0.25">
      <c r="A77" s="12" t="s">
        <v>1042</v>
      </c>
      <c r="B77" s="17"/>
      <c r="C77" s="22">
        <v>3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AoLET1vpUr+IYKLQYsHQV6dwg7V5MLj9TTvHRJL+Nw9n8eAlwdeJPU7czJ28U9tsrZbESMbIuqWbGe+zRZHSRg==" saltValue="EZteC4Y2BQddq+nB726Rg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8</v>
      </c>
    </row>
    <row r="6" spans="1:3" x14ac:dyDescent="0.25">
      <c r="A6" s="188"/>
      <c r="B6" s="37" t="s">
        <v>325</v>
      </c>
      <c r="C6" s="38">
        <v>33</v>
      </c>
    </row>
    <row r="7" spans="1:3" x14ac:dyDescent="0.25">
      <c r="A7" s="188"/>
      <c r="B7" s="37" t="s">
        <v>1049</v>
      </c>
      <c r="C7" s="38">
        <v>7</v>
      </c>
    </row>
    <row r="8" spans="1:3" x14ac:dyDescent="0.25">
      <c r="A8" s="188"/>
      <c r="B8" s="37" t="s">
        <v>1050</v>
      </c>
      <c r="C8" s="38">
        <v>1</v>
      </c>
    </row>
    <row r="9" spans="1:3" x14ac:dyDescent="0.25">
      <c r="A9" s="188"/>
      <c r="B9" s="37" t="s">
        <v>1051</v>
      </c>
      <c r="C9" s="38">
        <v>0</v>
      </c>
    </row>
    <row r="10" spans="1:3" x14ac:dyDescent="0.25">
      <c r="A10" s="188"/>
      <c r="B10" s="37" t="s">
        <v>1052</v>
      </c>
      <c r="C10" s="38">
        <v>0</v>
      </c>
    </row>
    <row r="11" spans="1:3" x14ac:dyDescent="0.25">
      <c r="A11" s="189"/>
      <c r="B11" s="37" t="s">
        <v>1053</v>
      </c>
      <c r="C11" s="38">
        <v>0</v>
      </c>
    </row>
    <row r="12" spans="1:3" x14ac:dyDescent="0.25">
      <c r="A12" s="187" t="s">
        <v>1054</v>
      </c>
      <c r="B12" s="37" t="s">
        <v>64</v>
      </c>
      <c r="C12" s="38">
        <v>10</v>
      </c>
    </row>
    <row r="13" spans="1:3" x14ac:dyDescent="0.25">
      <c r="A13" s="188"/>
      <c r="B13" s="37" t="s">
        <v>1055</v>
      </c>
      <c r="C13" s="38">
        <v>5</v>
      </c>
    </row>
    <row r="14" spans="1:3" x14ac:dyDescent="0.25">
      <c r="A14" s="188"/>
      <c r="B14" s="37" t="s">
        <v>1056</v>
      </c>
      <c r="C14" s="38">
        <v>5</v>
      </c>
    </row>
    <row r="15" spans="1:3" x14ac:dyDescent="0.25">
      <c r="A15" s="189"/>
      <c r="B15" s="37" t="s">
        <v>1057</v>
      </c>
      <c r="C15" s="38">
        <v>0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1</v>
      </c>
    </row>
    <row r="20" spans="1:3" x14ac:dyDescent="0.25">
      <c r="A20" s="36" t="s">
        <v>1060</v>
      </c>
      <c r="B20" s="39"/>
      <c r="C20" s="38">
        <v>1</v>
      </c>
    </row>
    <row r="21" spans="1:3" x14ac:dyDescent="0.25">
      <c r="A21" s="36" t="s">
        <v>1061</v>
      </c>
      <c r="B21" s="39"/>
      <c r="C21" s="38">
        <v>0</v>
      </c>
    </row>
    <row r="22" spans="1:3" x14ac:dyDescent="0.25">
      <c r="A22" s="36" t="s">
        <v>1062</v>
      </c>
      <c r="B22" s="39"/>
      <c r="C22" s="38">
        <v>4</v>
      </c>
    </row>
    <row r="23" spans="1:3" x14ac:dyDescent="0.25">
      <c r="A23" s="36" t="s">
        <v>1063</v>
      </c>
      <c r="B23" s="39"/>
      <c r="C23" s="38">
        <v>12</v>
      </c>
    </row>
    <row r="24" spans="1:3" x14ac:dyDescent="0.25">
      <c r="A24" s="36" t="s">
        <v>1064</v>
      </c>
      <c r="B24" s="39"/>
      <c r="C24" s="38">
        <v>9</v>
      </c>
    </row>
    <row r="25" spans="1:3" x14ac:dyDescent="0.25">
      <c r="A25" s="36" t="s">
        <v>1065</v>
      </c>
      <c r="B25" s="39"/>
      <c r="C25" s="38">
        <v>2</v>
      </c>
    </row>
    <row r="26" spans="1:3" x14ac:dyDescent="0.25">
      <c r="A26" s="36" t="s">
        <v>1066</v>
      </c>
      <c r="B26" s="39"/>
      <c r="C26" s="38">
        <v>1</v>
      </c>
    </row>
    <row r="27" spans="1:3" x14ac:dyDescent="0.25">
      <c r="A27" s="36" t="s">
        <v>1067</v>
      </c>
      <c r="B27" s="39"/>
      <c r="C27" s="38">
        <v>1</v>
      </c>
    </row>
    <row r="28" spans="1:3" x14ac:dyDescent="0.25">
      <c r="A28" s="36" t="s">
        <v>1068</v>
      </c>
      <c r="B28" s="39"/>
      <c r="C28" s="38">
        <v>10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0</v>
      </c>
    </row>
    <row r="33" spans="1:6" x14ac:dyDescent="0.25">
      <c r="A33" s="36" t="s">
        <v>1071</v>
      </c>
      <c r="B33" s="39"/>
      <c r="C33" s="38">
        <v>9</v>
      </c>
    </row>
    <row r="34" spans="1:6" x14ac:dyDescent="0.25">
      <c r="A34" s="36" t="s">
        <v>1072</v>
      </c>
      <c r="B34" s="39"/>
      <c r="C34" s="38">
        <v>2</v>
      </c>
    </row>
    <row r="35" spans="1:6" x14ac:dyDescent="0.25">
      <c r="A35" s="36" t="s">
        <v>1073</v>
      </c>
      <c r="B35" s="39"/>
      <c r="C35" s="38">
        <v>11</v>
      </c>
    </row>
    <row r="36" spans="1:6" x14ac:dyDescent="0.25">
      <c r="A36" s="36" t="s">
        <v>1074</v>
      </c>
      <c r="B36" s="39"/>
      <c r="C36" s="38">
        <v>0</v>
      </c>
    </row>
    <row r="37" spans="1:6" x14ac:dyDescent="0.25">
      <c r="A37" s="36" t="s">
        <v>1075</v>
      </c>
      <c r="B37" s="39"/>
      <c r="C37" s="38">
        <v>9</v>
      </c>
    </row>
    <row r="38" spans="1:6" x14ac:dyDescent="0.25">
      <c r="A38" s="36" t="s">
        <v>1076</v>
      </c>
      <c r="B38" s="39"/>
      <c r="C38" s="38">
        <v>2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0</v>
      </c>
    </row>
    <row r="44" spans="1:6" x14ac:dyDescent="0.25">
      <c r="A44" s="36" t="s">
        <v>113</v>
      </c>
      <c r="B44" s="39"/>
      <c r="C44" s="38">
        <v>0</v>
      </c>
    </row>
    <row r="45" spans="1:6" x14ac:dyDescent="0.25">
      <c r="A45" s="36" t="s">
        <v>1079</v>
      </c>
      <c r="B45" s="39"/>
      <c r="C45" s="38">
        <v>0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1</v>
      </c>
      <c r="D51" s="42">
        <v>1</v>
      </c>
      <c r="E51" s="42">
        <v>1</v>
      </c>
      <c r="F51" s="38">
        <v>1</v>
      </c>
    </row>
    <row r="52" spans="1:6" x14ac:dyDescent="0.25">
      <c r="A52" s="191"/>
      <c r="B52" s="41" t="s">
        <v>354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91"/>
      <c r="B53" s="41" t="s">
        <v>1086</v>
      </c>
      <c r="C53" s="42">
        <v>28</v>
      </c>
      <c r="D53" s="42">
        <v>3</v>
      </c>
      <c r="E53" s="42">
        <v>0</v>
      </c>
      <c r="F53" s="38">
        <v>2</v>
      </c>
    </row>
    <row r="54" spans="1:6" x14ac:dyDescent="0.25">
      <c r="A54" s="191"/>
      <c r="B54" s="41" t="s">
        <v>1087</v>
      </c>
      <c r="C54" s="42">
        <v>5</v>
      </c>
      <c r="D54" s="42">
        <v>1</v>
      </c>
      <c r="E54" s="42">
        <v>0</v>
      </c>
      <c r="F54" s="38">
        <v>0</v>
      </c>
    </row>
    <row r="55" spans="1:6" x14ac:dyDescent="0.25">
      <c r="A55" s="191"/>
      <c r="B55" s="41" t="s">
        <v>1088</v>
      </c>
      <c r="C55" s="42">
        <v>1</v>
      </c>
      <c r="D55" s="42">
        <v>0</v>
      </c>
      <c r="E55" s="42">
        <v>0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6</v>
      </c>
      <c r="D57" s="42">
        <v>0</v>
      </c>
      <c r="E57" s="42">
        <v>0</v>
      </c>
      <c r="F57" s="38">
        <v>0</v>
      </c>
    </row>
    <row r="58" spans="1:6" x14ac:dyDescent="0.25">
      <c r="A58" s="191"/>
      <c r="B58" s="41" t="s">
        <v>1091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0</v>
      </c>
      <c r="D61" s="42">
        <v>0</v>
      </c>
      <c r="E61" s="42">
        <v>0</v>
      </c>
      <c r="F61" s="38">
        <v>0</v>
      </c>
    </row>
    <row r="62" spans="1:6" x14ac:dyDescent="0.25">
      <c r="A62" s="191"/>
      <c r="B62" s="41" t="s">
        <v>1094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5</v>
      </c>
      <c r="D64" s="42">
        <v>2</v>
      </c>
      <c r="E64" s="42">
        <v>1</v>
      </c>
      <c r="F64" s="38">
        <v>0</v>
      </c>
    </row>
    <row r="65" spans="1:6" x14ac:dyDescent="0.25">
      <c r="A65" s="191"/>
      <c r="B65" s="41" t="s">
        <v>1097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46</v>
      </c>
      <c r="D67" s="43">
        <v>7</v>
      </c>
      <c r="E67" s="43">
        <v>2</v>
      </c>
      <c r="F67" s="43">
        <v>3</v>
      </c>
    </row>
    <row r="68" spans="1:6" x14ac:dyDescent="0.25">
      <c r="A68" s="190" t="s">
        <v>994</v>
      </c>
      <c r="B68" s="41" t="s">
        <v>1100</v>
      </c>
      <c r="C68" s="42">
        <v>0</v>
      </c>
      <c r="D68" s="42">
        <v>0</v>
      </c>
      <c r="E68" s="42">
        <v>0</v>
      </c>
      <c r="F68" s="38">
        <v>0</v>
      </c>
    </row>
    <row r="69" spans="1:6" x14ac:dyDescent="0.25">
      <c r="A69" s="191"/>
      <c r="B69" s="41" t="s">
        <v>1101</v>
      </c>
      <c r="C69" s="42">
        <v>0</v>
      </c>
      <c r="D69" s="42">
        <v>0</v>
      </c>
      <c r="E69" s="42">
        <v>0</v>
      </c>
      <c r="F69" s="38">
        <v>0</v>
      </c>
    </row>
    <row r="70" spans="1:6" x14ac:dyDescent="0.25">
      <c r="A70" s="192"/>
      <c r="B70" s="41" t="s">
        <v>110</v>
      </c>
      <c r="C70" s="42">
        <v>1</v>
      </c>
      <c r="D70" s="42">
        <v>1</v>
      </c>
      <c r="E70" s="42">
        <v>1</v>
      </c>
      <c r="F70" s="38">
        <v>0</v>
      </c>
    </row>
    <row r="71" spans="1:6" x14ac:dyDescent="0.25">
      <c r="A71" s="185" t="s">
        <v>1102</v>
      </c>
      <c r="B71" s="186"/>
      <c r="C71" s="43">
        <v>1</v>
      </c>
      <c r="D71" s="43">
        <v>1</v>
      </c>
      <c r="E71" s="43">
        <v>1</v>
      </c>
      <c r="F71" s="43">
        <v>0</v>
      </c>
    </row>
  </sheetData>
  <sheetProtection algorithmName="SHA-512" hashValue="0GVC5MB3QVYm5E5UpRUTTMXSz1+dmJDp/5zrUkKqpQ/lZf88eW1Tyi0CEC/+3TnTdth4rifrIYd4U1NUdyWIdQ==" saltValue="l/ITcOvtkj/dbykiVOE2M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87</v>
      </c>
    </row>
    <row r="6" spans="1:3" x14ac:dyDescent="0.25">
      <c r="A6" s="173"/>
      <c r="B6" s="13" t="s">
        <v>1048</v>
      </c>
      <c r="C6" s="22">
        <v>5</v>
      </c>
    </row>
    <row r="7" spans="1:3" x14ac:dyDescent="0.25">
      <c r="A7" s="173"/>
      <c r="B7" s="13" t="s">
        <v>1107</v>
      </c>
      <c r="C7" s="22">
        <v>122</v>
      </c>
    </row>
    <row r="8" spans="1:3" x14ac:dyDescent="0.25">
      <c r="A8" s="173"/>
      <c r="B8" s="13" t="s">
        <v>1108</v>
      </c>
      <c r="C8" s="22">
        <v>20</v>
      </c>
    </row>
    <row r="9" spans="1:3" x14ac:dyDescent="0.25">
      <c r="A9" s="173"/>
      <c r="B9" s="13" t="s">
        <v>1050</v>
      </c>
      <c r="C9" s="22">
        <v>0</v>
      </c>
    </row>
    <row r="10" spans="1:3" x14ac:dyDescent="0.25">
      <c r="A10" s="173"/>
      <c r="B10" s="13" t="s">
        <v>1051</v>
      </c>
      <c r="C10" s="22">
        <v>0</v>
      </c>
    </row>
    <row r="11" spans="1:3" x14ac:dyDescent="0.25">
      <c r="A11" s="173"/>
      <c r="B11" s="13" t="s">
        <v>1109</v>
      </c>
      <c r="C11" s="22">
        <v>0</v>
      </c>
    </row>
    <row r="12" spans="1:3" x14ac:dyDescent="0.25">
      <c r="A12" s="174"/>
      <c r="B12" s="13" t="s">
        <v>1110</v>
      </c>
      <c r="C12" s="22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53</v>
      </c>
    </row>
    <row r="17" spans="1:3" x14ac:dyDescent="0.25">
      <c r="A17" s="21" t="s">
        <v>1113</v>
      </c>
      <c r="B17" s="17"/>
      <c r="C17" s="22">
        <v>5</v>
      </c>
    </row>
    <row r="18" spans="1:3" x14ac:dyDescent="0.25">
      <c r="A18" s="21" t="s">
        <v>1114</v>
      </c>
      <c r="B18" s="17"/>
      <c r="C18" s="22">
        <v>32</v>
      </c>
    </row>
    <row r="19" spans="1:3" x14ac:dyDescent="0.25">
      <c r="A19" s="21" t="s">
        <v>1115</v>
      </c>
      <c r="B19" s="17"/>
      <c r="C19" s="22">
        <v>4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0</v>
      </c>
    </row>
    <row r="24" spans="1:3" x14ac:dyDescent="0.25">
      <c r="A24" s="21" t="s">
        <v>1118</v>
      </c>
      <c r="B24" s="17"/>
      <c r="C24" s="22">
        <v>6</v>
      </c>
    </row>
    <row r="25" spans="1:3" x14ac:dyDescent="0.25">
      <c r="A25" s="21" t="s">
        <v>1119</v>
      </c>
      <c r="B25" s="17"/>
      <c r="C25" s="22">
        <v>0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198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8</v>
      </c>
    </row>
    <row r="38" spans="1:3" x14ac:dyDescent="0.25">
      <c r="A38" s="21" t="s">
        <v>1127</v>
      </c>
      <c r="B38" s="17"/>
      <c r="C38" s="22">
        <v>34</v>
      </c>
    </row>
    <row r="39" spans="1:3" x14ac:dyDescent="0.25">
      <c r="A39" s="21" t="s">
        <v>1128</v>
      </c>
      <c r="B39" s="17"/>
      <c r="C39" s="22">
        <v>35</v>
      </c>
    </row>
    <row r="40" spans="1:3" x14ac:dyDescent="0.25">
      <c r="A40" s="21" t="s">
        <v>1129</v>
      </c>
      <c r="B40" s="17"/>
      <c r="C40" s="22">
        <v>3</v>
      </c>
    </row>
    <row r="41" spans="1:3" x14ac:dyDescent="0.25">
      <c r="A41" s="21" t="s">
        <v>1130</v>
      </c>
      <c r="B41" s="17"/>
      <c r="C41" s="22">
        <v>36</v>
      </c>
    </row>
    <row r="42" spans="1:3" x14ac:dyDescent="0.25">
      <c r="A42" s="21" t="s">
        <v>1131</v>
      </c>
      <c r="B42" s="17"/>
      <c r="C42" s="22">
        <v>19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1</v>
      </c>
    </row>
    <row r="47" spans="1:3" x14ac:dyDescent="0.25">
      <c r="A47" s="21" t="s">
        <v>1134</v>
      </c>
      <c r="B47" s="17"/>
      <c r="C47" s="22">
        <v>1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11</v>
      </c>
    </row>
    <row r="52" spans="1:6" x14ac:dyDescent="0.25">
      <c r="A52" s="173"/>
      <c r="B52" s="13" t="s">
        <v>1138</v>
      </c>
      <c r="C52" s="22">
        <v>25</v>
      </c>
    </row>
    <row r="53" spans="1:6" x14ac:dyDescent="0.25">
      <c r="A53" s="173"/>
      <c r="B53" s="13" t="s">
        <v>1139</v>
      </c>
      <c r="C53" s="22">
        <v>3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1</v>
      </c>
    </row>
    <row r="59" spans="1:6" x14ac:dyDescent="0.25">
      <c r="A59" s="21" t="s">
        <v>113</v>
      </c>
      <c r="B59" s="17"/>
      <c r="C59" s="22">
        <v>1</v>
      </c>
    </row>
    <row r="60" spans="1:6" x14ac:dyDescent="0.25">
      <c r="A60" s="21" t="s">
        <v>1079</v>
      </c>
      <c r="B60" s="17"/>
      <c r="C60" s="22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25">
      <c r="A67" s="173"/>
      <c r="B67" s="13" t="s">
        <v>354</v>
      </c>
      <c r="C67" s="14">
        <v>1</v>
      </c>
      <c r="D67" s="14">
        <v>0</v>
      </c>
      <c r="E67" s="14">
        <v>0</v>
      </c>
      <c r="F67" s="22">
        <v>0</v>
      </c>
    </row>
    <row r="68" spans="1:6" x14ac:dyDescent="0.25">
      <c r="A68" s="173"/>
      <c r="B68" s="13" t="s">
        <v>1141</v>
      </c>
      <c r="C68" s="14">
        <v>120</v>
      </c>
      <c r="D68" s="14">
        <v>26</v>
      </c>
      <c r="E68" s="14">
        <v>2</v>
      </c>
      <c r="F68" s="22">
        <v>20</v>
      </c>
    </row>
    <row r="69" spans="1:6" x14ac:dyDescent="0.25">
      <c r="A69" s="173"/>
      <c r="B69" s="13" t="s">
        <v>1142</v>
      </c>
      <c r="C69" s="14">
        <v>22</v>
      </c>
      <c r="D69" s="14">
        <v>2</v>
      </c>
      <c r="E69" s="14">
        <v>0</v>
      </c>
      <c r="F69" s="22">
        <v>0</v>
      </c>
    </row>
    <row r="70" spans="1:6" x14ac:dyDescent="0.25">
      <c r="A70" s="173"/>
      <c r="B70" s="13" t="s">
        <v>1088</v>
      </c>
      <c r="C70" s="14">
        <v>9</v>
      </c>
      <c r="D70" s="14">
        <v>6</v>
      </c>
      <c r="E70" s="14">
        <v>2</v>
      </c>
      <c r="F70" s="22">
        <v>2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3"/>
      <c r="B72" s="13" t="s">
        <v>1144</v>
      </c>
      <c r="C72" s="14">
        <v>20</v>
      </c>
      <c r="D72" s="14">
        <v>11</v>
      </c>
      <c r="E72" s="14">
        <v>1</v>
      </c>
      <c r="F72" s="22">
        <v>6</v>
      </c>
    </row>
    <row r="73" spans="1:6" x14ac:dyDescent="0.25">
      <c r="A73" s="173"/>
      <c r="B73" s="13" t="s">
        <v>1145</v>
      </c>
      <c r="C73" s="14">
        <v>0</v>
      </c>
      <c r="D73" s="14">
        <v>0</v>
      </c>
      <c r="E73" s="14">
        <v>0</v>
      </c>
      <c r="F73" s="22">
        <v>0</v>
      </c>
    </row>
    <row r="74" spans="1:6" x14ac:dyDescent="0.25">
      <c r="A74" s="173"/>
      <c r="B74" s="13" t="s">
        <v>1092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25">
      <c r="A77" s="173"/>
      <c r="B77" s="13" t="s">
        <v>1094</v>
      </c>
      <c r="C77" s="14">
        <v>4</v>
      </c>
      <c r="D77" s="14">
        <v>1</v>
      </c>
      <c r="E77" s="14">
        <v>0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3"/>
      <c r="B79" s="13" t="s">
        <v>1096</v>
      </c>
      <c r="C79" s="14">
        <v>27</v>
      </c>
      <c r="D79" s="14">
        <v>7</v>
      </c>
      <c r="E79" s="14">
        <v>0</v>
      </c>
      <c r="F79" s="22">
        <v>4</v>
      </c>
    </row>
    <row r="80" spans="1:6" x14ac:dyDescent="0.25">
      <c r="A80" s="173"/>
      <c r="B80" s="13" t="s">
        <v>1097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25">
      <c r="A82" s="193" t="s">
        <v>1099</v>
      </c>
      <c r="B82" s="194"/>
      <c r="C82" s="30">
        <v>203</v>
      </c>
      <c r="D82" s="30">
        <v>53</v>
      </c>
      <c r="E82" s="30">
        <v>5</v>
      </c>
      <c r="F82" s="30">
        <v>32</v>
      </c>
    </row>
    <row r="83" spans="1:6" x14ac:dyDescent="0.25">
      <c r="A83" s="172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4"/>
      <c r="B85" s="13" t="s">
        <v>110</v>
      </c>
      <c r="C85" s="14">
        <v>10</v>
      </c>
      <c r="D85" s="14">
        <v>5</v>
      </c>
      <c r="E85" s="14">
        <v>0</v>
      </c>
      <c r="F85" s="22">
        <v>0</v>
      </c>
    </row>
    <row r="86" spans="1:6" x14ac:dyDescent="0.25">
      <c r="A86" s="193" t="s">
        <v>1147</v>
      </c>
      <c r="B86" s="194"/>
      <c r="C86" s="30">
        <v>10</v>
      </c>
      <c r="D86" s="30">
        <v>5</v>
      </c>
      <c r="E86" s="30">
        <v>0</v>
      </c>
      <c r="F86" s="30">
        <v>0</v>
      </c>
    </row>
  </sheetData>
  <sheetProtection algorithmName="SHA-512" hashValue="2f0isQqwyJ5smxhpAxmaxEqN8YY4UEjJ/pzmwKwKKJA0APHLFgXZFWyAjQ6IeUAePfLAour2LkC66wCLA1gk4A==" saltValue="yVJz1aXEiZPS0DSd3uXlr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3</v>
      </c>
    </row>
    <row r="6" spans="1:3" x14ac:dyDescent="0.25">
      <c r="A6" s="12" t="s">
        <v>1151</v>
      </c>
      <c r="B6" s="17"/>
      <c r="C6" s="22">
        <v>1122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1802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</v>
      </c>
    </row>
    <row r="14" spans="1:3" x14ac:dyDescent="0.25">
      <c r="A14" s="12" t="s">
        <v>1151</v>
      </c>
      <c r="B14" s="17"/>
      <c r="C14" s="22">
        <v>5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0</v>
      </c>
    </row>
    <row r="22" spans="1:3" x14ac:dyDescent="0.25">
      <c r="A22" s="12" t="s">
        <v>1158</v>
      </c>
      <c r="B22" s="17"/>
      <c r="C22" s="22">
        <v>0</v>
      </c>
    </row>
    <row r="23" spans="1:3" x14ac:dyDescent="0.25">
      <c r="A23" s="12" t="s">
        <v>1159</v>
      </c>
      <c r="B23" s="17"/>
      <c r="C23" s="22">
        <v>0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1</v>
      </c>
    </row>
    <row r="29" spans="1:3" x14ac:dyDescent="0.25">
      <c r="A29" s="12" t="s">
        <v>1163</v>
      </c>
      <c r="B29" s="17"/>
      <c r="C29" s="22">
        <v>1</v>
      </c>
    </row>
    <row r="30" spans="1:3" x14ac:dyDescent="0.25">
      <c r="A30" s="12" t="s">
        <v>1164</v>
      </c>
      <c r="B30" s="17"/>
      <c r="C30" s="22">
        <v>3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3</v>
      </c>
    </row>
    <row r="36" spans="1:3" x14ac:dyDescent="0.25">
      <c r="A36" s="12" t="s">
        <v>1168</v>
      </c>
      <c r="B36" s="17"/>
      <c r="C36" s="22">
        <v>0</v>
      </c>
    </row>
  </sheetData>
  <sheetProtection algorithmName="SHA-512" hashValue="EGA0EewpgN59KQgA2NsyTGwxWu42TpmZ152xp5ADqMETtoUrUREPSIY1WPJfhST80HYIE/tIIOL9674nzs0+AQ==" saltValue="Zu8LGdjf/ErgybkUzN+PJ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6</v>
      </c>
    </row>
    <row r="6" spans="1:3" x14ac:dyDescent="0.25">
      <c r="A6" s="12" t="s">
        <v>1172</v>
      </c>
      <c r="B6" s="17"/>
      <c r="C6" s="22">
        <v>6</v>
      </c>
    </row>
    <row r="7" spans="1:3" x14ac:dyDescent="0.25">
      <c r="A7" s="12" t="s">
        <v>1173</v>
      </c>
      <c r="B7" s="17"/>
      <c r="C7" s="22">
        <v>6</v>
      </c>
    </row>
    <row r="8" spans="1:3" x14ac:dyDescent="0.25">
      <c r="A8" s="12" t="s">
        <v>1174</v>
      </c>
      <c r="B8" s="17"/>
      <c r="C8" s="22">
        <v>5</v>
      </c>
    </row>
    <row r="9" spans="1:3" x14ac:dyDescent="0.25">
      <c r="A9" s="12" t="s">
        <v>1175</v>
      </c>
      <c r="B9" s="17"/>
      <c r="C9" s="22">
        <v>2</v>
      </c>
    </row>
    <row r="10" spans="1:3" x14ac:dyDescent="0.25">
      <c r="A10" s="12" t="s">
        <v>1176</v>
      </c>
      <c r="B10" s="17"/>
      <c r="C10" s="22">
        <v>2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3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2</v>
      </c>
    </row>
    <row r="21" spans="1:3" x14ac:dyDescent="0.25">
      <c r="A21" s="12" t="s">
        <v>1183</v>
      </c>
      <c r="B21" s="17"/>
      <c r="C21" s="22">
        <v>7</v>
      </c>
    </row>
    <row r="22" spans="1:3" x14ac:dyDescent="0.25">
      <c r="A22" s="12" t="s">
        <v>1184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0</v>
      </c>
    </row>
    <row r="37" spans="1:3" x14ac:dyDescent="0.25">
      <c r="A37" s="12" t="s">
        <v>1112</v>
      </c>
      <c r="B37" s="17"/>
      <c r="C37" s="22">
        <v>0</v>
      </c>
    </row>
    <row r="38" spans="1:3" x14ac:dyDescent="0.25">
      <c r="A38" s="12" t="s">
        <v>1195</v>
      </c>
      <c r="B38" s="17"/>
      <c r="C38" s="22">
        <v>0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0</v>
      </c>
    </row>
    <row r="46" spans="1:3" x14ac:dyDescent="0.25">
      <c r="A46" s="12" t="s">
        <v>1112</v>
      </c>
      <c r="B46" s="17"/>
      <c r="C46" s="22">
        <v>0</v>
      </c>
    </row>
    <row r="47" spans="1:3" x14ac:dyDescent="0.25">
      <c r="A47" s="12" t="s">
        <v>1195</v>
      </c>
      <c r="B47" s="17"/>
      <c r="C47" s="22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eI3Q909x5v0bzX8LcVAx7/3v788PB5c5cLeAXAS501CzllHl8ng7YOLs+vl7IcVtSPzPmmE6OsHNrZLGXiCtEg==" saltValue="y+G8aboejP5f2P7FDA8i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77</v>
      </c>
      <c r="D4" s="30">
        <v>48</v>
      </c>
      <c r="E4" s="31">
        <v>0</v>
      </c>
      <c r="F4" s="30">
        <v>283</v>
      </c>
      <c r="G4" s="30">
        <v>144</v>
      </c>
      <c r="H4" s="30">
        <v>13</v>
      </c>
      <c r="I4" s="30">
        <v>14</v>
      </c>
      <c r="J4" s="30">
        <v>0</v>
      </c>
      <c r="K4" s="30">
        <v>1</v>
      </c>
      <c r="L4" s="30">
        <v>0</v>
      </c>
      <c r="M4" s="30">
        <v>0</v>
      </c>
      <c r="N4" s="30">
        <v>0</v>
      </c>
      <c r="O4" s="30">
        <v>1</v>
      </c>
      <c r="P4" s="30">
        <v>222</v>
      </c>
    </row>
    <row r="5" spans="1:16" ht="45" x14ac:dyDescent="0.25">
      <c r="A5" s="45" t="s">
        <v>666</v>
      </c>
      <c r="B5" s="45" t="s">
        <v>667</v>
      </c>
      <c r="C5" s="14">
        <v>2</v>
      </c>
      <c r="D5" s="14">
        <v>3</v>
      </c>
      <c r="E5" s="29">
        <v>-1</v>
      </c>
      <c r="F5" s="14">
        <v>6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3</v>
      </c>
    </row>
    <row r="6" spans="1:16" ht="33.75" x14ac:dyDescent="0.25">
      <c r="A6" s="45" t="s">
        <v>668</v>
      </c>
      <c r="B6" s="45" t="s">
        <v>669</v>
      </c>
      <c r="C6" s="14">
        <v>40</v>
      </c>
      <c r="D6" s="14">
        <v>31</v>
      </c>
      <c r="E6" s="29">
        <v>0</v>
      </c>
      <c r="F6" s="14">
        <v>167</v>
      </c>
      <c r="G6" s="14">
        <v>99</v>
      </c>
      <c r="H6" s="14">
        <v>7</v>
      </c>
      <c r="I6" s="14">
        <v>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155</v>
      </c>
    </row>
    <row r="7" spans="1:16" ht="22.5" x14ac:dyDescent="0.25">
      <c r="A7" s="45" t="s">
        <v>670</v>
      </c>
      <c r="B7" s="45" t="s">
        <v>671</v>
      </c>
      <c r="C7" s="14">
        <v>2</v>
      </c>
      <c r="D7" s="14">
        <v>2</v>
      </c>
      <c r="E7" s="29">
        <v>0</v>
      </c>
      <c r="F7" s="14">
        <v>6</v>
      </c>
      <c r="G7" s="14">
        <v>1</v>
      </c>
      <c r="H7" s="14">
        <v>2</v>
      </c>
      <c r="I7" s="14">
        <v>2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1</v>
      </c>
      <c r="P7" s="22">
        <v>7</v>
      </c>
    </row>
    <row r="8" spans="1:16" ht="33.75" x14ac:dyDescent="0.25">
      <c r="A8" s="45" t="s">
        <v>672</v>
      </c>
      <c r="B8" s="45" t="s">
        <v>673</v>
      </c>
      <c r="C8" s="14">
        <v>0</v>
      </c>
      <c r="D8" s="14">
        <v>1</v>
      </c>
      <c r="E8" s="29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5" t="s">
        <v>674</v>
      </c>
      <c r="B9" s="45" t="s">
        <v>675</v>
      </c>
      <c r="C9" s="14">
        <v>2</v>
      </c>
      <c r="D9" s="14">
        <v>0</v>
      </c>
      <c r="E9" s="29">
        <v>0</v>
      </c>
      <c r="F9" s="14">
        <v>3</v>
      </c>
      <c r="G9" s="14">
        <v>2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</v>
      </c>
    </row>
    <row r="10" spans="1:16" ht="33.75" x14ac:dyDescent="0.25">
      <c r="A10" s="45" t="s">
        <v>676</v>
      </c>
      <c r="B10" s="45" t="s">
        <v>677</v>
      </c>
      <c r="C10" s="14">
        <v>31</v>
      </c>
      <c r="D10" s="14">
        <v>11</v>
      </c>
      <c r="E10" s="29">
        <v>1</v>
      </c>
      <c r="F10" s="14">
        <v>101</v>
      </c>
      <c r="G10" s="14">
        <v>40</v>
      </c>
      <c r="H10" s="14">
        <v>4</v>
      </c>
      <c r="I10" s="14">
        <v>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54</v>
      </c>
    </row>
    <row r="11" spans="1:16" ht="45" x14ac:dyDescent="0.25">
      <c r="A11" s="45" t="s">
        <v>678</v>
      </c>
      <c r="B11" s="45" t="s">
        <v>679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jWPPtqdmFXYoSwtnvl02B65V9ZMQXOGMZ150Kxh64F1SHEwSEGficep35ziZOub5HvayYJQsPFDsrDby5IdSxA==" saltValue="7T+eb6zjG/JnkgFWehLyC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2022-05-25T12:27:06Z</dcterms:created>
  <dcterms:modified xsi:type="dcterms:W3CDTF">2022-06-06T10:24:51Z</dcterms:modified>
</cp:coreProperties>
</file>