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57" documentId="13_ncr:1_{0B1F8C13-4D9B-4FFE-B7EB-67D9F5EFD400}" xr6:coauthVersionLast="47" xr6:coauthVersionMax="47" xr10:uidLastSave="{A88006FE-D0E5-46D1-A682-AFDC81CA2BAC}"/>
  <workbookProtection workbookAlgorithmName="SHA-512" workbookHashValue="1zwrhnoW7+nlnrU2UsP5gqQkVzrcFqxay0dku4eZm2WupNOmA2//vR52mNgdftywnnK06grRTVfA3klUrUkhhw==" workbookSaltValue="XKEUbeLfhSn2mYN/lur0gQ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I43" i="15" s="1"/>
  <c r="H22" i="15"/>
  <c r="G22" i="15"/>
  <c r="F22" i="15"/>
  <c r="E22" i="15"/>
  <c r="D22" i="15"/>
  <c r="L21" i="15"/>
  <c r="K21" i="15"/>
  <c r="J21" i="15"/>
  <c r="J43" i="15" s="1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D43" i="15" s="1"/>
  <c r="L11" i="15"/>
  <c r="K11" i="15"/>
  <c r="J11" i="15"/>
  <c r="I11" i="15"/>
  <c r="H11" i="15"/>
  <c r="G11" i="15"/>
  <c r="F11" i="15"/>
  <c r="E11" i="15"/>
  <c r="D11" i="15"/>
  <c r="D123" i="15"/>
  <c r="E82" i="15"/>
  <c r="D82" i="15"/>
  <c r="K43" i="15"/>
  <c r="H43" i="15"/>
  <c r="E43" i="15" l="1"/>
  <c r="L43" i="15"/>
  <c r="G43" i="15"/>
  <c r="F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8FAA4BB8-6227-4E3F-9A0A-87F63A3261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E3F4C20-4166-466F-858A-C4D8C4DC39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2009422-6B3F-4CCF-B606-EDAF0A16FE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E09C9EF-803A-4463-9AFE-260BB54754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645420E-D895-4C3E-9872-F6AD269802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7D7C157-9754-4FC3-BEFD-9EA6B2207C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7FACDA9-2466-4532-8CBA-5ED3BC89B36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7625CF0-B48D-4B61-981E-C5BF47AAD68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E99DCD2-5E80-4A7D-AB02-0C091CCD0A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66045B3-81ED-4851-ADAA-38FF2A1BC0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98DA56A-57FE-4670-963C-7233B1152C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D1CE9B6-D657-400C-8591-3EAB7E792C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F2DD452-B43E-43BF-ABB4-D453D11D6B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839D26D-2509-4FCB-AFDE-F59ECE96E2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3667ACD-B604-4367-B28B-7BF77B4E53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ED35DC1-126B-421C-9B7B-4EBD052CB5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26C01B5-F212-46C6-9074-0FED8E63F9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F01CF8B-7278-41D2-AF64-1E252FFF0F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6185755-87B2-41EA-B3D1-805289C2E5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D4A0B81-CD6C-41E3-8CBF-1A4B436A1B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907EAE0-5921-4FFE-9A10-30ECEF75F4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A55F798-36AA-4F28-8A9A-DB3669B742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5F5D093-5384-4C95-BC1F-C0BAA61460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E87BE7E-B7D7-424F-B46F-7356EB3BE7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2868C2D-7559-4EE5-A3E0-EAA87705A2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AC13ED8-5E8E-4835-B506-D8F15C0BA3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B543404-F688-4DA7-82CB-D8B200401C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60AFEC4-CC3B-4243-B256-C9FE00B98A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BD99BCF-788C-4A69-9994-2ECC059EAF8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A49326F-809A-430B-AD4F-BD07ED9C33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BA32199-3F03-4FC3-88C2-ABC6FD2FD0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8CB79B7-5C9F-4322-ADE7-78B0A7A313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<sst xmlns="http://schemas.openxmlformats.org/spreadsheetml/2006/main" count="2965" uniqueCount="1826">
  <si>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</si>
  <si>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</si>
  <si>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</si>
  <si>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</si>
  <si>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</si>
  <si>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</si>
  <si>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Tarragona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</si>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</sst>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3332C56D-4C1A-4781-8F16-AA4F4D195786}"/>
    <cellStyle name="Normal" xfId="0" builtinId="0"/>
    <cellStyle name="Normal 2" xfId="1" xr:uid="{4060808F-7293-440D-A33E-E63726B72CDA}"/>
    <cellStyle name="Normal 3" xfId="3" xr:uid="{20F42C83-96BB-4B0D-9EF7-A8DEE140E28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0F-44A0-A058-948B28FE749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0F-44A0-A058-948B28FE74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5004</c:v>
                </c:pt>
                <c:pt idx="1">
                  <c:v>32255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0F-44A0-A058-948B28FE7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02-4CB2-8FA0-59B11B7E7E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02-4CB2-8FA0-59B11B7E7ED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302-4CB2-8FA0-59B11B7E7EDE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33</c:v>
                </c:pt>
                <c:pt idx="1">
                  <c:v>923</c:v>
                </c:pt>
                <c:pt idx="2">
                  <c:v>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02-4CB2-8FA0-59B11B7E7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A4-4E37-9900-BFAE71AC51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A4-4E37-9900-BFAE71AC51E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2A4-4E37-9900-BFAE71AC51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2094</c:v>
                </c:pt>
                <c:pt idx="1">
                  <c:v>1453</c:v>
                </c:pt>
                <c:pt idx="2">
                  <c:v>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A4-4E37-9900-BFAE71AC5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40A-48C1-B05E-D8D7DC24997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40A-48C1-B05E-D8D7DC2499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333</c:v>
                </c:pt>
                <c:pt idx="1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0A-48C1-B05E-D8D7DC249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F7-490B-B004-7F0B02E746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F7-490B-B004-7F0B02E746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7986</c:v>
                </c:pt>
                <c:pt idx="1">
                  <c:v>2631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F7-490B-B004-7F0B02E74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540</c:v>
              </c:pt>
              <c:pt idx="1">
                <c:v>3983</c:v>
              </c:pt>
              <c:pt idx="2">
                <c:v>75</c:v>
              </c:pt>
              <c:pt idx="3">
                <c:v>15</c:v>
              </c:pt>
              <c:pt idx="4">
                <c:v>391</c:v>
              </c:pt>
            </c:numLit>
          </c:val>
          <c:extLst>
            <c:ext xmlns:c16="http://schemas.microsoft.com/office/drawing/2014/chart" uri="{C3380CC4-5D6E-409C-BE32-E72D297353CC}">
              <c16:uniqueId val="{00000003-1DFB-4856-BBE5-50AD166C5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3816</c:v>
              </c:pt>
              <c:pt idx="1">
                <c:v>3291</c:v>
              </c:pt>
              <c:pt idx="2">
                <c:v>148</c:v>
              </c:pt>
              <c:pt idx="3">
                <c:v>58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11CC-4C0B-AF0A-D86AC8C5C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</c:v>
              </c:pt>
              <c:pt idx="1">
                <c:v>36</c:v>
              </c:pt>
              <c:pt idx="2">
                <c:v>23</c:v>
              </c:pt>
              <c:pt idx="3">
                <c:v>4</c:v>
              </c:pt>
              <c:pt idx="4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3-AD04-4D21-BEA5-235FD61E3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60</c:v>
              </c:pt>
              <c:pt idx="1">
                <c:v>96</c:v>
              </c:pt>
              <c:pt idx="2">
                <c:v>114</c:v>
              </c:pt>
            </c:numLit>
          </c:val>
          <c:extLst>
            <c:ext xmlns:c16="http://schemas.microsoft.com/office/drawing/2014/chart" uri="{C3380CC4-5D6E-409C-BE32-E72D297353CC}">
              <c16:uniqueId val="{00000003-2EAD-4604-8AEE-E67FE5BA1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2875</c:v>
              </c:pt>
              <c:pt idx="1">
                <c:v>36</c:v>
              </c:pt>
              <c:pt idx="2">
                <c:v>643</c:v>
              </c:pt>
              <c:pt idx="3">
                <c:v>31</c:v>
              </c:pt>
              <c:pt idx="4">
                <c:v>2</c:v>
              </c:pt>
              <c:pt idx="5">
                <c:v>1</c:v>
              </c:pt>
              <c:pt idx="6">
                <c:v>20</c:v>
              </c:pt>
              <c:pt idx="7">
                <c:v>590</c:v>
              </c:pt>
              <c:pt idx="8">
                <c:v>5</c:v>
              </c:pt>
              <c:pt idx="9">
                <c:v>1905</c:v>
              </c:pt>
            </c:numLit>
          </c:val>
          <c:extLst>
            <c:ext xmlns:c16="http://schemas.microsoft.com/office/drawing/2014/chart" uri="{C3380CC4-5D6E-409C-BE32-E72D297353CC}">
              <c16:uniqueId val="{00000003-F3E1-4A92-A47D-4053E2E18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Aux!$AI$2:$AI$12</c:f>
              <c:strCache>
                <c:ptCount val="11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Ruptura unión de hecho mutuo acuerdo</c:v>
                </c:pt>
                <c:pt idx="9">
                  <c:v>Separación mutuo acuerdo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46</c:v>
              </c:pt>
              <c:pt idx="1">
                <c:v>303</c:v>
              </c:pt>
              <c:pt idx="2">
                <c:v>620</c:v>
              </c:pt>
              <c:pt idx="3">
                <c:v>167</c:v>
              </c:pt>
              <c:pt idx="4">
                <c:v>351</c:v>
              </c:pt>
              <c:pt idx="5">
                <c:v>132</c:v>
              </c:pt>
              <c:pt idx="6">
                <c:v>496</c:v>
              </c:pt>
              <c:pt idx="7">
                <c:v>350</c:v>
              </c:pt>
              <c:pt idx="8">
                <c:v>376</c:v>
              </c:pt>
              <c:pt idx="9">
                <c:v>25</c:v>
              </c:pt>
              <c:pt idx="1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E066-4F0A-8D49-34D1E1DE0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F1-4203-907A-09362F364A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F1-4203-907A-09362F364A9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BF1-4203-907A-09362F364A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709</c:v>
                </c:pt>
                <c:pt idx="1">
                  <c:v>634</c:v>
                </c:pt>
                <c:pt idx="2">
                  <c:v>3816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F1-4203-907A-09362F364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19583</c:v>
              </c:pt>
              <c:pt idx="1">
                <c:v>1079</c:v>
              </c:pt>
              <c:pt idx="2">
                <c:v>807</c:v>
              </c:pt>
              <c:pt idx="3">
                <c:v>561</c:v>
              </c:pt>
              <c:pt idx="4">
                <c:v>186</c:v>
              </c:pt>
              <c:pt idx="5">
                <c:v>188</c:v>
              </c:pt>
              <c:pt idx="6">
                <c:v>5799</c:v>
              </c:pt>
              <c:pt idx="7">
                <c:v>629</c:v>
              </c:pt>
              <c:pt idx="8">
                <c:v>900</c:v>
              </c:pt>
              <c:pt idx="9">
                <c:v>396</c:v>
              </c:pt>
              <c:pt idx="10">
                <c:v>563</c:v>
              </c:pt>
              <c:pt idx="11">
                <c:v>580</c:v>
              </c:pt>
              <c:pt idx="12">
                <c:v>5286</c:v>
              </c:pt>
              <c:pt idx="13">
                <c:v>323</c:v>
              </c:pt>
            </c:numLit>
          </c:val>
          <c:extLst>
            <c:ext xmlns:c16="http://schemas.microsoft.com/office/drawing/2014/chart" uri="{C3380CC4-5D6E-409C-BE32-E72D297353CC}">
              <c16:uniqueId val="{00000000-4137-43F8-A899-D636D74F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202</c:v>
              </c:pt>
              <c:pt idx="1">
                <c:v>1495</c:v>
              </c:pt>
              <c:pt idx="2">
                <c:v>653</c:v>
              </c:pt>
              <c:pt idx="3">
                <c:v>431</c:v>
              </c:pt>
              <c:pt idx="4">
                <c:v>2792</c:v>
              </c:pt>
              <c:pt idx="5">
                <c:v>471</c:v>
              </c:pt>
              <c:pt idx="6">
                <c:v>259</c:v>
              </c:pt>
              <c:pt idx="7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0-7736-430E-82C7-2E2BCB3CF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129</c:v>
              </c:pt>
              <c:pt idx="1">
                <c:v>590</c:v>
              </c:pt>
              <c:pt idx="2">
                <c:v>364</c:v>
              </c:pt>
              <c:pt idx="3">
                <c:v>17</c:v>
              </c:pt>
              <c:pt idx="4">
                <c:v>297</c:v>
              </c:pt>
              <c:pt idx="5">
                <c:v>286</c:v>
              </c:pt>
              <c:pt idx="6">
                <c:v>2550</c:v>
              </c:pt>
              <c:pt idx="7">
                <c:v>41</c:v>
              </c:pt>
              <c:pt idx="8">
                <c:v>318</c:v>
              </c:pt>
              <c:pt idx="9">
                <c:v>217</c:v>
              </c:pt>
              <c:pt idx="10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293F-4FC7-B911-42605EB84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5531874015748032"/>
          <c:w val="0.27392224409448818"/>
          <c:h val="0.7693622047244094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376</c:v>
              </c:pt>
              <c:pt idx="1">
                <c:v>243</c:v>
              </c:pt>
              <c:pt idx="2">
                <c:v>198</c:v>
              </c:pt>
              <c:pt idx="3">
                <c:v>120</c:v>
              </c:pt>
              <c:pt idx="4">
                <c:v>75</c:v>
              </c:pt>
              <c:pt idx="5">
                <c:v>3891</c:v>
              </c:pt>
              <c:pt idx="6">
                <c:v>284</c:v>
              </c:pt>
              <c:pt idx="7">
                <c:v>478</c:v>
              </c:pt>
              <c:pt idx="8">
                <c:v>161</c:v>
              </c:pt>
              <c:pt idx="9">
                <c:v>269</c:v>
              </c:pt>
              <c:pt idx="10">
                <c:v>365</c:v>
              </c:pt>
              <c:pt idx="11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DB2F-41F6-ABC0-8CCEE82AA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353</c:v>
              </c:pt>
              <c:pt idx="1">
                <c:v>173</c:v>
              </c:pt>
              <c:pt idx="2">
                <c:v>82</c:v>
              </c:pt>
              <c:pt idx="3">
                <c:v>58</c:v>
              </c:pt>
              <c:pt idx="4">
                <c:v>3759</c:v>
              </c:pt>
              <c:pt idx="5">
                <c:v>247</c:v>
              </c:pt>
              <c:pt idx="6">
                <c:v>499</c:v>
              </c:pt>
              <c:pt idx="7">
                <c:v>176</c:v>
              </c:pt>
              <c:pt idx="8">
                <c:v>268</c:v>
              </c:pt>
              <c:pt idx="9">
                <c:v>390</c:v>
              </c:pt>
              <c:pt idx="10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8ABE-44E9-8DA4-39461D42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33</c:v>
              </c:pt>
              <c:pt idx="1">
                <c:v>16</c:v>
              </c:pt>
              <c:pt idx="2">
                <c:v>7</c:v>
              </c:pt>
              <c:pt idx="3">
                <c:v>67</c:v>
              </c:pt>
              <c:pt idx="4">
                <c:v>1</c:v>
              </c:pt>
              <c:pt idx="5">
                <c:v>2</c:v>
              </c:pt>
              <c:pt idx="6">
                <c:v>5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D7E-4158-A044-6502377E1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Constitución</c:v>
                </c:pt>
                <c:pt idx="12">
                  <c:v>Orden público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32</c:v>
              </c:pt>
              <c:pt idx="1">
                <c:v>11</c:v>
              </c:pt>
              <c:pt idx="2">
                <c:v>4</c:v>
              </c:pt>
              <c:pt idx="3">
                <c:v>49</c:v>
              </c:pt>
              <c:pt idx="4">
                <c:v>1</c:v>
              </c:pt>
              <c:pt idx="5">
                <c:v>4</c:v>
              </c:pt>
              <c:pt idx="6">
                <c:v>4</c:v>
              </c:pt>
              <c:pt idx="7">
                <c:v>2</c:v>
              </c:pt>
              <c:pt idx="8">
                <c:v>1</c:v>
              </c:pt>
              <c:pt idx="9">
                <c:v>1</c:v>
              </c:pt>
              <c:pt idx="10">
                <c:v>3</c:v>
              </c:pt>
              <c:pt idx="11">
                <c:v>1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DB41-49CA-9784-56EDA12F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</c:v>
              </c:pt>
              <c:pt idx="1">
                <c:v>1</c:v>
              </c:pt>
              <c:pt idx="2">
                <c:v>5</c:v>
              </c:pt>
              <c:pt idx="3">
                <c:v>1</c:v>
              </c:pt>
              <c:pt idx="4">
                <c:v>12</c:v>
              </c:pt>
              <c:pt idx="5">
                <c:v>12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F23-4BFC-9FBC-7BD05E112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Drogas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9</c:v>
              </c:pt>
              <c:pt idx="6">
                <c:v>3</c:v>
              </c:pt>
              <c:pt idx="7">
                <c:v>1</c:v>
              </c:pt>
              <c:pt idx="8">
                <c:v>3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705-4CC9-8F22-C5A655433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1.9310866141732285E-2"/>
          <c:w val="0.27392224409448818"/>
          <c:h val="0.9806891338582677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Aux!$F$2:$F$8</c:f>
              <c:strCache>
                <c:ptCount val="7"/>
                <c:pt idx="0">
                  <c:v>Libertad sexual</c:v>
                </c:pt>
                <c:pt idx="1">
                  <c:v>Patrimonio</c:v>
                </c:pt>
                <c:pt idx="2">
                  <c:v>Medio ambiente</c:v>
                </c:pt>
                <c:pt idx="3">
                  <c:v>Falsedades</c:v>
                </c:pt>
                <c:pt idx="4">
                  <c:v>Administración Pública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19</c:v>
              </c:pt>
              <c:pt idx="1">
                <c:v>22</c:v>
              </c:pt>
              <c:pt idx="2">
                <c:v>28</c:v>
              </c:pt>
              <c:pt idx="3">
                <c:v>13</c:v>
              </c:pt>
              <c:pt idx="4">
                <c:v>29</c:v>
              </c:pt>
              <c:pt idx="5">
                <c:v>11</c:v>
              </c:pt>
              <c:pt idx="6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D63C-4156-9CC1-9F932FD3A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1C-4153-8492-BB0C34B254E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1C-4153-8492-BB0C34B254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2570</c:v>
                </c:pt>
                <c:pt idx="1">
                  <c:v>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1C-4153-8492-BB0C34B25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71</c:v>
              </c:pt>
              <c:pt idx="1">
                <c:v>28</c:v>
              </c:pt>
              <c:pt idx="2">
                <c:v>26</c:v>
              </c:pt>
              <c:pt idx="3">
                <c:v>61</c:v>
              </c:pt>
              <c:pt idx="4">
                <c:v>1</c:v>
              </c:pt>
              <c:pt idx="5">
                <c:v>4</c:v>
              </c:pt>
              <c:pt idx="6">
                <c:v>321</c:v>
              </c:pt>
              <c:pt idx="7">
                <c:v>86</c:v>
              </c:pt>
              <c:pt idx="8">
                <c:v>7</c:v>
              </c:pt>
              <c:pt idx="9">
                <c:v>3</c:v>
              </c:pt>
              <c:pt idx="10">
                <c:v>21</c:v>
              </c:pt>
              <c:pt idx="11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A33D-4A4D-9B65-EA8A85012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225</c:v>
              </c:pt>
              <c:pt idx="1">
                <c:v>442</c:v>
              </c:pt>
              <c:pt idx="2">
                <c:v>254</c:v>
              </c:pt>
              <c:pt idx="3">
                <c:v>60</c:v>
              </c:pt>
              <c:pt idx="4">
                <c:v>918</c:v>
              </c:pt>
              <c:pt idx="5">
                <c:v>146</c:v>
              </c:pt>
              <c:pt idx="6">
                <c:v>2613</c:v>
              </c:pt>
              <c:pt idx="7">
                <c:v>104</c:v>
              </c:pt>
              <c:pt idx="8">
                <c:v>362</c:v>
              </c:pt>
              <c:pt idx="9">
                <c:v>316</c:v>
              </c:pt>
              <c:pt idx="10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C053-4748-8DE4-EB007886D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5531874015748032"/>
          <c:w val="0.27392224409448818"/>
          <c:h val="0.73736220472440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CD-4EA8-9E1F-650DACA1F0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CD-4EA8-9E1F-650DACA1F09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FCD-4EA8-9E1F-650DACA1F09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FCD-4EA8-9E1F-650DACA1F093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CD-4EA8-9E1F-650DACA1F0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CD-4EA8-9E1F-650DACA1F0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7</c:v>
                </c:pt>
                <c:pt idx="1">
                  <c:v>66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CD-4EA8-9E1F-650DACA1F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C4-45D6-8372-441ADA181D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C4-45D6-8372-441ADA181D9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0C4-45D6-8372-441ADA181D9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0C4-45D6-8372-441ADA181D9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0C4-45D6-8372-441ADA181D9C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C4-45D6-8372-441ADA181D9C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C4-45D6-8372-441ADA181D9C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C4-45D6-8372-441ADA181D9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C4-45D6-8372-441ADA181D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19</c:v>
                </c:pt>
                <c:pt idx="1">
                  <c:v>4</c:v>
                </c:pt>
                <c:pt idx="2">
                  <c:v>13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C4-45D6-8372-441ADA181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1210</c:v>
              </c:pt>
              <c:pt idx="1">
                <c:v>211</c:v>
              </c:pt>
              <c:pt idx="2">
                <c:v>181</c:v>
              </c:pt>
              <c:pt idx="3">
                <c:v>207</c:v>
              </c:pt>
              <c:pt idx="4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0-067E-4F5E-AD8B-1215CE942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505</c:v>
              </c:pt>
              <c:pt idx="1">
                <c:v>182</c:v>
              </c:pt>
              <c:pt idx="2">
                <c:v>2</c:v>
              </c:pt>
              <c:pt idx="3">
                <c:v>338</c:v>
              </c:pt>
              <c:pt idx="4">
                <c:v>267</c:v>
              </c:pt>
            </c:numLit>
          </c:val>
          <c:extLst>
            <c:ext xmlns:c16="http://schemas.microsoft.com/office/drawing/2014/chart" uri="{C3380CC4-5D6E-409C-BE32-E72D297353CC}">
              <c16:uniqueId val="{00000000-17CD-4DE4-A09D-56E8A0F58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30</c:v>
              </c:pt>
              <c:pt idx="1">
                <c:v>61</c:v>
              </c:pt>
              <c:pt idx="2">
                <c:v>179</c:v>
              </c:pt>
            </c:numLit>
          </c:val>
          <c:extLst>
            <c:ext xmlns:c16="http://schemas.microsoft.com/office/drawing/2014/chart" uri="{C3380CC4-5D6E-409C-BE32-E72D297353CC}">
              <c16:uniqueId val="{00000000-9F59-4315-AF99-881B86D60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300-43C1-8C38-FA12420EB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358</c:v>
              </c:pt>
              <c:pt idx="1">
                <c:v>75</c:v>
              </c:pt>
              <c:pt idx="2">
                <c:v>6</c:v>
              </c:pt>
              <c:pt idx="3">
                <c:v>282</c:v>
              </c:pt>
              <c:pt idx="4">
                <c:v>8</c:v>
              </c:pt>
              <c:pt idx="5">
                <c:v>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25E-4226-8E7E-41CFBA1E9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376797900262469"/>
          <c:y val="0.30988853346456691"/>
          <c:w val="0.25623202099737535"/>
          <c:h val="0.4208476870078740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6</c:v>
              </c:pt>
              <c:pt idx="1">
                <c:v>192</c:v>
              </c:pt>
              <c:pt idx="2">
                <c:v>26</c:v>
              </c:pt>
              <c:pt idx="3">
                <c:v>36</c:v>
              </c:pt>
              <c:pt idx="4">
                <c:v>119</c:v>
              </c:pt>
              <c:pt idx="5">
                <c:v>66</c:v>
              </c:pt>
              <c:pt idx="6">
                <c:v>141</c:v>
              </c:pt>
              <c:pt idx="7">
                <c:v>121</c:v>
              </c:pt>
              <c:pt idx="8">
                <c:v>18</c:v>
              </c:pt>
              <c:pt idx="9">
                <c:v>2</c:v>
              </c:pt>
              <c:pt idx="10">
                <c:v>5</c:v>
              </c:pt>
              <c:pt idx="11">
                <c:v>78</c:v>
              </c:pt>
              <c:pt idx="12">
                <c:v>49</c:v>
              </c:pt>
              <c:pt idx="13">
                <c:v>6</c:v>
              </c:pt>
              <c:pt idx="14">
                <c:v>325</c:v>
              </c:pt>
              <c:pt idx="15">
                <c:v>56</c:v>
              </c:pt>
              <c:pt idx="16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603F-4560-BD18-08748C21E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16-4FB6-8989-D3772FF2A1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16-4FB6-8989-D3772FF2A1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1916</c:v>
                </c:pt>
                <c:pt idx="1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16-4FB6-8989-D3772FF2A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549</c:v>
              </c:pt>
              <c:pt idx="1">
                <c:v>52</c:v>
              </c:pt>
              <c:pt idx="2">
                <c:v>928</c:v>
              </c:pt>
              <c:pt idx="3">
                <c:v>24</c:v>
              </c:pt>
              <c:pt idx="4">
                <c:v>39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246-4739-B664-2A4890766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8D-421B-8A77-822AFA1AF6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8D-421B-8A77-822AFA1AF6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52</c:v>
                </c:pt>
                <c:pt idx="1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8D-421B-8A77-822AFA1AF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4F-4346-BBC2-66D8A1F189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4F-4346-BBC2-66D8A1F189C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64F-4346-BBC2-66D8A1F189C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64F-4346-BBC2-66D8A1F189C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4F-4346-BBC2-66D8A1F189C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94</c:v>
                </c:pt>
                <c:pt idx="1">
                  <c:v>89</c:v>
                </c:pt>
                <c:pt idx="2">
                  <c:v>12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4F-4346-BBC2-66D8A1F189C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496</c:v>
              </c:pt>
              <c:pt idx="1">
                <c:v>138</c:v>
              </c:pt>
              <c:pt idx="2">
                <c:v>1</c:v>
              </c:pt>
              <c:pt idx="3">
                <c:v>16</c:v>
              </c:pt>
              <c:pt idx="4">
                <c:v>4</c:v>
              </c:pt>
              <c:pt idx="5">
                <c:v>4</c:v>
              </c:pt>
              <c:pt idx="6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AF11-4F49-AD07-F08E7E431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130</c:v>
              </c:pt>
              <c:pt idx="1">
                <c:v>34</c:v>
              </c:pt>
              <c:pt idx="2">
                <c:v>1</c:v>
              </c:pt>
              <c:pt idx="3">
                <c:v>1</c:v>
              </c:pt>
              <c:pt idx="4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3267-4197-821D-3E0528694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53</c:v>
              </c:pt>
              <c:pt idx="1">
                <c:v>12</c:v>
              </c:pt>
              <c:pt idx="2">
                <c:v>105</c:v>
              </c:pt>
              <c:pt idx="3">
                <c:v>116</c:v>
              </c:pt>
              <c:pt idx="4">
                <c:v>87</c:v>
              </c:pt>
              <c:pt idx="5">
                <c:v>47</c:v>
              </c:pt>
              <c:pt idx="6">
                <c:v>2</c:v>
              </c:pt>
              <c:pt idx="7">
                <c:v>1</c:v>
              </c:pt>
              <c:pt idx="8">
                <c:v>2</c:v>
              </c:pt>
              <c:pt idx="9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AB82-469A-8EAB-C077E5334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000-4520-9FB9-EE541B91DF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00-4520-9FB9-EE541B91DF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73</c:v>
                </c:pt>
                <c:pt idx="1">
                  <c:v>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00-4520-9FB9-EE541B91D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35-430F-AACA-4370C6C2459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E35-430F-AACA-4370C6C2459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E35-430F-AACA-4370C6C2459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E35-430F-AACA-4370C6C2459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35-430F-AACA-4370C6C245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278</c:v>
                </c:pt>
                <c:pt idx="1">
                  <c:v>174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35-430F-AACA-4370C6C24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2351</c:v>
              </c:pt>
              <c:pt idx="1">
                <c:v>493</c:v>
              </c:pt>
              <c:pt idx="2">
                <c:v>55</c:v>
              </c:pt>
              <c:pt idx="3">
                <c:v>5</c:v>
              </c:pt>
              <c:pt idx="4">
                <c:v>14</c:v>
              </c:pt>
              <c:pt idx="5">
                <c:v>450</c:v>
              </c:pt>
            </c:numLit>
          </c:val>
          <c:extLst>
            <c:ext xmlns:c16="http://schemas.microsoft.com/office/drawing/2014/chart" uri="{C3380CC4-5D6E-409C-BE32-E72D297353CC}">
              <c16:uniqueId val="{00000000-3B60-4562-91D9-DACEF1EA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849</c:v>
              </c:pt>
              <c:pt idx="1">
                <c:v>357</c:v>
              </c:pt>
              <c:pt idx="2">
                <c:v>4</c:v>
              </c:pt>
              <c:pt idx="3">
                <c:v>6</c:v>
              </c:pt>
              <c:pt idx="4">
                <c:v>3</c:v>
              </c:pt>
              <c:pt idx="5">
                <c:v>293</c:v>
              </c:pt>
            </c:numLit>
          </c:val>
          <c:extLst>
            <c:ext xmlns:c16="http://schemas.microsoft.com/office/drawing/2014/chart" uri="{C3380CC4-5D6E-409C-BE32-E72D297353CC}">
              <c16:uniqueId val="{00000000-2E24-4EE5-AA9B-6645459CC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19-4A51-92D2-586F3EAD50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19-4A51-92D2-586F3EAD50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1422</c:v>
                </c:pt>
                <c:pt idx="1">
                  <c:v>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19-4A51-92D2-586F3EAD5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C16-4C4A-9F05-211F8D9EE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1.8738681102362206E-2"/>
                  <c:y val="-1.455622047244094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09-46D6-A981-2325C9E8FC77}"/>
                </c:ext>
              </c:extLst>
            </c:dLbl>
            <c:dLbl>
              <c:idx val="3"/>
              <c:layout>
                <c:manualLayout>
                  <c:x val="-9.9582677165355252E-3"/>
                  <c:y val="-3.55562204724409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09-46D6-A981-2325C9E8FC77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1085</c:v>
              </c:pt>
              <c:pt idx="2">
                <c:v>78</c:v>
              </c:pt>
              <c:pt idx="3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C820-4207-B7A8-043E19440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62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F23A-44C7-BEFD-45841117D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245-4F08-BB3A-71756826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F05-4127-9616-A4EA7DF5E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EE50-4CAF-AE30-30BAE9AC1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28</c:v>
              </c:pt>
              <c:pt idx="1">
                <c:v>399</c:v>
              </c:pt>
              <c:pt idx="2">
                <c:v>79</c:v>
              </c:pt>
              <c:pt idx="3">
                <c:v>2</c:v>
              </c:pt>
              <c:pt idx="4">
                <c:v>39</c:v>
              </c:pt>
              <c:pt idx="5">
                <c:v>351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2F1-4687-8FCB-C51AE3AFA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</c:v>
              </c:pt>
              <c:pt idx="1">
                <c:v>1212</c:v>
              </c:pt>
              <c:pt idx="2">
                <c:v>59</c:v>
              </c:pt>
              <c:pt idx="3">
                <c:v>5</c:v>
              </c:pt>
              <c:pt idx="4">
                <c:v>159</c:v>
              </c:pt>
              <c:pt idx="5">
                <c:v>1337</c:v>
              </c:pt>
            </c:numLit>
          </c:val>
          <c:extLst>
            <c:ext xmlns:c16="http://schemas.microsoft.com/office/drawing/2014/chart" uri="{C3380CC4-5D6E-409C-BE32-E72D297353CC}">
              <c16:uniqueId val="{00000000-C0C0-4689-A825-DE9C0E535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D2-4795-96A3-643123AEAE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D2-4795-96A3-643123AEAE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119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D2-4795-96A3-643123AEA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1131</c:v>
              </c:pt>
              <c:pt idx="2">
                <c:v>53</c:v>
              </c:pt>
              <c:pt idx="3">
                <c:v>3</c:v>
              </c:pt>
              <c:pt idx="4">
                <c:v>207</c:v>
              </c:pt>
              <c:pt idx="5">
                <c:v>1139</c:v>
              </c:pt>
            </c:numLit>
          </c:val>
          <c:extLst>
            <c:ext xmlns:c16="http://schemas.microsoft.com/office/drawing/2014/chart" uri="{C3380CC4-5D6E-409C-BE32-E72D297353CC}">
              <c16:uniqueId val="{00000000-25B1-4CC4-8B3F-B1AB849E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169</c:v>
              </c:pt>
              <c:pt idx="2">
                <c:v>49</c:v>
              </c:pt>
              <c:pt idx="3">
                <c:v>1</c:v>
              </c:pt>
              <c:pt idx="4">
                <c:v>27</c:v>
              </c:pt>
              <c:pt idx="5">
                <c:v>222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BFC-4D4D-B7F5-1C6E8E21B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179</c:v>
              </c:pt>
              <c:pt idx="2">
                <c:v>53</c:v>
              </c:pt>
              <c:pt idx="3">
                <c:v>1</c:v>
              </c:pt>
              <c:pt idx="4">
                <c:v>42</c:v>
              </c:pt>
              <c:pt idx="5">
                <c:v>217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D34-42F8-9548-7F17AE988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Aux!$AP$2:$AP$3</c:f>
              <c:strCache>
                <c:ptCount val="2"/>
                <c:pt idx="0">
                  <c:v>Conducción bajo la influencia de alcohol/drogas</c:v>
                </c:pt>
                <c:pt idx="1">
                  <c:v>Conducción temeraria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BEC-4C7C-9A76-7260D9E66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E7D-467D-A491-1A6718C32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017-48BC-9D81-79BC037FD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bajo la influencia de alcohol/drogas</c:v>
                </c:pt>
                <c:pt idx="1">
                  <c:v>Conducción temeraria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1732-4B7E-9533-823FDA01A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</c:v>
              </c:pt>
              <c:pt idx="1">
                <c:v>1229</c:v>
              </c:pt>
              <c:pt idx="2">
                <c:v>74</c:v>
              </c:pt>
              <c:pt idx="3">
                <c:v>2</c:v>
              </c:pt>
              <c:pt idx="4">
                <c:v>164</c:v>
              </c:pt>
              <c:pt idx="5">
                <c:v>1124</c:v>
              </c:pt>
            </c:numLit>
          </c:val>
          <c:extLst>
            <c:ext xmlns:c16="http://schemas.microsoft.com/office/drawing/2014/chart" uri="{C3380CC4-5D6E-409C-BE32-E72D297353CC}">
              <c16:uniqueId val="{00000000-2296-4B01-9430-13B0ECE90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10</c:v>
              </c:pt>
              <c:pt idx="2">
                <c:v>6</c:v>
              </c:pt>
              <c:pt idx="3">
                <c:v>11</c:v>
              </c:pt>
              <c:pt idx="4">
                <c:v>3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5444-4201-B673-DB83F6989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48</c:v>
              </c:pt>
              <c:pt idx="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2-7459-4DDE-AD21-677988FCE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BE-4338-BC69-2350770C05A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BE-4338-BC69-2350770C05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145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BE-4338-BC69-2350770C0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6502-4ECE-89AD-4BECEDE6C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132-4548-B3C8-FA9528ABD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B6-4EB1-BD9C-20225F7F37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5B6-4EB1-BD9C-20225F7F372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5B6-4EB1-BD9C-20225F7F372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649</c:v>
                </c:pt>
                <c:pt idx="1">
                  <c:v>3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B6-4EB1-BD9C-20225F7F3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59-4104-B7B6-1734DB2214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59-4104-B7B6-1734DB2214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661</c:v>
                </c:pt>
                <c:pt idx="1">
                  <c:v>1021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59-4104-B7B6-1734DB221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10" Type="http://schemas.openxmlformats.org/officeDocument/2006/relationships/chart" Target="../charts/chart67.xml"/><Relationship Id="rId4" Type="http://schemas.openxmlformats.org/officeDocument/2006/relationships/chart" Target="../charts/chart61.xml"/><Relationship Id="rId9" Type="http://schemas.openxmlformats.org/officeDocument/2006/relationships/chart" Target="../charts/chart66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06C0F55C-AFD1-4871-A315-90B7A6233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C8C2B0FE-C073-4A51-BFD6-77B1C9641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4A3B8FB7-E94A-4FAC-B5E2-F3BFD2916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43B8B55C-E3E7-4165-82BE-D8DE82B25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8EBDD70D-D36D-41E2-90E2-3483A9ACD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28574</xdr:rowOff>
    </xdr:from>
    <xdr:to>
      <xdr:col>29</xdr:col>
      <xdr:colOff>3146425</xdr:colOff>
      <xdr:row>21</xdr:row>
      <xdr:rowOff>76199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83C80CD2-D04E-4E42-881B-EA4E2BB06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22</xdr:row>
      <xdr:rowOff>9525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BC196067-E589-47A2-8FAC-0FDCAB277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6C53DC07-D382-4412-850E-4A97B98DB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B83A2DA8-AF94-4FB3-AF78-806121442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70D6A615-460F-4638-9A94-A35E1A78E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C169CDF4-B152-4501-BC9D-AC3FC179B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C45F04EE-2E41-48E2-8E7F-5998CAD66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4CCDE2-C898-499D-9FAE-9456F685F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88D9262-775E-48F5-85E3-D1EBCB538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ECB9635C-FEE1-4E7A-8785-94F68D07C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B6F7A9BA-96EC-47AD-9492-E1F8ACA27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A729BC19-7A3F-439D-AB69-C2FF5DE97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E3BC8622-36A9-4C43-989F-6AC9D071C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A22A1FB7-6160-4EEF-B433-079A5F1E1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DE666F7A-F943-40CA-BECC-39424FA80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8C625A6F-C9B2-4E99-AF8F-132E248D4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9542D825-132E-49B2-9E18-ADF267CC3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90E5D533-2099-48FB-8C9A-AA06BFA843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A3A9C673-5346-41F0-B5B8-E0D0C1B02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80E5FDD8-9C13-4BAC-8879-6C36EE02B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1E21F87F-2DD1-4670-8E5D-9690DDFBA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EDCF0489-2F29-4CF5-911A-786B9B1BF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2BBC92EB-4476-4D5A-ABA0-647098F4C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E215BF3D-C34E-4A1E-A8CB-600127EFE4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B52CDDC8-CC56-48E6-A7DE-A595F4952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74B19747-EC1A-472A-8EBA-F4A8E1B33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B69E7671-A749-4982-A3B0-75AE7AFF6B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04105509-8335-4828-9039-54E1DDCF3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68D7F17E-BC4F-4AB7-B6F2-C62292967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2307E0DA-969E-4711-9CAA-496E7299A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155575</xdr:colOff>
      <xdr:row>6</xdr:row>
      <xdr:rowOff>257175</xdr:rowOff>
    </xdr:from>
    <xdr:to>
      <xdr:col>21</xdr:col>
      <xdr:colOff>600075</xdr:colOff>
      <xdr:row>18</xdr:row>
      <xdr:rowOff>114300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3EE6B67-3778-41C3-B0D9-1C55BAE34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7F0BAC2-C076-4A04-B9F0-F1509B211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2D7978B-92D0-4AD3-ABC7-D202CEAA3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55561FC5-65D3-43F9-BD1B-856AAF673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39</xdr:row>
      <xdr:rowOff>123825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B273375A-802F-4538-9BC5-EAACA70D2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5C0B4F4-84F6-4184-9B44-326B2B1AE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CA962A6-AE2A-4577-8430-08F12CEAF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CB25F52-16F7-46E3-B3EC-6DC0912F5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964C008-D207-4FD9-BC37-8AA79BACE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66F8936D-0732-45B5-A8D1-C4C8D83BC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F267528-09BF-4E0C-AAC1-DC2C01714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4D658A6-7290-4725-A791-AB83E183C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25A50B1-89F2-4469-8AB6-E73AC077D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57F9C410-8225-4BB6-B3B0-BD917EF91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ED7236A4-29DD-45E1-8051-8CF708D86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3A53FF1-B67C-44E9-BD11-2FB9C966C4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891DFE2A-4DC8-4FD2-85B4-4B6F32C494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15FDBFF-C631-4B28-88F6-9227973D0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AC2B97BB-18B6-4F49-A27B-7A0A99706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D0855273-BD18-48B4-AE2F-5BEB275E1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55B33439-DB60-4E80-8B23-484FD3ADC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4875B3B-AE4D-44BC-8E68-361B062E1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9360B612-6474-4911-8990-1FFD2C81F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5EC9C0FC-8520-4D6E-BD8A-A8D87E34A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85B7630E-BB1F-43EC-8DBB-067C2A3AB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0C65F894-A298-4E18-BF90-751A43EAA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0A7F068-F2A1-4516-9936-C352D0E0F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165100</xdr:colOff>
      <xdr:row>3</xdr:row>
      <xdr:rowOff>95250</xdr:rowOff>
    </xdr:from>
    <xdr:to>
      <xdr:col>29</xdr:col>
      <xdr:colOff>3016250</xdr:colOff>
      <xdr:row>20</xdr:row>
      <xdr:rowOff>31750</xdr:rowOff>
    </xdr:to>
    <xdr:graphicFrame macro="">
      <xdr:nvGraphicFramePr>
        <xdr:cNvPr id="7" name="graficoSVialSumInc">
          <a:extLst>
            <a:ext uri="{FF2B5EF4-FFF2-40B4-BE49-F238E27FC236}">
              <a16:creationId xmlns:a16="http://schemas.microsoft.com/office/drawing/2014/main" id="{1D64AD7D-C335-4F0B-ADA2-6B80D1B1F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31750</xdr:colOff>
      <xdr:row>3</xdr:row>
      <xdr:rowOff>95250</xdr:rowOff>
    </xdr:from>
    <xdr:to>
      <xdr:col>34</xdr:col>
      <xdr:colOff>2882900</xdr:colOff>
      <xdr:row>20</xdr:row>
      <xdr:rowOff>31750</xdr:rowOff>
    </xdr:to>
    <xdr:graphicFrame macro="">
      <xdr:nvGraphicFramePr>
        <xdr:cNvPr id="8" name="graficoSVialSumCal">
          <a:extLst>
            <a:ext uri="{FF2B5EF4-FFF2-40B4-BE49-F238E27FC236}">
              <a16:creationId xmlns:a16="http://schemas.microsoft.com/office/drawing/2014/main" id="{E42EC8DA-DF1D-4B1A-9768-FCB311864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9" name="graficoSVialDilInv">
          <a:extLst>
            <a:ext uri="{FF2B5EF4-FFF2-40B4-BE49-F238E27FC236}">
              <a16:creationId xmlns:a16="http://schemas.microsoft.com/office/drawing/2014/main" id="{EA5B7BDB-3265-444E-85C7-3285D8AEF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10" name="graficoSVialMedidasP">
          <a:extLst>
            <a:ext uri="{FF2B5EF4-FFF2-40B4-BE49-F238E27FC236}">
              <a16:creationId xmlns:a16="http://schemas.microsoft.com/office/drawing/2014/main" id="{A232E57F-FADA-4919-A3FA-75D5A3BA2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1" name="graficoSVialSentencias">
          <a:extLst>
            <a:ext uri="{FF2B5EF4-FFF2-40B4-BE49-F238E27FC236}">
              <a16:creationId xmlns:a16="http://schemas.microsoft.com/office/drawing/2014/main" id="{D2727736-2466-4710-94C2-6ED6CEAB1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613ABF92-607A-4A5C-9D52-CF2E00DE1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AEEEF81A-78D5-4E47-A16F-FA2AF35AD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722F0FB6-3304-4BA6-94E5-F6D64C532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42773D8D-B3B4-41E7-86F7-C286A43C3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7iPRhU0J3rL27TneaUcwBE6pJsIjCOgtoH98z4M1bdjXfNFQipu2dpJFVrpk5aXTGGHCxnXrV5g++BHc+MnSIg==" saltValue="9Xz+TuHFdcDsvH5S0dMib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10</v>
      </c>
      <c r="D5" s="14">
        <v>2</v>
      </c>
      <c r="E5" s="24"/>
    </row>
    <row r="6" spans="1:5" x14ac:dyDescent="0.25">
      <c r="A6" s="22" t="s">
        <v>1204</v>
      </c>
      <c r="B6" s="17"/>
      <c r="C6" s="14">
        <v>10</v>
      </c>
      <c r="D6" s="14">
        <v>3</v>
      </c>
      <c r="E6" s="24"/>
    </row>
    <row r="7" spans="1:5" x14ac:dyDescent="0.25">
      <c r="A7" s="22" t="s">
        <v>1205</v>
      </c>
      <c r="B7" s="17"/>
      <c r="C7" s="14">
        <v>6</v>
      </c>
      <c r="D7" s="14">
        <v>1</v>
      </c>
      <c r="E7" s="24"/>
    </row>
    <row r="8" spans="1:5" x14ac:dyDescent="0.25">
      <c r="A8" s="22" t="s">
        <v>1206</v>
      </c>
      <c r="B8" s="17"/>
      <c r="C8" s="14">
        <v>11</v>
      </c>
      <c r="D8" s="14">
        <v>8</v>
      </c>
      <c r="E8" s="24"/>
    </row>
    <row r="9" spans="1:5" x14ac:dyDescent="0.25">
      <c r="A9" s="22" t="s">
        <v>635</v>
      </c>
      <c r="B9" s="17"/>
      <c r="C9" s="14">
        <v>3</v>
      </c>
      <c r="D9" s="14">
        <v>0</v>
      </c>
      <c r="E9" s="24"/>
    </row>
    <row r="10" spans="1:5" x14ac:dyDescent="0.25">
      <c r="A10" s="22" t="s">
        <v>1207</v>
      </c>
      <c r="B10" s="17"/>
      <c r="C10" s="14">
        <v>7</v>
      </c>
      <c r="D10" s="14">
        <v>1</v>
      </c>
      <c r="E10" s="24"/>
    </row>
    <row r="11" spans="1:5" x14ac:dyDescent="0.25">
      <c r="A11" s="197" t="s">
        <v>976</v>
      </c>
      <c r="B11" s="198"/>
      <c r="C11" s="32">
        <v>47</v>
      </c>
      <c r="D11" s="32">
        <v>15</v>
      </c>
      <c r="E11" s="48"/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3">
        <v>0</v>
      </c>
    </row>
    <row r="15" spans="1:5" x14ac:dyDescent="0.25">
      <c r="A15" s="22" t="s">
        <v>1210</v>
      </c>
      <c r="B15" s="17"/>
      <c r="C15" s="23">
        <v>0</v>
      </c>
    </row>
    <row r="16" spans="1:5" x14ac:dyDescent="0.25">
      <c r="A16" s="22" t="s">
        <v>1211</v>
      </c>
      <c r="B16" s="17"/>
      <c r="C16" s="23">
        <v>0</v>
      </c>
    </row>
    <row r="17" spans="1:3" x14ac:dyDescent="0.25">
      <c r="A17" s="197" t="s">
        <v>976</v>
      </c>
      <c r="B17" s="198"/>
      <c r="C17" s="32">
        <v>0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3">
        <v>6</v>
      </c>
    </row>
    <row r="22" spans="1:3" x14ac:dyDescent="0.25">
      <c r="A22" s="22" t="s">
        <v>1204</v>
      </c>
      <c r="B22" s="17"/>
      <c r="C22" s="23">
        <v>6</v>
      </c>
    </row>
    <row r="23" spans="1:3" x14ac:dyDescent="0.25">
      <c r="A23" s="22" t="s">
        <v>1205</v>
      </c>
      <c r="B23" s="17"/>
      <c r="C23" s="23">
        <v>3</v>
      </c>
    </row>
    <row r="24" spans="1:3" x14ac:dyDescent="0.25">
      <c r="A24" s="22" t="s">
        <v>1206</v>
      </c>
      <c r="B24" s="17"/>
      <c r="C24" s="23">
        <v>5</v>
      </c>
    </row>
    <row r="25" spans="1:3" x14ac:dyDescent="0.25">
      <c r="A25" s="22" t="s">
        <v>635</v>
      </c>
      <c r="B25" s="17"/>
      <c r="C25" s="23">
        <v>23</v>
      </c>
    </row>
    <row r="26" spans="1:3" x14ac:dyDescent="0.25">
      <c r="A26" s="22" t="s">
        <v>1207</v>
      </c>
      <c r="B26" s="17"/>
      <c r="C26" s="23">
        <v>28</v>
      </c>
    </row>
    <row r="27" spans="1:3" x14ac:dyDescent="0.25">
      <c r="A27" s="197" t="s">
        <v>976</v>
      </c>
      <c r="B27" s="198"/>
      <c r="C27" s="32">
        <v>71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3">
        <v>3</v>
      </c>
    </row>
    <row r="32" spans="1:3" x14ac:dyDescent="0.25">
      <c r="A32" s="22" t="s">
        <v>1048</v>
      </c>
      <c r="B32" s="17"/>
      <c r="C32" s="24"/>
    </row>
    <row r="33" spans="1:3" x14ac:dyDescent="0.25">
      <c r="A33" s="22" t="s">
        <v>1213</v>
      </c>
      <c r="B33" s="17"/>
      <c r="C33" s="23">
        <v>48</v>
      </c>
    </row>
    <row r="34" spans="1:3" x14ac:dyDescent="0.25">
      <c r="A34" s="22" t="s">
        <v>1146</v>
      </c>
      <c r="B34" s="17"/>
      <c r="C34" s="24"/>
    </row>
    <row r="35" spans="1:3" x14ac:dyDescent="0.25">
      <c r="A35" s="22" t="s">
        <v>1214</v>
      </c>
      <c r="B35" s="17"/>
      <c r="C35" s="23">
        <v>29</v>
      </c>
    </row>
    <row r="36" spans="1:3" x14ac:dyDescent="0.25">
      <c r="A36" s="22" t="s">
        <v>1050</v>
      </c>
      <c r="B36" s="17"/>
      <c r="C36" s="24"/>
    </row>
    <row r="37" spans="1:3" x14ac:dyDescent="0.25">
      <c r="A37" s="22" t="s">
        <v>1051</v>
      </c>
      <c r="B37" s="17"/>
      <c r="C37" s="24"/>
    </row>
    <row r="38" spans="1:3" x14ac:dyDescent="0.25">
      <c r="A38" s="22" t="s">
        <v>1109</v>
      </c>
      <c r="B38" s="17"/>
      <c r="C38" s="24"/>
    </row>
    <row r="39" spans="1:3" x14ac:dyDescent="0.25">
      <c r="A39" s="22" t="s">
        <v>1110</v>
      </c>
      <c r="B39" s="17"/>
      <c r="C39" s="24"/>
    </row>
    <row r="40" spans="1:3" x14ac:dyDescent="0.25">
      <c r="A40" s="197" t="s">
        <v>976</v>
      </c>
      <c r="B40" s="198"/>
      <c r="C40" s="32">
        <v>80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3">
        <v>0</v>
      </c>
    </row>
    <row r="45" spans="1:3" x14ac:dyDescent="0.25">
      <c r="A45" s="22" t="s">
        <v>1204</v>
      </c>
      <c r="B45" s="17"/>
      <c r="C45" s="23">
        <v>0</v>
      </c>
    </row>
    <row r="46" spans="1:3" x14ac:dyDescent="0.25">
      <c r="A46" s="22" t="s">
        <v>1205</v>
      </c>
      <c r="B46" s="17"/>
      <c r="C46" s="23">
        <v>0</v>
      </c>
    </row>
    <row r="47" spans="1:3" x14ac:dyDescent="0.25">
      <c r="A47" s="22" t="s">
        <v>1206</v>
      </c>
      <c r="B47" s="17"/>
      <c r="C47" s="23">
        <v>10</v>
      </c>
    </row>
    <row r="48" spans="1:3" x14ac:dyDescent="0.25">
      <c r="A48" s="22" t="s">
        <v>635</v>
      </c>
      <c r="B48" s="17"/>
      <c r="C48" s="23">
        <v>1</v>
      </c>
    </row>
    <row r="49" spans="1:3" x14ac:dyDescent="0.25">
      <c r="A49" s="22" t="s">
        <v>1207</v>
      </c>
      <c r="B49" s="17"/>
      <c r="C49" s="23">
        <v>8</v>
      </c>
    </row>
    <row r="50" spans="1:3" x14ac:dyDescent="0.25">
      <c r="A50" s="197" t="s">
        <v>976</v>
      </c>
      <c r="B50" s="198"/>
      <c r="C50" s="32">
        <v>19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4" t="s">
        <v>1203</v>
      </c>
      <c r="B53" s="13" t="s">
        <v>80</v>
      </c>
      <c r="C53" s="23">
        <v>0</v>
      </c>
    </row>
    <row r="54" spans="1:3" x14ac:dyDescent="0.25">
      <c r="A54" s="176"/>
      <c r="B54" s="13" t="s">
        <v>81</v>
      </c>
      <c r="C54" s="24"/>
    </row>
    <row r="55" spans="1:3" x14ac:dyDescent="0.25">
      <c r="A55" s="174" t="s">
        <v>1204</v>
      </c>
      <c r="B55" s="13" t="s">
        <v>80</v>
      </c>
      <c r="C55" s="23">
        <v>1</v>
      </c>
    </row>
    <row r="56" spans="1:3" x14ac:dyDescent="0.25">
      <c r="A56" s="176"/>
      <c r="B56" s="13" t="s">
        <v>81</v>
      </c>
      <c r="C56" s="23">
        <v>1</v>
      </c>
    </row>
    <row r="57" spans="1:3" x14ac:dyDescent="0.25">
      <c r="A57" s="174" t="s">
        <v>1205</v>
      </c>
      <c r="B57" s="13" t="s">
        <v>80</v>
      </c>
      <c r="C57" s="23">
        <v>0</v>
      </c>
    </row>
    <row r="58" spans="1:3" x14ac:dyDescent="0.25">
      <c r="A58" s="176"/>
      <c r="B58" s="13" t="s">
        <v>81</v>
      </c>
      <c r="C58" s="24"/>
    </row>
    <row r="59" spans="1:3" x14ac:dyDescent="0.25">
      <c r="A59" s="174" t="s">
        <v>1206</v>
      </c>
      <c r="B59" s="13" t="s">
        <v>80</v>
      </c>
      <c r="C59" s="23">
        <v>2</v>
      </c>
    </row>
    <row r="60" spans="1:3" x14ac:dyDescent="0.25">
      <c r="A60" s="176"/>
      <c r="B60" s="13" t="s">
        <v>81</v>
      </c>
      <c r="C60" s="24"/>
    </row>
    <row r="61" spans="1:3" x14ac:dyDescent="0.25">
      <c r="A61" s="174" t="s">
        <v>635</v>
      </c>
      <c r="B61" s="13" t="s">
        <v>80</v>
      </c>
      <c r="C61" s="23">
        <v>1</v>
      </c>
    </row>
    <row r="62" spans="1:3" x14ac:dyDescent="0.25">
      <c r="A62" s="176"/>
      <c r="B62" s="13" t="s">
        <v>81</v>
      </c>
      <c r="C62" s="24"/>
    </row>
    <row r="63" spans="1:3" x14ac:dyDescent="0.25">
      <c r="A63" s="174" t="s">
        <v>1207</v>
      </c>
      <c r="B63" s="13" t="s">
        <v>80</v>
      </c>
      <c r="C63" s="23">
        <v>6</v>
      </c>
    </row>
    <row r="64" spans="1:3" x14ac:dyDescent="0.25">
      <c r="A64" s="176"/>
      <c r="B64" s="13" t="s">
        <v>81</v>
      </c>
      <c r="C64" s="24"/>
    </row>
    <row r="65" spans="1:3" x14ac:dyDescent="0.25">
      <c r="A65" s="197" t="s">
        <v>976</v>
      </c>
      <c r="B65" s="198"/>
      <c r="C65" s="32">
        <v>11</v>
      </c>
    </row>
  </sheetData>
  <sheetProtection algorithmName="SHA-512" hashValue="0UBt+S7LPJSE3xfaIeHpRQd78Z8NVoZTAvchLSSlj1YzeqyWZTfUJBbQQnLf9e0Zs+xCSOMyUHdNoUQdiPfXmQ==" saltValue="5B85g2UJreddx8oD+pOfo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2.5" x14ac:dyDescent="0.25">
      <c r="A5" s="177" t="s">
        <v>1221</v>
      </c>
      <c r="B5" s="49" t="s">
        <v>1222</v>
      </c>
      <c r="C5" s="14">
        <v>0</v>
      </c>
      <c r="D5" s="14">
        <v>0</v>
      </c>
      <c r="E5" s="14">
        <v>0</v>
      </c>
      <c r="F5" s="23">
        <v>0</v>
      </c>
    </row>
    <row r="6" spans="1:6" x14ac:dyDescent="0.25">
      <c r="A6" s="179"/>
      <c r="B6" s="49" t="s">
        <v>1223</v>
      </c>
      <c r="C6" s="14">
        <v>0</v>
      </c>
      <c r="D6" s="14">
        <v>0</v>
      </c>
      <c r="E6" s="14">
        <v>0</v>
      </c>
      <c r="F6" s="23">
        <v>0</v>
      </c>
    </row>
    <row r="7" spans="1:6" x14ac:dyDescent="0.25">
      <c r="A7" s="12" t="s">
        <v>1224</v>
      </c>
      <c r="B7" s="49" t="s">
        <v>1225</v>
      </c>
      <c r="C7" s="14">
        <v>0</v>
      </c>
      <c r="D7" s="14">
        <v>0</v>
      </c>
      <c r="E7" s="14">
        <v>0</v>
      </c>
      <c r="F7" s="23">
        <v>0</v>
      </c>
    </row>
    <row r="8" spans="1:6" ht="22.5" x14ac:dyDescent="0.25">
      <c r="A8" s="177" t="s">
        <v>1226</v>
      </c>
      <c r="B8" s="49" t="s">
        <v>1227</v>
      </c>
      <c r="C8" s="14">
        <v>6</v>
      </c>
      <c r="D8" s="14">
        <v>0</v>
      </c>
      <c r="E8" s="14">
        <v>2</v>
      </c>
      <c r="F8" s="23">
        <v>0</v>
      </c>
    </row>
    <row r="9" spans="1:6" x14ac:dyDescent="0.25">
      <c r="A9" s="178"/>
      <c r="B9" s="49" t="s">
        <v>1228</v>
      </c>
      <c r="C9" s="14">
        <v>8</v>
      </c>
      <c r="D9" s="14">
        <v>3</v>
      </c>
      <c r="E9" s="14">
        <v>0</v>
      </c>
      <c r="F9" s="23">
        <v>0</v>
      </c>
    </row>
    <row r="10" spans="1:6" ht="22.5" x14ac:dyDescent="0.25">
      <c r="A10" s="179"/>
      <c r="B10" s="49" t="s">
        <v>1229</v>
      </c>
      <c r="C10" s="14">
        <v>0</v>
      </c>
      <c r="D10" s="14">
        <v>0</v>
      </c>
      <c r="E10" s="14">
        <v>0</v>
      </c>
      <c r="F10" s="23">
        <v>0</v>
      </c>
    </row>
    <row r="11" spans="1:6" ht="22.5" x14ac:dyDescent="0.25">
      <c r="A11" s="177" t="s">
        <v>1230</v>
      </c>
      <c r="B11" s="49" t="s">
        <v>1231</v>
      </c>
      <c r="C11" s="14">
        <v>7</v>
      </c>
      <c r="D11" s="14">
        <v>0</v>
      </c>
      <c r="E11" s="14">
        <v>0</v>
      </c>
      <c r="F11" s="23">
        <v>0</v>
      </c>
    </row>
    <row r="12" spans="1:6" x14ac:dyDescent="0.25">
      <c r="A12" s="178"/>
      <c r="B12" s="49" t="s">
        <v>1232</v>
      </c>
      <c r="C12" s="14">
        <v>3</v>
      </c>
      <c r="D12" s="14">
        <v>1</v>
      </c>
      <c r="E12" s="14">
        <v>2</v>
      </c>
      <c r="F12" s="23">
        <v>0</v>
      </c>
    </row>
    <row r="13" spans="1:6" ht="22.5" x14ac:dyDescent="0.25">
      <c r="A13" s="179"/>
      <c r="B13" s="49" t="s">
        <v>1233</v>
      </c>
      <c r="C13" s="14">
        <v>56</v>
      </c>
      <c r="D13" s="14">
        <v>3</v>
      </c>
      <c r="E13" s="14">
        <v>1</v>
      </c>
      <c r="F13" s="23">
        <v>0</v>
      </c>
    </row>
    <row r="14" spans="1:6" ht="22.5" x14ac:dyDescent="0.25">
      <c r="A14" s="12" t="s">
        <v>1234</v>
      </c>
      <c r="B14" s="49" t="s">
        <v>1235</v>
      </c>
      <c r="C14" s="14">
        <v>0</v>
      </c>
      <c r="D14" s="14">
        <v>0</v>
      </c>
      <c r="E14" s="14">
        <v>0</v>
      </c>
      <c r="F14" s="23">
        <v>0</v>
      </c>
    </row>
    <row r="15" spans="1:6" x14ac:dyDescent="0.25">
      <c r="A15" s="177" t="s">
        <v>1236</v>
      </c>
      <c r="B15" s="49" t="s">
        <v>1237</v>
      </c>
      <c r="C15" s="14">
        <v>416</v>
      </c>
      <c r="D15" s="14">
        <v>49</v>
      </c>
      <c r="E15" s="14">
        <v>31</v>
      </c>
      <c r="F15" s="23">
        <v>0</v>
      </c>
    </row>
    <row r="16" spans="1:6" x14ac:dyDescent="0.25">
      <c r="A16" s="178"/>
      <c r="B16" s="49" t="s">
        <v>1238</v>
      </c>
      <c r="C16" s="14">
        <v>0</v>
      </c>
      <c r="D16" s="14">
        <v>0</v>
      </c>
      <c r="E16" s="14">
        <v>0</v>
      </c>
      <c r="F16" s="23">
        <v>0</v>
      </c>
    </row>
    <row r="17" spans="1:6" ht="22.5" x14ac:dyDescent="0.25">
      <c r="A17" s="178"/>
      <c r="B17" s="49" t="s">
        <v>1239</v>
      </c>
      <c r="C17" s="14">
        <v>0</v>
      </c>
      <c r="D17" s="14">
        <v>0</v>
      </c>
      <c r="E17" s="14">
        <v>0</v>
      </c>
      <c r="F17" s="23">
        <v>0</v>
      </c>
    </row>
    <row r="18" spans="1:6" x14ac:dyDescent="0.25">
      <c r="A18" s="178"/>
      <c r="B18" s="49" t="s">
        <v>1240</v>
      </c>
      <c r="C18" s="14">
        <v>6</v>
      </c>
      <c r="D18" s="14">
        <v>0</v>
      </c>
      <c r="E18" s="14">
        <v>0</v>
      </c>
      <c r="F18" s="23">
        <v>0</v>
      </c>
    </row>
    <row r="19" spans="1:6" ht="22.5" x14ac:dyDescent="0.25">
      <c r="A19" s="179"/>
      <c r="B19" s="49" t="s">
        <v>1241</v>
      </c>
      <c r="C19" s="14">
        <v>1</v>
      </c>
      <c r="D19" s="14">
        <v>1</v>
      </c>
      <c r="E19" s="14">
        <v>0</v>
      </c>
      <c r="F19" s="23">
        <v>0</v>
      </c>
    </row>
    <row r="20" spans="1:6" x14ac:dyDescent="0.25">
      <c r="A20" s="12" t="s">
        <v>1242</v>
      </c>
      <c r="B20" s="49" t="s">
        <v>1243</v>
      </c>
      <c r="C20" s="14">
        <v>0</v>
      </c>
      <c r="D20" s="14">
        <v>0</v>
      </c>
      <c r="E20" s="14">
        <v>0</v>
      </c>
      <c r="F20" s="23">
        <v>0</v>
      </c>
    </row>
    <row r="21" spans="1:6" ht="22.5" x14ac:dyDescent="0.25">
      <c r="A21" s="12" t="s">
        <v>1244</v>
      </c>
      <c r="B21" s="49" t="s">
        <v>1245</v>
      </c>
      <c r="C21" s="14">
        <v>0</v>
      </c>
      <c r="D21" s="14">
        <v>0</v>
      </c>
      <c r="E21" s="14">
        <v>0</v>
      </c>
      <c r="F21" s="23">
        <v>0</v>
      </c>
    </row>
    <row r="22" spans="1:6" x14ac:dyDescent="0.25">
      <c r="A22" s="197" t="s">
        <v>976</v>
      </c>
      <c r="B22" s="198"/>
      <c r="C22" s="32">
        <v>503</v>
      </c>
      <c r="D22" s="32">
        <v>57</v>
      </c>
      <c r="E22" s="32">
        <v>36</v>
      </c>
      <c r="F22" s="32">
        <v>0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3">
        <v>0</v>
      </c>
    </row>
    <row r="26" spans="1:6" x14ac:dyDescent="0.25">
      <c r="A26" s="22" t="s">
        <v>113</v>
      </c>
      <c r="B26" s="17"/>
      <c r="C26" s="23">
        <v>0</v>
      </c>
    </row>
    <row r="27" spans="1:6" x14ac:dyDescent="0.25">
      <c r="A27" s="22" t="s">
        <v>1079</v>
      </c>
      <c r="B27" s="17"/>
      <c r="C27" s="23">
        <v>0</v>
      </c>
    </row>
    <row r="28" spans="1:6" x14ac:dyDescent="0.25">
      <c r="A28" s="197" t="s">
        <v>976</v>
      </c>
      <c r="B28" s="198"/>
      <c r="C28" s="32">
        <v>0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3">
        <v>12</v>
      </c>
    </row>
    <row r="33" spans="1:3" x14ac:dyDescent="0.25">
      <c r="A33" s="22" t="s">
        <v>1248</v>
      </c>
      <c r="B33" s="17"/>
      <c r="C33" s="23">
        <v>19</v>
      </c>
    </row>
    <row r="34" spans="1:3" x14ac:dyDescent="0.25">
      <c r="A34" s="22" t="s">
        <v>81</v>
      </c>
      <c r="B34" s="17"/>
      <c r="C34" s="24"/>
    </row>
    <row r="35" spans="1:3" x14ac:dyDescent="0.25">
      <c r="A35" s="197" t="s">
        <v>976</v>
      </c>
      <c r="B35" s="198"/>
      <c r="C35" s="32">
        <v>31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3">
        <v>41</v>
      </c>
    </row>
    <row r="40" spans="1:3" x14ac:dyDescent="0.25">
      <c r="A40" s="22" t="s">
        <v>1251</v>
      </c>
      <c r="B40" s="17"/>
      <c r="C40" s="23">
        <v>34</v>
      </c>
    </row>
    <row r="41" spans="1:3" x14ac:dyDescent="0.25">
      <c r="A41" s="197" t="s">
        <v>976</v>
      </c>
      <c r="B41" s="198"/>
      <c r="C41" s="32">
        <v>75</v>
      </c>
    </row>
    <row r="42" spans="1:3" ht="15.95" customHeight="1" x14ac:dyDescent="0.25"/>
  </sheetData>
  <sheetProtection algorithmName="SHA-512" hashValue="oABXBIIEySezo5+yDJfYy+xSwVQxyOgsD7OFkFDB9GbIiTfVl1vSPbcx/XsJu2ePezVYxBS0seEKHv/a0+QIFw==" saltValue="3H6ZfSFi2KBdCxSU8V/BG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50" t="s">
        <v>1253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1254</v>
      </c>
      <c r="B5" s="13" t="s">
        <v>1255</v>
      </c>
      <c r="C5" s="14">
        <v>1544</v>
      </c>
      <c r="D5" s="18"/>
      <c r="E5" s="15">
        <v>0</v>
      </c>
    </row>
    <row r="6" spans="1:5" x14ac:dyDescent="0.25">
      <c r="A6" s="178"/>
      <c r="B6" s="13" t="s">
        <v>1256</v>
      </c>
      <c r="C6" s="14">
        <v>206</v>
      </c>
      <c r="D6" s="18"/>
      <c r="E6" s="15">
        <v>0</v>
      </c>
    </row>
    <row r="7" spans="1:5" x14ac:dyDescent="0.25">
      <c r="A7" s="179"/>
      <c r="B7" s="13" t="s">
        <v>1257</v>
      </c>
      <c r="C7" s="14">
        <v>689</v>
      </c>
      <c r="D7" s="18"/>
      <c r="E7" s="15">
        <v>0</v>
      </c>
    </row>
    <row r="8" spans="1:5" x14ac:dyDescent="0.25">
      <c r="A8" s="16"/>
    </row>
    <row r="9" spans="1:5" x14ac:dyDescent="0.25">
      <c r="A9" s="50" t="s">
        <v>1258</v>
      </c>
    </row>
    <row r="10" spans="1:5" x14ac:dyDescent="0.25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7" t="s">
        <v>1259</v>
      </c>
      <c r="B11" s="13" t="s">
        <v>1260</v>
      </c>
      <c r="C11" s="14">
        <v>12</v>
      </c>
      <c r="D11" s="18"/>
      <c r="E11" s="15">
        <v>0</v>
      </c>
    </row>
    <row r="12" spans="1:5" x14ac:dyDescent="0.25">
      <c r="A12" s="178"/>
      <c r="B12" s="13" t="s">
        <v>1261</v>
      </c>
      <c r="C12" s="14">
        <v>15</v>
      </c>
      <c r="D12" s="18"/>
      <c r="E12" s="15">
        <v>0</v>
      </c>
    </row>
    <row r="13" spans="1:5" x14ac:dyDescent="0.25">
      <c r="A13" s="178"/>
      <c r="B13" s="13" t="s">
        <v>1262</v>
      </c>
      <c r="C13" s="14">
        <v>765</v>
      </c>
      <c r="D13" s="18"/>
      <c r="E13" s="15">
        <v>0</v>
      </c>
    </row>
    <row r="14" spans="1:5" x14ac:dyDescent="0.25">
      <c r="A14" s="178"/>
      <c r="B14" s="13" t="s">
        <v>1263</v>
      </c>
      <c r="C14" s="14">
        <v>400</v>
      </c>
      <c r="D14" s="18"/>
      <c r="E14" s="15">
        <v>0</v>
      </c>
    </row>
    <row r="15" spans="1:5" x14ac:dyDescent="0.25">
      <c r="A15" s="178"/>
      <c r="B15" s="13" t="s">
        <v>1264</v>
      </c>
      <c r="C15" s="14">
        <v>0</v>
      </c>
      <c r="D15" s="18"/>
      <c r="E15" s="15">
        <v>0</v>
      </c>
    </row>
    <row r="16" spans="1:5" x14ac:dyDescent="0.25">
      <c r="A16" s="178"/>
      <c r="B16" s="13" t="s">
        <v>1265</v>
      </c>
      <c r="C16" s="14">
        <v>0</v>
      </c>
      <c r="D16" s="18"/>
      <c r="E16" s="15">
        <v>0</v>
      </c>
    </row>
    <row r="17" spans="1:5" x14ac:dyDescent="0.25">
      <c r="A17" s="178"/>
      <c r="B17" s="13" t="s">
        <v>1266</v>
      </c>
      <c r="C17" s="14">
        <v>0</v>
      </c>
      <c r="D17" s="18"/>
      <c r="E17" s="15">
        <v>0</v>
      </c>
    </row>
    <row r="18" spans="1:5" x14ac:dyDescent="0.25">
      <c r="A18" s="178"/>
      <c r="B18" s="13" t="s">
        <v>1267</v>
      </c>
      <c r="C18" s="14">
        <v>0</v>
      </c>
      <c r="D18" s="18"/>
      <c r="E18" s="15">
        <v>0</v>
      </c>
    </row>
    <row r="19" spans="1:5" x14ac:dyDescent="0.25">
      <c r="A19" s="179"/>
      <c r="B19" s="13" t="s">
        <v>1268</v>
      </c>
      <c r="C19" s="14">
        <v>0</v>
      </c>
      <c r="D19" s="18"/>
      <c r="E19" s="15">
        <v>0</v>
      </c>
    </row>
    <row r="20" spans="1:5" x14ac:dyDescent="0.25">
      <c r="A20" s="16"/>
    </row>
    <row r="21" spans="1:5" x14ac:dyDescent="0.25">
      <c r="A21" s="50" t="s">
        <v>1269</v>
      </c>
    </row>
    <row r="22" spans="1:5" x14ac:dyDescent="0.25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7" t="s">
        <v>1270</v>
      </c>
      <c r="B23" s="13" t="s">
        <v>1271</v>
      </c>
      <c r="C23" s="14">
        <v>0</v>
      </c>
      <c r="D23" s="18"/>
      <c r="E23" s="15">
        <v>0</v>
      </c>
    </row>
    <row r="24" spans="1:5" x14ac:dyDescent="0.25">
      <c r="A24" s="178"/>
      <c r="B24" s="13" t="s">
        <v>1272</v>
      </c>
      <c r="C24" s="14">
        <v>0</v>
      </c>
      <c r="D24" s="18"/>
      <c r="E24" s="15">
        <v>0</v>
      </c>
    </row>
    <row r="25" spans="1:5" x14ac:dyDescent="0.25">
      <c r="A25" s="178"/>
      <c r="B25" s="13" t="s">
        <v>181</v>
      </c>
      <c r="C25" s="14">
        <v>0</v>
      </c>
      <c r="D25" s="18"/>
      <c r="E25" s="15">
        <v>0</v>
      </c>
    </row>
    <row r="26" spans="1:5" x14ac:dyDescent="0.25">
      <c r="A26" s="179"/>
      <c r="B26" s="13" t="s">
        <v>1273</v>
      </c>
      <c r="C26" s="14">
        <v>0</v>
      </c>
      <c r="D26" s="18"/>
      <c r="E26" s="15">
        <v>0</v>
      </c>
    </row>
    <row r="27" spans="1:5" x14ac:dyDescent="0.25">
      <c r="A27" s="16"/>
    </row>
    <row r="28" spans="1:5" x14ac:dyDescent="0.25">
      <c r="A28" s="50" t="s">
        <v>1274</v>
      </c>
    </row>
    <row r="29" spans="1:5" x14ac:dyDescent="0.25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7" t="s">
        <v>1275</v>
      </c>
      <c r="B30" s="13" t="s">
        <v>1276</v>
      </c>
      <c r="C30" s="14">
        <v>6</v>
      </c>
      <c r="D30" s="18"/>
      <c r="E30" s="15">
        <v>0</v>
      </c>
    </row>
    <row r="31" spans="1:5" x14ac:dyDescent="0.25">
      <c r="A31" s="178"/>
      <c r="B31" s="13" t="s">
        <v>1277</v>
      </c>
      <c r="C31" s="14">
        <v>2</v>
      </c>
      <c r="D31" s="18"/>
      <c r="E31" s="15">
        <v>0</v>
      </c>
    </row>
    <row r="32" spans="1:5" x14ac:dyDescent="0.25">
      <c r="A32" s="179"/>
      <c r="B32" s="13" t="s">
        <v>1278</v>
      </c>
      <c r="C32" s="14">
        <v>4</v>
      </c>
      <c r="D32" s="18"/>
      <c r="E32" s="15">
        <v>0</v>
      </c>
    </row>
  </sheetData>
  <sheetProtection algorithmName="SHA-512" hashValue="kWszm4J6WHf2A4DNE/V721eZDF3qoW3iurTIodgr4DOiaHxVhvPbTNHGs/QVO43dM3gZ1OqGxbxyx+EvJWgISA==" saltValue="qybbtT3tvm+0aHBadUo/Q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50" t="s">
        <v>1280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1281</v>
      </c>
      <c r="B5" s="13" t="s">
        <v>1282</v>
      </c>
      <c r="C5" s="14">
        <v>0</v>
      </c>
      <c r="D5" s="18"/>
      <c r="E5" s="15">
        <v>0</v>
      </c>
    </row>
    <row r="6" spans="1:5" x14ac:dyDescent="0.25">
      <c r="A6" s="178"/>
      <c r="B6" s="13" t="s">
        <v>1283</v>
      </c>
      <c r="C6" s="14">
        <v>0</v>
      </c>
      <c r="D6" s="18"/>
      <c r="E6" s="15">
        <v>0</v>
      </c>
    </row>
    <row r="7" spans="1:5" x14ac:dyDescent="0.25">
      <c r="A7" s="178"/>
      <c r="B7" s="13" t="s">
        <v>1284</v>
      </c>
      <c r="C7" s="14">
        <v>0</v>
      </c>
      <c r="D7" s="18"/>
      <c r="E7" s="15">
        <v>0</v>
      </c>
    </row>
    <row r="8" spans="1:5" x14ac:dyDescent="0.25">
      <c r="A8" s="178"/>
      <c r="B8" s="13" t="s">
        <v>1285</v>
      </c>
      <c r="C8" s="14">
        <v>0</v>
      </c>
      <c r="D8" s="18"/>
      <c r="E8" s="15">
        <v>0</v>
      </c>
    </row>
    <row r="9" spans="1:5" x14ac:dyDescent="0.25">
      <c r="A9" s="178"/>
      <c r="B9" s="13" t="s">
        <v>1286</v>
      </c>
      <c r="C9" s="14">
        <v>0</v>
      </c>
      <c r="D9" s="18"/>
      <c r="E9" s="15">
        <v>0</v>
      </c>
    </row>
    <row r="10" spans="1:5" x14ac:dyDescent="0.25">
      <c r="A10" s="178"/>
      <c r="B10" s="13" t="s">
        <v>1287</v>
      </c>
      <c r="C10" s="14">
        <v>0</v>
      </c>
      <c r="D10" s="18"/>
      <c r="E10" s="15">
        <v>0</v>
      </c>
    </row>
    <row r="11" spans="1:5" x14ac:dyDescent="0.25">
      <c r="A11" s="178"/>
      <c r="B11" s="13" t="s">
        <v>1288</v>
      </c>
      <c r="C11" s="18"/>
      <c r="D11" s="18"/>
      <c r="E11" s="15">
        <v>0</v>
      </c>
    </row>
    <row r="12" spans="1:5" x14ac:dyDescent="0.25">
      <c r="A12" s="178"/>
      <c r="B12" s="13" t="s">
        <v>1289</v>
      </c>
      <c r="C12" s="18"/>
      <c r="D12" s="18"/>
      <c r="E12" s="15">
        <v>0</v>
      </c>
    </row>
    <row r="13" spans="1:5" x14ac:dyDescent="0.25">
      <c r="A13" s="178"/>
      <c r="B13" s="13" t="s">
        <v>1290</v>
      </c>
      <c r="C13" s="14">
        <v>0</v>
      </c>
      <c r="D13" s="18"/>
      <c r="E13" s="15">
        <v>0</v>
      </c>
    </row>
    <row r="14" spans="1:5" x14ac:dyDescent="0.25">
      <c r="A14" s="178"/>
      <c r="B14" s="13" t="s">
        <v>1291</v>
      </c>
      <c r="C14" s="14">
        <v>0</v>
      </c>
      <c r="D14" s="18"/>
      <c r="E14" s="15">
        <v>0</v>
      </c>
    </row>
    <row r="15" spans="1:5" x14ac:dyDescent="0.25">
      <c r="A15" s="178"/>
      <c r="B15" s="13" t="s">
        <v>1292</v>
      </c>
      <c r="C15" s="18"/>
      <c r="D15" s="18"/>
      <c r="E15" s="15">
        <v>0</v>
      </c>
    </row>
    <row r="16" spans="1:5" x14ac:dyDescent="0.25">
      <c r="A16" s="179"/>
      <c r="B16" s="13" t="s">
        <v>110</v>
      </c>
      <c r="C16" s="18"/>
      <c r="D16" s="18"/>
      <c r="E16" s="15">
        <v>0</v>
      </c>
    </row>
  </sheetData>
  <sheetProtection algorithmName="SHA-512" hashValue="bi3HUt5Z0OrRLpoKN4ihjQBDfia2Ti+3+qvW8wG6nViVRUU5Fs4A5P+24gI1yiHgtd3BHWEZ3BFRTqaWIarkrA==" saltValue="6Dz4B5VMCd2JGpfLklqoB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1"/>
      <c r="B3" s="52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7" t="s">
        <v>1304</v>
      </c>
      <c r="B4" s="49" t="s">
        <v>1305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1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8"/>
      <c r="B5" s="49" t="s">
        <v>1047</v>
      </c>
      <c r="C5" s="53">
        <v>22</v>
      </c>
      <c r="D5" s="53">
        <v>0</v>
      </c>
      <c r="E5" s="53">
        <v>14</v>
      </c>
      <c r="F5" s="53">
        <v>3</v>
      </c>
      <c r="G5" s="53">
        <v>0</v>
      </c>
      <c r="H5" s="53">
        <v>37</v>
      </c>
      <c r="I5" s="53">
        <v>0</v>
      </c>
      <c r="J5" s="53">
        <v>4</v>
      </c>
      <c r="K5" s="53">
        <v>0</v>
      </c>
      <c r="L5" s="54">
        <v>2</v>
      </c>
    </row>
    <row r="6" spans="1:12" x14ac:dyDescent="0.25">
      <c r="A6" s="178"/>
      <c r="B6" s="49" t="s">
        <v>1306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1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79"/>
      <c r="B7" s="49" t="s">
        <v>1307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2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7" t="s">
        <v>1308</v>
      </c>
      <c r="B8" s="49" t="s">
        <v>1309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8"/>
      <c r="B9" s="49" t="s">
        <v>1310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8"/>
      <c r="B10" s="49" t="s">
        <v>1311</v>
      </c>
      <c r="C10" s="53">
        <v>10</v>
      </c>
      <c r="D10" s="53">
        <v>0</v>
      </c>
      <c r="E10" s="53">
        <v>3</v>
      </c>
      <c r="F10" s="53">
        <v>0</v>
      </c>
      <c r="G10" s="53">
        <v>0</v>
      </c>
      <c r="H10" s="53">
        <v>10</v>
      </c>
      <c r="I10" s="53">
        <v>0</v>
      </c>
      <c r="J10" s="53">
        <v>2</v>
      </c>
      <c r="K10" s="53">
        <v>0</v>
      </c>
      <c r="L10" s="54">
        <v>0</v>
      </c>
    </row>
    <row r="11" spans="1:12" x14ac:dyDescent="0.25">
      <c r="A11" s="178"/>
      <c r="B11" s="49" t="s">
        <v>1312</v>
      </c>
      <c r="C11" s="53">
        <v>0</v>
      </c>
      <c r="D11" s="53">
        <v>0</v>
      </c>
      <c r="E11" s="53">
        <v>1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8"/>
      <c r="B12" s="49" t="s">
        <v>1313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8"/>
      <c r="B13" s="49" t="s">
        <v>1314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8"/>
      <c r="B14" s="49" t="s">
        <v>1315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8"/>
      <c r="B15" s="49" t="s">
        <v>1316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8"/>
      <c r="B16" s="49" t="s">
        <v>1317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8"/>
      <c r="B17" s="49" t="s">
        <v>1318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8"/>
      <c r="B18" s="49" t="s">
        <v>1319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8"/>
      <c r="B19" s="49" t="s">
        <v>1320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8"/>
      <c r="B20" s="49" t="s">
        <v>1321</v>
      </c>
      <c r="C20" s="53">
        <v>0</v>
      </c>
      <c r="D20" s="53">
        <v>0</v>
      </c>
      <c r="E20" s="53">
        <v>1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8"/>
      <c r="B21" s="49" t="s">
        <v>1322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8"/>
      <c r="B22" s="49" t="s">
        <v>1323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8"/>
      <c r="B23" s="49" t="s">
        <v>1324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8"/>
      <c r="B24" s="49" t="s">
        <v>1325</v>
      </c>
      <c r="C24" s="53">
        <v>6</v>
      </c>
      <c r="D24" s="53">
        <v>0</v>
      </c>
      <c r="E24" s="53">
        <v>2</v>
      </c>
      <c r="F24" s="53">
        <v>0</v>
      </c>
      <c r="G24" s="53">
        <v>0</v>
      </c>
      <c r="H24" s="53">
        <v>2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78"/>
      <c r="B25" s="49" t="s">
        <v>1326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8"/>
      <c r="B26" s="49" t="s">
        <v>1327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8"/>
      <c r="B27" s="49" t="s">
        <v>1328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8"/>
      <c r="B28" s="49" t="s">
        <v>1329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8"/>
      <c r="B29" s="49" t="s">
        <v>1330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8"/>
      <c r="B30" s="49" t="s">
        <v>1331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78"/>
      <c r="B31" s="49" t="s">
        <v>1332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8"/>
      <c r="B32" s="49" t="s">
        <v>1333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8"/>
      <c r="B33" s="49" t="s">
        <v>1334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8"/>
      <c r="B34" s="49" t="s">
        <v>1335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8"/>
      <c r="B35" s="49" t="s">
        <v>1336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8"/>
      <c r="B36" s="49" t="s">
        <v>1337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8"/>
      <c r="B37" s="49" t="s">
        <v>1338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8"/>
      <c r="B38" s="49" t="s">
        <v>1339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8"/>
      <c r="B39" s="49" t="s">
        <v>1340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8"/>
      <c r="B40" s="49" t="s">
        <v>1341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8"/>
      <c r="B41" s="49" t="s">
        <v>1342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8"/>
      <c r="B42" s="49" t="s">
        <v>1343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3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8"/>
      <c r="B43" s="49" t="s">
        <v>1344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8"/>
      <c r="B44" s="49" t="s">
        <v>1345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8"/>
      <c r="B45" s="49" t="s">
        <v>1346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8"/>
      <c r="B46" s="49" t="s">
        <v>1347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8"/>
      <c r="B47" s="49" t="s">
        <v>1348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8"/>
      <c r="B48" s="49" t="s">
        <v>1349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8"/>
      <c r="B49" s="49" t="s">
        <v>1350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8"/>
      <c r="B50" s="49" t="s">
        <v>1351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8"/>
      <c r="B51" s="49" t="s">
        <v>1352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8"/>
      <c r="B52" s="49" t="s">
        <v>1353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8"/>
      <c r="B53" s="49" t="s">
        <v>1354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8"/>
      <c r="B54" s="49" t="s">
        <v>1355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8"/>
      <c r="B55" s="49" t="s">
        <v>1356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8"/>
      <c r="B56" s="49" t="s">
        <v>1357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8"/>
      <c r="B57" s="49" t="s">
        <v>1358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8"/>
      <c r="B58" s="49" t="s">
        <v>1359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8"/>
      <c r="B59" s="49" t="s">
        <v>1360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8"/>
      <c r="B60" s="49" t="s">
        <v>1361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8"/>
      <c r="B61" s="49" t="s">
        <v>1362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8"/>
      <c r="B62" s="49" t="s">
        <v>1363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8"/>
      <c r="B63" s="49" t="s">
        <v>1364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8"/>
      <c r="B64" s="49" t="s">
        <v>1365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8"/>
      <c r="B65" s="49" t="s">
        <v>1366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8"/>
      <c r="B66" s="49" t="s">
        <v>1367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8"/>
      <c r="B67" s="49" t="s">
        <v>1368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8"/>
      <c r="B68" s="49" t="s">
        <v>1369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8"/>
      <c r="B69" s="49" t="s">
        <v>1370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8"/>
      <c r="B70" s="49" t="s">
        <v>1371</v>
      </c>
      <c r="C70" s="53">
        <v>1</v>
      </c>
      <c r="D70" s="53">
        <v>0</v>
      </c>
      <c r="E70" s="53">
        <v>0</v>
      </c>
      <c r="F70" s="53">
        <v>0</v>
      </c>
      <c r="G70" s="53">
        <v>0</v>
      </c>
      <c r="H70" s="53">
        <v>2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8"/>
      <c r="B71" s="49" t="s">
        <v>1372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78"/>
      <c r="B72" s="49" t="s">
        <v>1373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8"/>
      <c r="B73" s="49" t="s">
        <v>1374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8"/>
      <c r="B74" s="49" t="s">
        <v>1375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8"/>
      <c r="B75" s="49" t="s">
        <v>1376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8"/>
      <c r="B76" s="49" t="s">
        <v>1377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8"/>
      <c r="B77" s="49" t="s">
        <v>1378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8"/>
      <c r="B78" s="49" t="s">
        <v>1379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8"/>
      <c r="B79" s="49" t="s">
        <v>1380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78"/>
      <c r="B80" s="49" t="s">
        <v>1381</v>
      </c>
      <c r="C80" s="53">
        <v>0</v>
      </c>
      <c r="D80" s="53">
        <v>0</v>
      </c>
      <c r="E80" s="53">
        <v>3</v>
      </c>
      <c r="F80" s="53">
        <v>0</v>
      </c>
      <c r="G80" s="53">
        <v>0</v>
      </c>
      <c r="H80" s="53">
        <v>3</v>
      </c>
      <c r="I80" s="53">
        <v>0</v>
      </c>
      <c r="J80" s="53">
        <v>0</v>
      </c>
      <c r="K80" s="53">
        <v>0</v>
      </c>
      <c r="L80" s="54">
        <v>1</v>
      </c>
    </row>
    <row r="81" spans="1:12" x14ac:dyDescent="0.25">
      <c r="A81" s="178"/>
      <c r="B81" s="49" t="s">
        <v>1382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8"/>
      <c r="B82" s="49" t="s">
        <v>1383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8"/>
      <c r="B83" s="49" t="s">
        <v>1384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8"/>
      <c r="B84" s="49" t="s">
        <v>1385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8"/>
      <c r="B85" s="49" t="s">
        <v>1386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8"/>
      <c r="B86" s="49" t="s">
        <v>1387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8"/>
      <c r="B87" s="49" t="s">
        <v>1388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8"/>
      <c r="B88" s="49" t="s">
        <v>1389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8"/>
      <c r="B89" s="49" t="s">
        <v>1390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8"/>
      <c r="B90" s="49" t="s">
        <v>1391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8"/>
      <c r="B91" s="49" t="s">
        <v>1392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8"/>
      <c r="B92" s="49" t="s">
        <v>1393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8"/>
      <c r="B93" s="49" t="s">
        <v>1394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8"/>
      <c r="B94" s="49" t="s">
        <v>1395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8"/>
      <c r="B95" s="49" t="s">
        <v>1396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8"/>
      <c r="B96" s="49" t="s">
        <v>1397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8"/>
      <c r="B97" s="49" t="s">
        <v>1398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8"/>
      <c r="B98" s="49" t="s">
        <v>1399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8"/>
      <c r="B99" s="49" t="s">
        <v>1400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8"/>
      <c r="B100" s="49" t="s">
        <v>1401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8"/>
      <c r="B101" s="49" t="s">
        <v>1402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8"/>
      <c r="B102" s="49" t="s">
        <v>1403</v>
      </c>
      <c r="C102" s="53">
        <v>0</v>
      </c>
      <c r="D102" s="53">
        <v>0</v>
      </c>
      <c r="E102" s="53">
        <v>0</v>
      </c>
      <c r="F102" s="53">
        <v>1</v>
      </c>
      <c r="G102" s="53">
        <v>0</v>
      </c>
      <c r="H102" s="53">
        <v>1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78"/>
      <c r="B103" s="49" t="s">
        <v>1404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8"/>
      <c r="B104" s="49" t="s">
        <v>1405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8"/>
      <c r="B105" s="49" t="s">
        <v>1406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8"/>
      <c r="B106" s="49" t="s">
        <v>1407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8"/>
      <c r="B107" s="49" t="s">
        <v>1408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8"/>
      <c r="B108" s="49" t="s">
        <v>1409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8"/>
      <c r="B109" s="49" t="s">
        <v>1410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8"/>
      <c r="B110" s="49" t="s">
        <v>1411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8"/>
      <c r="B111" s="49" t="s">
        <v>1412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8"/>
      <c r="B112" s="49" t="s">
        <v>1413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8"/>
      <c r="B113" s="49" t="s">
        <v>1414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8"/>
      <c r="B114" s="49" t="s">
        <v>1415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8"/>
      <c r="B115" s="49" t="s">
        <v>1416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8"/>
      <c r="B116" s="49" t="s">
        <v>1417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8"/>
      <c r="B117" s="49" t="s">
        <v>1418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8"/>
      <c r="B118" s="49" t="s">
        <v>1419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8"/>
      <c r="B119" s="49" t="s">
        <v>1420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8"/>
      <c r="B120" s="49" t="s">
        <v>1421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8"/>
      <c r="B121" s="49" t="s">
        <v>1422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8"/>
      <c r="B122" s="49" t="s">
        <v>1423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8"/>
      <c r="B123" s="49" t="s">
        <v>1424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8"/>
      <c r="B124" s="49" t="s">
        <v>1425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8"/>
      <c r="B125" s="49" t="s">
        <v>1426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8"/>
      <c r="B126" s="49" t="s">
        <v>1427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8"/>
      <c r="B127" s="49" t="s">
        <v>1428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8"/>
      <c r="B128" s="49" t="s">
        <v>1429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8"/>
      <c r="B129" s="49" t="s">
        <v>1430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2</v>
      </c>
      <c r="I129" s="53">
        <v>0</v>
      </c>
      <c r="J129" s="53">
        <v>0</v>
      </c>
      <c r="K129" s="53">
        <v>0</v>
      </c>
      <c r="L129" s="54">
        <v>1</v>
      </c>
    </row>
    <row r="130" spans="1:12" x14ac:dyDescent="0.25">
      <c r="A130" s="178"/>
      <c r="B130" s="49" t="s">
        <v>1431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8"/>
      <c r="B131" s="49" t="s">
        <v>1432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8"/>
      <c r="B132" s="49" t="s">
        <v>1433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8"/>
      <c r="B133" s="49" t="s">
        <v>1434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8"/>
      <c r="B134" s="49" t="s">
        <v>1435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8"/>
      <c r="B135" s="49" t="s">
        <v>1436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8"/>
      <c r="B136" s="49" t="s">
        <v>1437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8"/>
      <c r="B137" s="49" t="s">
        <v>1438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8"/>
      <c r="B138" s="49" t="s">
        <v>1439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8"/>
      <c r="B139" s="49" t="s">
        <v>1440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8"/>
      <c r="B140" s="49" t="s">
        <v>1441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8"/>
      <c r="B141" s="49" t="s">
        <v>1442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8"/>
      <c r="B142" s="49" t="s">
        <v>1443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8"/>
      <c r="B143" s="49" t="s">
        <v>1444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8"/>
      <c r="B144" s="49" t="s">
        <v>1445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8"/>
      <c r="B145" s="49" t="s">
        <v>1446</v>
      </c>
      <c r="C145" s="53">
        <v>1</v>
      </c>
      <c r="D145" s="53">
        <v>0</v>
      </c>
      <c r="E145" s="53">
        <v>0</v>
      </c>
      <c r="F145" s="53">
        <v>1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78"/>
      <c r="B146" s="49" t="s">
        <v>1447</v>
      </c>
      <c r="C146" s="53">
        <v>0</v>
      </c>
      <c r="D146" s="53">
        <v>0</v>
      </c>
      <c r="E146" s="53">
        <v>0</v>
      </c>
      <c r="F146" s="53">
        <v>1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8"/>
      <c r="B147" s="49" t="s">
        <v>1448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8"/>
      <c r="B148" s="49" t="s">
        <v>1449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8"/>
      <c r="B149" s="49" t="s">
        <v>1450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8"/>
      <c r="B150" s="49" t="s">
        <v>1451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8"/>
      <c r="B151" s="49" t="s">
        <v>1452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8"/>
      <c r="B152" s="49" t="s">
        <v>1453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8"/>
      <c r="B153" s="49" t="s">
        <v>1454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8"/>
      <c r="B154" s="49" t="s">
        <v>1455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8"/>
      <c r="B155" s="49" t="s">
        <v>1456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8"/>
      <c r="B156" s="49" t="s">
        <v>1457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8"/>
      <c r="B157" s="49" t="s">
        <v>1458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8"/>
      <c r="B158" s="49" t="s">
        <v>1459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8"/>
      <c r="B159" s="49" t="s">
        <v>1460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8"/>
      <c r="B160" s="49" t="s">
        <v>1461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8"/>
      <c r="B161" s="49" t="s">
        <v>1462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8"/>
      <c r="B162" s="49" t="s">
        <v>1463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8"/>
      <c r="B163" s="49" t="s">
        <v>1464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8"/>
      <c r="B164" s="49" t="s">
        <v>1465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8"/>
      <c r="B165" s="49" t="s">
        <v>1466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8"/>
      <c r="B166" s="49" t="s">
        <v>1467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8"/>
      <c r="B167" s="49" t="s">
        <v>1468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8"/>
      <c r="B168" s="49" t="s">
        <v>1469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8"/>
      <c r="B169" s="49" t="s">
        <v>1470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8"/>
      <c r="B170" s="49" t="s">
        <v>1471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8"/>
      <c r="B171" s="49" t="s">
        <v>1472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8"/>
      <c r="B172" s="49" t="s">
        <v>1473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8"/>
      <c r="B173" s="49" t="s">
        <v>1474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8"/>
      <c r="B174" s="49" t="s">
        <v>1475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78"/>
      <c r="B175" s="49" t="s">
        <v>1476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8"/>
      <c r="B176" s="49" t="s">
        <v>1477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8"/>
      <c r="B177" s="49" t="s">
        <v>1478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8"/>
      <c r="B178" s="49" t="s">
        <v>1479</v>
      </c>
      <c r="C178" s="53">
        <v>0</v>
      </c>
      <c r="D178" s="53">
        <v>0</v>
      </c>
      <c r="E178" s="53">
        <v>1</v>
      </c>
      <c r="F178" s="53">
        <v>0</v>
      </c>
      <c r="G178" s="53">
        <v>0</v>
      </c>
      <c r="H178" s="53">
        <v>4</v>
      </c>
      <c r="I178" s="53">
        <v>0</v>
      </c>
      <c r="J178" s="53">
        <v>2</v>
      </c>
      <c r="K178" s="53">
        <v>0</v>
      </c>
      <c r="L178" s="54">
        <v>0</v>
      </c>
    </row>
    <row r="179" spans="1:12" x14ac:dyDescent="0.25">
      <c r="A179" s="178"/>
      <c r="B179" s="49" t="s">
        <v>1480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8"/>
      <c r="B180" s="49" t="s">
        <v>1481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8"/>
      <c r="B181" s="49" t="s">
        <v>1482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8"/>
      <c r="B182" s="49" t="s">
        <v>1483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8"/>
      <c r="B183" s="49" t="s">
        <v>1484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8"/>
      <c r="B184" s="49" t="s">
        <v>1485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8"/>
      <c r="B185" s="49" t="s">
        <v>1486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8"/>
      <c r="B186" s="49" t="s">
        <v>1487</v>
      </c>
      <c r="C186" s="53">
        <v>1</v>
      </c>
      <c r="D186" s="53">
        <v>0</v>
      </c>
      <c r="E186" s="53">
        <v>0</v>
      </c>
      <c r="F186" s="53">
        <v>0</v>
      </c>
      <c r="G186" s="53">
        <v>0</v>
      </c>
      <c r="H186" s="53">
        <v>3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78"/>
      <c r="B187" s="49" t="s">
        <v>1488</v>
      </c>
      <c r="C187" s="53">
        <v>3</v>
      </c>
      <c r="D187" s="53">
        <v>0</v>
      </c>
      <c r="E187" s="53">
        <v>1</v>
      </c>
      <c r="F187" s="53">
        <v>0</v>
      </c>
      <c r="G187" s="53">
        <v>0</v>
      </c>
      <c r="H187" s="53">
        <v>3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178"/>
      <c r="B188" s="49" t="s">
        <v>1489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8"/>
      <c r="B189" s="49" t="s">
        <v>1490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8"/>
      <c r="B190" s="49" t="s">
        <v>1491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178"/>
      <c r="B191" s="49" t="s">
        <v>1492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8"/>
      <c r="B192" s="49" t="s">
        <v>1493</v>
      </c>
      <c r="C192" s="53">
        <v>0</v>
      </c>
      <c r="D192" s="53">
        <v>0</v>
      </c>
      <c r="E192" s="53">
        <v>0</v>
      </c>
      <c r="F192" s="53">
        <v>0</v>
      </c>
      <c r="G192" s="53">
        <v>0</v>
      </c>
      <c r="H192" s="53">
        <v>2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8"/>
      <c r="B193" s="49" t="s">
        <v>1494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8"/>
      <c r="B194" s="49" t="s">
        <v>1495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8"/>
      <c r="B195" s="49" t="s">
        <v>1496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8"/>
      <c r="B196" s="49" t="s">
        <v>1497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8"/>
      <c r="B197" s="49" t="s">
        <v>1498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8"/>
      <c r="B198" s="49" t="s">
        <v>1499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8"/>
      <c r="B199" s="49" t="s">
        <v>1500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8"/>
      <c r="B200" s="49" t="s">
        <v>1501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8"/>
      <c r="B201" s="49" t="s">
        <v>1502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8"/>
      <c r="B202" s="49" t="s">
        <v>1503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2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78"/>
      <c r="B203" s="49" t="s">
        <v>1504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8"/>
      <c r="B204" s="49" t="s">
        <v>1505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8"/>
      <c r="B205" s="49" t="s">
        <v>1506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8"/>
      <c r="B206" s="49" t="s">
        <v>1507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8"/>
      <c r="B207" s="49" t="s">
        <v>1508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8"/>
      <c r="B208" s="49" t="s">
        <v>1509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8"/>
      <c r="B209" s="49" t="s">
        <v>1510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8"/>
      <c r="B210" s="49" t="s">
        <v>1511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8"/>
      <c r="B211" s="49" t="s">
        <v>1512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8"/>
      <c r="B212" s="49" t="s">
        <v>1513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8"/>
      <c r="B213" s="49" t="s">
        <v>1514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8"/>
      <c r="B214" s="49" t="s">
        <v>1515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8"/>
      <c r="B215" s="49" t="s">
        <v>1516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8"/>
      <c r="B216" s="49" t="s">
        <v>1517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8"/>
      <c r="B217" s="49" t="s">
        <v>1518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8"/>
      <c r="B218" s="49" t="s">
        <v>1519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8"/>
      <c r="B219" s="49" t="s">
        <v>1520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8"/>
      <c r="B220" s="49" t="s">
        <v>1521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8"/>
      <c r="B221" s="49" t="s">
        <v>1522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8"/>
      <c r="B222" s="49" t="s">
        <v>1523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8"/>
      <c r="B223" s="49" t="s">
        <v>1524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8"/>
      <c r="B224" s="49" t="s">
        <v>1525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8"/>
      <c r="B225" s="49" t="s">
        <v>1526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8"/>
      <c r="B226" s="49" t="s">
        <v>1527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8"/>
      <c r="B227" s="49" t="s">
        <v>1528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78"/>
      <c r="B228" s="49" t="s">
        <v>1529</v>
      </c>
      <c r="C228" s="53">
        <v>0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8"/>
      <c r="B229" s="49" t="s">
        <v>1530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8"/>
      <c r="B230" s="49" t="s">
        <v>1531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8"/>
      <c r="B231" s="49" t="s">
        <v>1532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8"/>
      <c r="B232" s="49" t="s">
        <v>1533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8"/>
      <c r="B233" s="49" t="s">
        <v>1534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8"/>
      <c r="B234" s="49" t="s">
        <v>1535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8"/>
      <c r="B235" s="49" t="s">
        <v>1536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8"/>
      <c r="B236" s="49" t="s">
        <v>1537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8"/>
      <c r="B237" s="49" t="s">
        <v>1538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8"/>
      <c r="B238" s="49" t="s">
        <v>1539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8"/>
      <c r="B239" s="49" t="s">
        <v>1540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8"/>
      <c r="B240" s="49" t="s">
        <v>1541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8"/>
      <c r="B241" s="49" t="s">
        <v>1542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8"/>
      <c r="B242" s="49" t="s">
        <v>1543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8"/>
      <c r="B243" s="49" t="s">
        <v>1544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8"/>
      <c r="B244" s="49" t="s">
        <v>1545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8"/>
      <c r="B245" s="49" t="s">
        <v>1546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8"/>
      <c r="B246" s="49" t="s">
        <v>1547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8"/>
      <c r="B247" s="49" t="s">
        <v>1548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8"/>
      <c r="B248" s="49" t="s">
        <v>1549</v>
      </c>
      <c r="C248" s="53">
        <v>0</v>
      </c>
      <c r="D248" s="53">
        <v>0</v>
      </c>
      <c r="E248" s="53">
        <v>2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8"/>
      <c r="B249" s="49" t="s">
        <v>1550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8"/>
      <c r="B250" s="49" t="s">
        <v>1551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8"/>
      <c r="B251" s="49" t="s">
        <v>1552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8"/>
      <c r="B252" s="49" t="s">
        <v>1553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8"/>
      <c r="B253" s="49" t="s">
        <v>1554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8"/>
      <c r="B254" s="49" t="s">
        <v>1555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8"/>
      <c r="B255" s="49" t="s">
        <v>1556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8"/>
      <c r="B256" s="49" t="s">
        <v>1557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8"/>
      <c r="B257" s="49" t="s">
        <v>1558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8"/>
      <c r="B258" s="49" t="s">
        <v>1559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79"/>
      <c r="B259" s="49" t="s">
        <v>1560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7" t="s">
        <v>1561</v>
      </c>
      <c r="B260" s="49" t="s">
        <v>1562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8"/>
      <c r="B261" s="49" t="s">
        <v>1563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1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78"/>
      <c r="B262" s="49" t="s">
        <v>1564</v>
      </c>
      <c r="C262" s="53">
        <v>20</v>
      </c>
      <c r="D262" s="53">
        <v>0</v>
      </c>
      <c r="E262" s="53">
        <v>1</v>
      </c>
      <c r="F262" s="53">
        <v>2</v>
      </c>
      <c r="G262" s="53">
        <v>0</v>
      </c>
      <c r="H262" s="53">
        <v>21</v>
      </c>
      <c r="I262" s="53">
        <v>0</v>
      </c>
      <c r="J262" s="53">
        <v>1</v>
      </c>
      <c r="K262" s="53">
        <v>0</v>
      </c>
      <c r="L262" s="54">
        <v>1</v>
      </c>
    </row>
    <row r="263" spans="1:12" x14ac:dyDescent="0.25">
      <c r="A263" s="178"/>
      <c r="B263" s="49" t="s">
        <v>1565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8"/>
      <c r="B264" s="49" t="s">
        <v>1566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8"/>
      <c r="B265" s="49" t="s">
        <v>1567</v>
      </c>
      <c r="C265" s="53">
        <v>0</v>
      </c>
      <c r="D265" s="53">
        <v>0</v>
      </c>
      <c r="E265" s="53">
        <v>1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8"/>
      <c r="B266" s="49" t="s">
        <v>1568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1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78"/>
      <c r="B267" s="49" t="s">
        <v>1569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2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178"/>
      <c r="B268" s="49" t="s">
        <v>1570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8"/>
      <c r="B269" s="49" t="s">
        <v>1571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8"/>
      <c r="B270" s="49" t="s">
        <v>1572</v>
      </c>
      <c r="C270" s="53">
        <v>0</v>
      </c>
      <c r="D270" s="53">
        <v>0</v>
      </c>
      <c r="E270" s="53">
        <v>1</v>
      </c>
      <c r="F270" s="53">
        <v>0</v>
      </c>
      <c r="G270" s="53">
        <v>0</v>
      </c>
      <c r="H270" s="53">
        <v>1</v>
      </c>
      <c r="I270" s="53">
        <v>0</v>
      </c>
      <c r="J270" s="53">
        <v>0</v>
      </c>
      <c r="K270" s="53">
        <v>0</v>
      </c>
      <c r="L270" s="54">
        <v>1</v>
      </c>
    </row>
    <row r="271" spans="1:12" x14ac:dyDescent="0.25">
      <c r="A271" s="178"/>
      <c r="B271" s="49" t="s">
        <v>986</v>
      </c>
      <c r="C271" s="53">
        <v>1</v>
      </c>
      <c r="D271" s="53">
        <v>0</v>
      </c>
      <c r="E271" s="53">
        <v>3</v>
      </c>
      <c r="F271" s="53">
        <v>0</v>
      </c>
      <c r="G271" s="53">
        <v>0</v>
      </c>
      <c r="H271" s="53">
        <v>8</v>
      </c>
      <c r="I271" s="53">
        <v>0</v>
      </c>
      <c r="J271" s="53">
        <v>3</v>
      </c>
      <c r="K271" s="53">
        <v>0</v>
      </c>
      <c r="L271" s="54">
        <v>0</v>
      </c>
    </row>
    <row r="272" spans="1:12" x14ac:dyDescent="0.25">
      <c r="A272" s="178"/>
      <c r="B272" s="49" t="s">
        <v>1573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8"/>
      <c r="B273" s="49" t="s">
        <v>1574</v>
      </c>
      <c r="C273" s="53">
        <v>0</v>
      </c>
      <c r="D273" s="53">
        <v>0</v>
      </c>
      <c r="E273" s="53">
        <v>0</v>
      </c>
      <c r="F273" s="53">
        <v>0</v>
      </c>
      <c r="G273" s="53">
        <v>0</v>
      </c>
      <c r="H273" s="53">
        <v>3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78"/>
      <c r="B274" s="49" t="s">
        <v>1575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0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8"/>
      <c r="B275" s="49" t="s">
        <v>1576</v>
      </c>
      <c r="C275" s="53">
        <v>0</v>
      </c>
      <c r="D275" s="53">
        <v>0</v>
      </c>
      <c r="E275" s="53">
        <v>1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8"/>
      <c r="B276" s="49" t="s">
        <v>1577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8"/>
      <c r="B277" s="49" t="s">
        <v>1578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8"/>
      <c r="B278" s="49" t="s">
        <v>1579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1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78"/>
      <c r="B279" s="49" t="s">
        <v>1580</v>
      </c>
      <c r="C279" s="53">
        <v>0</v>
      </c>
      <c r="D279" s="53">
        <v>0</v>
      </c>
      <c r="E279" s="53">
        <v>0</v>
      </c>
      <c r="F279" s="53">
        <v>1</v>
      </c>
      <c r="G279" s="53">
        <v>0</v>
      </c>
      <c r="H279" s="53">
        <v>1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8"/>
      <c r="B280" s="49" t="s">
        <v>1581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8"/>
      <c r="B281" s="49" t="s">
        <v>1582</v>
      </c>
      <c r="C281" s="53">
        <v>0</v>
      </c>
      <c r="D281" s="53">
        <v>0</v>
      </c>
      <c r="E281" s="53">
        <v>2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8"/>
      <c r="B282" s="49" t="s">
        <v>1583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8"/>
      <c r="B283" s="49" t="s">
        <v>1584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8"/>
      <c r="B284" s="49" t="s">
        <v>1585</v>
      </c>
      <c r="C284" s="53">
        <v>0</v>
      </c>
      <c r="D284" s="53">
        <v>0</v>
      </c>
      <c r="E284" s="53">
        <v>1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8"/>
      <c r="B285" s="49" t="s">
        <v>946</v>
      </c>
      <c r="C285" s="53">
        <v>1</v>
      </c>
      <c r="D285" s="53">
        <v>0</v>
      </c>
      <c r="E285" s="53">
        <v>1</v>
      </c>
      <c r="F285" s="53">
        <v>0</v>
      </c>
      <c r="G285" s="53">
        <v>0</v>
      </c>
      <c r="H285" s="53">
        <v>2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78"/>
      <c r="B286" s="49" t="s">
        <v>972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8"/>
      <c r="B287" s="49" t="s">
        <v>1586</v>
      </c>
      <c r="C287" s="53">
        <v>0</v>
      </c>
      <c r="D287" s="53">
        <v>0</v>
      </c>
      <c r="E287" s="53">
        <v>5</v>
      </c>
      <c r="F287" s="53">
        <v>0</v>
      </c>
      <c r="G287" s="53">
        <v>0</v>
      </c>
      <c r="H287" s="53">
        <v>1</v>
      </c>
      <c r="I287" s="53">
        <v>0</v>
      </c>
      <c r="J287" s="53">
        <v>1</v>
      </c>
      <c r="K287" s="53">
        <v>0</v>
      </c>
      <c r="L287" s="54">
        <v>0</v>
      </c>
    </row>
    <row r="288" spans="1:12" x14ac:dyDescent="0.25">
      <c r="A288" s="178"/>
      <c r="B288" s="49" t="s">
        <v>1587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8"/>
      <c r="B289" s="49" t="s">
        <v>1588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8"/>
      <c r="B290" s="49" t="s">
        <v>1589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8"/>
      <c r="B291" s="49" t="s">
        <v>1590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79"/>
      <c r="B292" s="49" t="s">
        <v>1591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7" t="s">
        <v>1592</v>
      </c>
      <c r="B293" s="49" t="s">
        <v>1593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8"/>
      <c r="B294" s="49" t="s">
        <v>1594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18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8"/>
      <c r="B295" s="49" t="s">
        <v>1595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1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8"/>
      <c r="B296" s="49" t="s">
        <v>1596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0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8"/>
      <c r="B297" s="49" t="s">
        <v>1597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10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8"/>
      <c r="B298" s="49" t="s">
        <v>1598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5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8"/>
      <c r="B299" s="49" t="s">
        <v>1599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1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8"/>
      <c r="B300" s="49" t="s">
        <v>1600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8"/>
      <c r="B301" s="49" t="s">
        <v>1601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5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8"/>
      <c r="B302" s="49" t="s">
        <v>1602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1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8"/>
      <c r="B303" s="49" t="s">
        <v>1603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1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8"/>
      <c r="B304" s="49" t="s">
        <v>1604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6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8"/>
      <c r="B305" s="49" t="s">
        <v>997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5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8"/>
      <c r="B306" s="49" t="s">
        <v>1605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79"/>
      <c r="B307" s="49" t="s">
        <v>1606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pCh8E523fDFETQ70WCL2pYIA5EaxDhtbwd2E195+zTfOT1U5x5gZapw+O/bxC5IVaJYg5lKcSN+Aph8Q9gX1Fg==" saltValue="wRJ1jcewAC0UraGiDJEBA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E5251-F400-4D87-AB08-C6AAB5576A78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7" width="7.140625" style="103" bestFit="1" customWidth="1"/>
    <col min="68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3" width="6.140625" style="103" customWidth="1"/>
    <col min="74" max="74" width="6.7109375" style="103" customWidth="1"/>
    <col min="75" max="75" width="2.7109375" style="103" customWidth="1"/>
    <col min="76" max="76" width="21.140625" style="103" customWidth="1"/>
    <col min="77" max="80" width="11.42578125" style="103"/>
    <col min="81" max="81" width="16.42578125" style="103" customWidth="1"/>
    <col min="82" max="82" width="2.7109375" style="103" customWidth="1"/>
    <col min="83" max="83" width="17" style="103" customWidth="1"/>
    <col min="84" max="85" width="21.140625" style="103" customWidth="1"/>
    <col min="86" max="88" width="11.42578125" style="103"/>
    <col min="89" max="89" width="2.7109375" style="103" customWidth="1"/>
    <col min="90" max="90" width="15.140625" style="103" customWidth="1"/>
    <col min="91" max="91" width="8.28515625" style="103" customWidth="1"/>
    <col min="92" max="92" width="23.42578125" style="103" customWidth="1"/>
    <col min="93" max="93" width="14.85546875" style="103" customWidth="1"/>
    <col min="94" max="94" width="18" style="103" customWidth="1"/>
    <col min="95" max="16384" width="11.42578125" style="103"/>
  </cols>
  <sheetData>
    <row r="1" spans="1:93" ht="18.75" x14ac:dyDescent="0.25">
      <c r="A1" s="101"/>
      <c r="B1" s="102"/>
      <c r="C1" s="201" t="s">
        <v>1729</v>
      </c>
      <c r="D1" s="201"/>
      <c r="E1" s="201"/>
      <c r="G1" s="101"/>
      <c r="P1" s="101"/>
      <c r="X1" s="101"/>
      <c r="AF1" s="101"/>
      <c r="AN1" s="101"/>
      <c r="AT1" s="101"/>
      <c r="BC1" s="101"/>
      <c r="BJ1" s="101"/>
      <c r="BW1" s="101"/>
      <c r="CD1" s="101"/>
      <c r="CK1" s="101"/>
    </row>
    <row r="2" spans="1:93" s="105" customFormat="1" ht="11.25" x14ac:dyDescent="0.25">
      <c r="A2" s="104">
        <v>0</v>
      </c>
      <c r="H2" s="106"/>
      <c r="Z2" s="199"/>
      <c r="AA2" s="199"/>
      <c r="AB2" s="199"/>
      <c r="AC2" s="199"/>
      <c r="AH2" s="199"/>
      <c r="AI2" s="199"/>
      <c r="AJ2" s="199"/>
      <c r="AK2" s="199"/>
      <c r="AV2" s="200"/>
      <c r="AW2" s="200"/>
      <c r="AX2" s="200"/>
      <c r="AY2" s="200"/>
      <c r="AZ2" s="200"/>
      <c r="BA2" s="200"/>
      <c r="BK2" s="200" t="s">
        <v>1730</v>
      </c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CL2" s="106"/>
    </row>
    <row r="3" spans="1:93" s="105" customFormat="1" ht="11.25" x14ac:dyDescent="0.25">
      <c r="Z3" s="199" t="s">
        <v>1731</v>
      </c>
      <c r="AA3" s="199"/>
      <c r="AB3" s="199"/>
      <c r="AC3" s="199"/>
      <c r="AH3" s="199" t="s">
        <v>1732</v>
      </c>
      <c r="AI3" s="199"/>
      <c r="AJ3" s="199"/>
      <c r="AK3" s="199"/>
      <c r="AV3" s="200" t="s">
        <v>1078</v>
      </c>
      <c r="AW3" s="200"/>
      <c r="AX3" s="200"/>
      <c r="AY3" s="200"/>
      <c r="AZ3" s="200"/>
      <c r="BA3" s="200"/>
      <c r="CL3" s="106"/>
    </row>
    <row r="4" spans="1:93" s="107" customFormat="1" ht="21.75" customHeight="1" x14ac:dyDescent="0.25">
      <c r="C4" s="199" t="s">
        <v>12</v>
      </c>
      <c r="D4" s="199"/>
      <c r="E4" s="199"/>
      <c r="I4" s="199" t="s">
        <v>39</v>
      </c>
      <c r="J4" s="199"/>
      <c r="K4" s="199"/>
      <c r="L4" s="199"/>
      <c r="M4" s="199"/>
      <c r="Q4" s="199" t="s">
        <v>1733</v>
      </c>
      <c r="R4" s="199"/>
      <c r="S4" s="199"/>
      <c r="T4" s="199"/>
      <c r="U4" s="199"/>
      <c r="V4" s="199"/>
      <c r="AP4" s="199" t="s">
        <v>1734</v>
      </c>
      <c r="AQ4" s="199"/>
      <c r="AR4" s="199"/>
      <c r="BE4" s="199" t="s">
        <v>1078</v>
      </c>
      <c r="BF4" s="199"/>
      <c r="BG4" s="199"/>
      <c r="BK4" s="203" t="s">
        <v>1735</v>
      </c>
      <c r="BL4" s="202" t="s">
        <v>1736</v>
      </c>
      <c r="BM4" s="202" t="s">
        <v>1737</v>
      </c>
      <c r="BN4" s="202" t="s">
        <v>181</v>
      </c>
      <c r="BO4" s="202" t="s">
        <v>1738</v>
      </c>
      <c r="BP4" s="202" t="s">
        <v>1739</v>
      </c>
      <c r="BQ4" s="202" t="s">
        <v>1740</v>
      </c>
      <c r="BR4" s="202" t="s">
        <v>216</v>
      </c>
      <c r="BS4" s="204" t="s">
        <v>1741</v>
      </c>
      <c r="BT4" s="204" t="s">
        <v>1742</v>
      </c>
      <c r="BU4" s="204" t="s">
        <v>296</v>
      </c>
      <c r="BV4" s="204" t="s">
        <v>1743</v>
      </c>
      <c r="BY4" s="205" t="s">
        <v>167</v>
      </c>
      <c r="BZ4" s="205"/>
      <c r="CA4" s="205"/>
      <c r="CF4" s="199" t="s">
        <v>1744</v>
      </c>
      <c r="CG4" s="199"/>
      <c r="CL4" s="199" t="s">
        <v>47</v>
      </c>
      <c r="CM4" s="199"/>
      <c r="CN4" s="199"/>
      <c r="CO4" s="199"/>
    </row>
    <row r="5" spans="1:93" s="107" customFormat="1" ht="14.25" customHeight="1" x14ac:dyDescent="0.25">
      <c r="Z5" s="108" t="s">
        <v>1745</v>
      </c>
      <c r="AA5" s="109" t="s">
        <v>1746</v>
      </c>
      <c r="AB5" s="109" t="s">
        <v>80</v>
      </c>
      <c r="AC5" s="110" t="s">
        <v>80</v>
      </c>
      <c r="AH5" s="108" t="s">
        <v>1745</v>
      </c>
      <c r="AI5" s="109" t="s">
        <v>1746</v>
      </c>
      <c r="AJ5" s="109" t="s">
        <v>80</v>
      </c>
      <c r="AK5" s="110" t="s">
        <v>80</v>
      </c>
      <c r="AV5" s="203" t="s">
        <v>1747</v>
      </c>
      <c r="AW5" s="202" t="s">
        <v>1748</v>
      </c>
      <c r="AX5" s="202" t="s">
        <v>1749</v>
      </c>
      <c r="AY5" s="202" t="s">
        <v>108</v>
      </c>
      <c r="AZ5" s="202" t="s">
        <v>109</v>
      </c>
      <c r="BA5" s="204" t="s">
        <v>110</v>
      </c>
      <c r="BK5" s="203"/>
      <c r="BL5" s="202"/>
      <c r="BM5" s="202"/>
      <c r="BN5" s="202"/>
      <c r="BO5" s="202"/>
      <c r="BP5" s="202"/>
      <c r="BQ5" s="202"/>
      <c r="BR5" s="202"/>
      <c r="BS5" s="204"/>
      <c r="BT5" s="204"/>
      <c r="BU5" s="204"/>
      <c r="BV5" s="204"/>
    </row>
    <row r="6" spans="1:93" s="107" customFormat="1" ht="14.25" customHeight="1" x14ac:dyDescent="0.25">
      <c r="C6" s="111" t="s">
        <v>19</v>
      </c>
      <c r="D6" s="112" t="s">
        <v>1750</v>
      </c>
      <c r="E6" s="111" t="s">
        <v>23</v>
      </c>
      <c r="I6" s="113" t="s">
        <v>48</v>
      </c>
      <c r="J6" s="112" t="s">
        <v>1751</v>
      </c>
      <c r="K6" s="112" t="s">
        <v>62</v>
      </c>
      <c r="L6" s="112" t="s">
        <v>64</v>
      </c>
      <c r="M6" s="114" t="s">
        <v>1752</v>
      </c>
      <c r="N6" s="115" t="s">
        <v>1753</v>
      </c>
      <c r="O6" s="115"/>
      <c r="Q6" s="113" t="s">
        <v>1307</v>
      </c>
      <c r="R6" s="112" t="s">
        <v>1754</v>
      </c>
      <c r="S6" s="112" t="s">
        <v>1755</v>
      </c>
      <c r="T6" s="112" t="s">
        <v>1050</v>
      </c>
      <c r="U6" s="112" t="s">
        <v>1756</v>
      </c>
      <c r="V6" s="114" t="s">
        <v>1650</v>
      </c>
      <c r="Z6" s="116" t="s">
        <v>1757</v>
      </c>
      <c r="AA6" s="117" t="s">
        <v>1757</v>
      </c>
      <c r="AB6" s="117" t="s">
        <v>1758</v>
      </c>
      <c r="AC6" s="118" t="s">
        <v>1759</v>
      </c>
      <c r="AH6" s="116" t="s">
        <v>1757</v>
      </c>
      <c r="AI6" s="117" t="s">
        <v>1757</v>
      </c>
      <c r="AJ6" s="117" t="s">
        <v>1758</v>
      </c>
      <c r="AK6" s="118" t="s">
        <v>1759</v>
      </c>
      <c r="AP6" s="113" t="s">
        <v>1760</v>
      </c>
      <c r="AQ6" s="112" t="s">
        <v>99</v>
      </c>
      <c r="AR6" s="114" t="s">
        <v>1761</v>
      </c>
      <c r="AV6" s="203"/>
      <c r="AW6" s="202"/>
      <c r="AX6" s="202"/>
      <c r="AY6" s="202"/>
      <c r="AZ6" s="202"/>
      <c r="BA6" s="204"/>
      <c r="BE6" s="113" t="s">
        <v>112</v>
      </c>
      <c r="BF6" s="112" t="s">
        <v>113</v>
      </c>
      <c r="BG6" s="114" t="s">
        <v>1762</v>
      </c>
      <c r="BK6" s="203"/>
      <c r="BL6" s="202"/>
      <c r="BM6" s="202"/>
      <c r="BN6" s="202"/>
      <c r="BO6" s="202"/>
      <c r="BP6" s="202"/>
      <c r="BQ6" s="202"/>
      <c r="BR6" s="202"/>
      <c r="BS6" s="204"/>
      <c r="BT6" s="204"/>
      <c r="BU6" s="204"/>
      <c r="BV6" s="204"/>
      <c r="BY6" s="113" t="s">
        <v>1735</v>
      </c>
      <c r="BZ6" s="112" t="s">
        <v>1763</v>
      </c>
      <c r="CA6" s="114" t="s">
        <v>110</v>
      </c>
      <c r="CF6" s="113" t="s">
        <v>1764</v>
      </c>
      <c r="CG6" s="114" t="s">
        <v>1765</v>
      </c>
      <c r="CM6" s="113" t="s">
        <v>48</v>
      </c>
      <c r="CN6" s="114" t="s">
        <v>49</v>
      </c>
    </row>
    <row r="7" spans="1:93" s="119" customFormat="1" ht="21" customHeight="1" x14ac:dyDescent="0.25">
      <c r="C7" s="120">
        <f>DatosGenerales!C8</f>
        <v>36963</v>
      </c>
      <c r="D7" s="121">
        <f>SUM(DatosGenerales!C15:C19)</f>
        <v>5004</v>
      </c>
      <c r="E7" s="120">
        <f>SUM(DatosGenerales!C12:C14)</f>
        <v>32255</v>
      </c>
      <c r="I7" s="122">
        <f>DatosGenerales!C31</f>
        <v>5547</v>
      </c>
      <c r="J7" s="121">
        <f>DatosGenerales!C32</f>
        <v>709</v>
      </c>
      <c r="K7" s="120">
        <f>SUM(DatosGenerales!C33:C34)</f>
        <v>634</v>
      </c>
      <c r="L7" s="121">
        <f>DatosGenerales!C36</f>
        <v>3816</v>
      </c>
      <c r="M7" s="120">
        <f>DatosGenerales!C95</f>
        <v>2570</v>
      </c>
      <c r="N7" s="123">
        <f>L7-M7</f>
        <v>1246</v>
      </c>
      <c r="O7" s="123"/>
      <c r="Q7" s="122">
        <f>DatosGenerales!C36</f>
        <v>3816</v>
      </c>
      <c r="R7" s="121">
        <f>DatosGenerales!C49</f>
        <v>3291</v>
      </c>
      <c r="S7" s="121">
        <f>DatosGenerales!C50</f>
        <v>148</v>
      </c>
      <c r="T7" s="121">
        <f>DatosGenerales!C62</f>
        <v>58</v>
      </c>
      <c r="U7" s="121">
        <f>DatosGenerales!C78</f>
        <v>15</v>
      </c>
      <c r="V7" s="124">
        <f>SUM(Q7:U7)</f>
        <v>7328</v>
      </c>
      <c r="Z7" s="122">
        <f>SUM(DatosGenerales!C106,DatosGenerales!C107,DatosGenerales!C109)</f>
        <v>1916</v>
      </c>
      <c r="AA7" s="121">
        <f>SUM(DatosGenerales!C108,DatosGenerales!C110)</f>
        <v>1100</v>
      </c>
      <c r="AB7" s="121">
        <f>DatosGenerales!C106</f>
        <v>1422</v>
      </c>
      <c r="AC7" s="124">
        <f>DatosGenerales!C107</f>
        <v>358</v>
      </c>
      <c r="AH7" s="122">
        <f>SUM(DatosGenerales!C115,DatosGenerales!C116,DatosGenerales!C118)</f>
        <v>145</v>
      </c>
      <c r="AI7" s="121">
        <f>SUM(DatosGenerales!C117,DatosGenerales!C119)</f>
        <v>40</v>
      </c>
      <c r="AJ7" s="121">
        <f>DatosGenerales!C115</f>
        <v>119</v>
      </c>
      <c r="AK7" s="124">
        <f>DatosGenerales!C116</f>
        <v>19</v>
      </c>
      <c r="AP7" s="122">
        <f>SUM(DatosGenerales!C135:C136)</f>
        <v>649</v>
      </c>
      <c r="AQ7" s="121">
        <f>SUM(DatosGenerales!C137:C138)</f>
        <v>3</v>
      </c>
      <c r="AR7" s="124">
        <f>SUM(DatosGenerales!C139:C140)</f>
        <v>16</v>
      </c>
      <c r="AV7" s="122">
        <f>DatosGenerales!C145</f>
        <v>25</v>
      </c>
      <c r="AW7" s="121">
        <f>DatosGenerales!C146</f>
        <v>36</v>
      </c>
      <c r="AX7" s="121">
        <f>DatosGenerales!C147</f>
        <v>23</v>
      </c>
      <c r="AY7" s="121">
        <f>DatosGenerales!C148</f>
        <v>4</v>
      </c>
      <c r="AZ7" s="121">
        <f>DatosGenerales!C149</f>
        <v>89</v>
      </c>
      <c r="BA7" s="124">
        <f>DatosGenerales!C150</f>
        <v>0</v>
      </c>
      <c r="BE7" s="122">
        <f>DatosGenerales!C151</f>
        <v>60</v>
      </c>
      <c r="BF7" s="121">
        <f>DatosGenerales!C152</f>
        <v>96</v>
      </c>
      <c r="BG7" s="124">
        <f>DatosGenerales!C154</f>
        <v>114</v>
      </c>
      <c r="BK7" s="122">
        <f>SUM(DatosGenerales!C307:C321)</f>
        <v>2875</v>
      </c>
      <c r="BL7" s="121">
        <f>SUM(DatosGenerales!C304:C306)</f>
        <v>36</v>
      </c>
      <c r="BM7" s="121">
        <f>SUM(DatosGenerales!C322:C354)</f>
        <v>643</v>
      </c>
      <c r="BN7" s="121">
        <f>SUM(DatosGenerales!C299)</f>
        <v>31</v>
      </c>
      <c r="BO7" s="121">
        <f>SUM(DatosGenerales!C366:C374)</f>
        <v>2</v>
      </c>
      <c r="BP7" s="121">
        <f>SUM(DatosGenerales!C296:C298)</f>
        <v>0</v>
      </c>
      <c r="BQ7" s="121">
        <f>SUM(DatosGenerales!C355:C365)</f>
        <v>1</v>
      </c>
      <c r="BR7" s="121">
        <f>SUM(DatosGenerales!C300:C302)</f>
        <v>20</v>
      </c>
      <c r="BS7" s="124">
        <f>SUM(DatosGenerales!C293:C295)</f>
        <v>590</v>
      </c>
      <c r="BT7" s="124">
        <f>SUM(DatosGenerales!C303)</f>
        <v>0</v>
      </c>
      <c r="BU7" s="124">
        <f>SUM(DatosGenerales!C375:C387)</f>
        <v>5</v>
      </c>
      <c r="BV7" s="124">
        <f>SUM(DatosGenerales!C388:C409)</f>
        <v>1905</v>
      </c>
      <c r="BY7" s="122">
        <f>DatosGenerales!C246</f>
        <v>2094</v>
      </c>
      <c r="BZ7" s="121">
        <f>DatosGenerales!C247</f>
        <v>1453</v>
      </c>
      <c r="CA7" s="124">
        <f>DatosGenerales!C248</f>
        <v>845</v>
      </c>
      <c r="CF7" s="122">
        <f>DatosGenerales!C255</f>
        <v>333</v>
      </c>
      <c r="CG7" s="124">
        <f>DatosGenerales!C258</f>
        <v>76</v>
      </c>
      <c r="CM7" s="122">
        <f>DatosGenerales!C40</f>
        <v>7986</v>
      </c>
      <c r="CN7" s="124">
        <f>DatosGenerales!C41</f>
        <v>2631</v>
      </c>
    </row>
    <row r="8" spans="1:93" x14ac:dyDescent="0.25">
      <c r="B8" s="125"/>
    </row>
    <row r="11" spans="1:93" x14ac:dyDescent="0.25">
      <c r="R11" s="103" t="s">
        <v>1766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3" t="s">
        <v>1767</v>
      </c>
    </row>
    <row r="22" spans="19:93" x14ac:dyDescent="0.2">
      <c r="BK22" s="127" t="s">
        <v>1768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7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1769</v>
      </c>
      <c r="BO38" s="134">
        <v>13</v>
      </c>
    </row>
    <row r="41" spans="62:67" x14ac:dyDescent="0.2">
      <c r="BK41" s="127" t="s">
        <v>1770</v>
      </c>
    </row>
    <row r="51" spans="63:74" x14ac:dyDescent="0.25">
      <c r="BK51" s="131" t="s">
        <v>1771</v>
      </c>
      <c r="BL51" s="131" t="s">
        <v>1771</v>
      </c>
      <c r="BM51" s="130"/>
    </row>
    <row r="52" spans="63:74" x14ac:dyDescent="0.25">
      <c r="BK52" s="131" t="s">
        <v>1772</v>
      </c>
      <c r="BL52" s="131" t="s">
        <v>1773</v>
      </c>
      <c r="BM52" s="131"/>
      <c r="BN52" s="107"/>
      <c r="BO52" s="107"/>
      <c r="BP52" s="107"/>
      <c r="BQ52" s="107"/>
      <c r="BR52" s="107"/>
      <c r="BS52" s="107"/>
      <c r="BT52" s="107"/>
      <c r="BU52" s="107"/>
      <c r="BV52" s="107"/>
    </row>
    <row r="53" spans="63:74" x14ac:dyDescent="0.25">
      <c r="BK53" s="132">
        <f>SUM(DatosGenerales!C320,DatosGenerales!C309,DatosGenerales!C318)</f>
        <v>661</v>
      </c>
      <c r="BL53" s="132">
        <f>SUM(DatosGenerales!C321,DatosGenerales!C310,DatosGenerales!C319)</f>
        <v>1021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1774</v>
      </c>
    </row>
    <row r="65" spans="63:71" x14ac:dyDescent="0.25">
      <c r="BK65" s="131" t="s">
        <v>1775</v>
      </c>
      <c r="BL65" s="131" t="s">
        <v>1776</v>
      </c>
      <c r="BM65" s="131" t="s">
        <v>1777</v>
      </c>
      <c r="BN65" s="131"/>
    </row>
    <row r="66" spans="63:71" x14ac:dyDescent="0.25">
      <c r="BK66" s="132">
        <f>SUM(DatosGenerales!C320:C321)</f>
        <v>33</v>
      </c>
      <c r="BL66" s="132">
        <f>SUM(DatosGenerales!C309:C310)</f>
        <v>923</v>
      </c>
      <c r="BM66" s="132">
        <f>SUM(DatosGenerales!C318:C319)</f>
        <v>726</v>
      </c>
      <c r="BN66" s="132"/>
      <c r="BO66" s="119"/>
      <c r="BP66" s="119"/>
      <c r="BQ66" s="119"/>
      <c r="BR66" s="119"/>
      <c r="BS66" s="119"/>
    </row>
  </sheetData>
  <sheetProtection algorithmName="SHA-512" hashValue="1IhHlC172hA2a1jN7ZljI6eCP8TyaJfXHRItNGbd/BnhVLmX5AYrM6+J+8y6b1HLNBiL3bn/VGxsc5SDciYjOw==" saltValue="QV+b3EcFGsCA1K90R/jid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2E164-B330-40EF-B874-80B02BD57112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1778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1779</v>
      </c>
      <c r="H3" s="127" t="s">
        <v>1780</v>
      </c>
      <c r="M3" s="127" t="s">
        <v>1781</v>
      </c>
      <c r="R3" s="127" t="s">
        <v>1782</v>
      </c>
      <c r="W3" s="127" t="s">
        <v>1783</v>
      </c>
      <c r="AB3" s="127" t="s">
        <v>1784</v>
      </c>
      <c r="AG3" s="127" t="s">
        <v>1785</v>
      </c>
      <c r="AL3" s="127" t="s">
        <v>1786</v>
      </c>
      <c r="AQ3" s="127" t="s">
        <v>1787</v>
      </c>
      <c r="AV3" s="127" t="s">
        <v>1788</v>
      </c>
      <c r="BA3" s="127" t="s">
        <v>1789</v>
      </c>
      <c r="BF3" s="127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1769</v>
      </c>
      <c r="D25" s="134">
        <v>100</v>
      </c>
      <c r="H25" s="133" t="s">
        <v>1769</v>
      </c>
      <c r="I25" s="134">
        <v>50</v>
      </c>
      <c r="M25" s="133" t="s">
        <v>1769</v>
      </c>
      <c r="N25" s="134">
        <v>10</v>
      </c>
      <c r="R25" s="133" t="s">
        <v>1769</v>
      </c>
      <c r="S25" s="134">
        <v>50</v>
      </c>
      <c r="W25" s="133" t="s">
        <v>1769</v>
      </c>
      <c r="X25" s="134">
        <v>50</v>
      </c>
      <c r="AB25" s="133" t="s">
        <v>1769</v>
      </c>
      <c r="AC25" s="134">
        <v>0</v>
      </c>
      <c r="AG25" s="133" t="s">
        <v>1769</v>
      </c>
      <c r="AH25" s="134">
        <v>0</v>
      </c>
      <c r="AL25" s="133" t="s">
        <v>1769</v>
      </c>
      <c r="AM25" s="134">
        <v>0</v>
      </c>
      <c r="AQ25" s="133" t="s">
        <v>1769</v>
      </c>
      <c r="AR25" s="134">
        <v>0</v>
      </c>
      <c r="AV25" s="133" t="s">
        <v>1769</v>
      </c>
      <c r="AW25" s="134">
        <v>10</v>
      </c>
      <c r="BA25" s="133" t="s">
        <v>1769</v>
      </c>
      <c r="BB25" s="134">
        <v>0</v>
      </c>
      <c r="BF25" s="133" t="s">
        <v>1769</v>
      </c>
      <c r="BG25" s="134">
        <v>50</v>
      </c>
    </row>
  </sheetData>
  <sheetProtection algorithmName="SHA-512" hashValue="FyzOOX5zXisG5os/0ZjAashS6l3KRlhYYfPQU/WInk1+0wsV+ECyQozkztfmq8UMhkeERXCyZFhYtmFZvmf1Qw==" saltValue="IpbN640KJK5DYmuPTrCk1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0C0D4-3791-44A3-B835-E11C4B0B0A50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11.42578125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207" t="s">
        <v>1791</v>
      </c>
      <c r="D1" s="207"/>
      <c r="E1" s="207"/>
      <c r="F1" s="207"/>
      <c r="G1" s="207"/>
      <c r="H1" s="207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199" t="s">
        <v>1022</v>
      </c>
      <c r="D4" s="199"/>
      <c r="E4" s="199"/>
      <c r="F4" s="199"/>
      <c r="G4" s="199"/>
      <c r="H4" s="199"/>
      <c r="I4" s="103"/>
      <c r="L4" s="199" t="s">
        <v>1246</v>
      </c>
      <c r="M4" s="199"/>
      <c r="N4" s="199"/>
      <c r="O4" s="199"/>
      <c r="P4" s="199"/>
      <c r="T4" s="199" t="s">
        <v>998</v>
      </c>
      <c r="U4" s="199"/>
      <c r="V4" s="199"/>
      <c r="W4" s="199"/>
      <c r="X4" s="199"/>
      <c r="Y4" s="199"/>
      <c r="Z4" s="199"/>
      <c r="AA4" s="199"/>
      <c r="AE4" s="199" t="s">
        <v>1792</v>
      </c>
      <c r="AF4" s="199"/>
      <c r="AG4" s="199"/>
      <c r="AH4" s="199"/>
      <c r="AI4" s="199"/>
      <c r="AJ4" s="199"/>
      <c r="AK4" s="199"/>
      <c r="AL4" s="199"/>
      <c r="AP4" s="199" t="s">
        <v>1655</v>
      </c>
      <c r="AQ4" s="199"/>
      <c r="AR4" s="199"/>
      <c r="AS4" s="199"/>
      <c r="AT4" s="199"/>
      <c r="AU4" s="199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208" t="s">
        <v>81</v>
      </c>
      <c r="M6" s="209" t="s">
        <v>1793</v>
      </c>
      <c r="N6" s="209" t="s">
        <v>1794</v>
      </c>
      <c r="O6" s="210" t="s">
        <v>1019</v>
      </c>
      <c r="P6" s="210"/>
      <c r="AC6" s="105"/>
      <c r="AN6" s="105"/>
    </row>
    <row r="7" spans="1:50" s="107" customFormat="1" ht="20.85" customHeight="1" x14ac:dyDescent="0.25">
      <c r="C7" s="206" t="s">
        <v>252</v>
      </c>
      <c r="D7" s="111" t="s">
        <v>19</v>
      </c>
      <c r="E7" s="139" t="s">
        <v>1023</v>
      </c>
      <c r="F7" s="139" t="s">
        <v>1024</v>
      </c>
      <c r="G7" s="114" t="s">
        <v>1025</v>
      </c>
      <c r="H7" s="114" t="s">
        <v>1026</v>
      </c>
      <c r="I7" s="103"/>
      <c r="L7" s="208"/>
      <c r="M7" s="209"/>
      <c r="N7" s="209"/>
      <c r="O7" s="112" t="s">
        <v>1020</v>
      </c>
      <c r="P7" s="114" t="s">
        <v>1021</v>
      </c>
      <c r="S7" s="140" t="s">
        <v>999</v>
      </c>
      <c r="T7" s="141" t="s">
        <v>316</v>
      </c>
      <c r="U7" s="141" t="s">
        <v>1795</v>
      </c>
      <c r="V7" s="141" t="s">
        <v>1005</v>
      </c>
      <c r="W7" s="141" t="s">
        <v>1006</v>
      </c>
      <c r="X7" s="141" t="s">
        <v>1007</v>
      </c>
      <c r="Y7" s="141" t="s">
        <v>1796</v>
      </c>
      <c r="Z7" s="141" t="s">
        <v>1008</v>
      </c>
      <c r="AA7" s="140" t="s">
        <v>997</v>
      </c>
      <c r="AE7" s="142" t="s">
        <v>980</v>
      </c>
      <c r="AF7" s="141" t="s">
        <v>354</v>
      </c>
      <c r="AG7" s="141" t="s">
        <v>981</v>
      </c>
      <c r="AH7" s="141" t="s">
        <v>982</v>
      </c>
      <c r="AI7" s="141" t="s">
        <v>983</v>
      </c>
      <c r="AJ7" s="140" t="s">
        <v>984</v>
      </c>
      <c r="AK7" s="141" t="s">
        <v>985</v>
      </c>
      <c r="AL7" s="141" t="s">
        <v>538</v>
      </c>
      <c r="AM7" s="140" t="s">
        <v>986</v>
      </c>
      <c r="AP7" s="142" t="s">
        <v>1656</v>
      </c>
      <c r="AQ7" s="141" t="s">
        <v>1657</v>
      </c>
      <c r="AR7" s="141" t="s">
        <v>1658</v>
      </c>
      <c r="AS7" s="141" t="s">
        <v>1659</v>
      </c>
      <c r="AT7" s="141" t="s">
        <v>1040</v>
      </c>
      <c r="AU7" s="140" t="s">
        <v>1660</v>
      </c>
      <c r="AW7" s="143" t="s">
        <v>1656</v>
      </c>
      <c r="AX7" s="144">
        <f>DatosMenores!C69</f>
        <v>549</v>
      </c>
    </row>
    <row r="8" spans="1:50" s="119" customFormat="1" ht="14.85" customHeight="1" x14ac:dyDescent="0.25">
      <c r="C8" s="206"/>
      <c r="D8" s="121">
        <f>DatosMenores!C56</f>
        <v>1210</v>
      </c>
      <c r="E8" s="121">
        <f>DatosMenores!C57</f>
        <v>211</v>
      </c>
      <c r="F8" s="121">
        <f>DatosMenores!C58</f>
        <v>181</v>
      </c>
      <c r="G8" s="121">
        <f>DatosMenores!C59</f>
        <v>207</v>
      </c>
      <c r="H8" s="120">
        <f>DatosMenores!C60</f>
        <v>150</v>
      </c>
      <c r="I8" s="103"/>
      <c r="L8" s="120">
        <f>DatosMenores!C48</f>
        <v>30</v>
      </c>
      <c r="M8" s="121">
        <f>DatosMenores!C49</f>
        <v>61</v>
      </c>
      <c r="N8" s="121">
        <f>DatosMenores!C50</f>
        <v>179</v>
      </c>
      <c r="O8" s="121">
        <f>DatosMenores!C51</f>
        <v>2</v>
      </c>
      <c r="P8" s="120">
        <f>DatosMenores!C52</f>
        <v>0</v>
      </c>
      <c r="S8" s="120">
        <f>DatosMenores!C28</f>
        <v>358</v>
      </c>
      <c r="T8" s="121">
        <f>SUM(DatosMenores!C29:C32)</f>
        <v>75</v>
      </c>
      <c r="U8" s="121">
        <f>DatosMenores!C33</f>
        <v>6</v>
      </c>
      <c r="V8" s="121">
        <f>DatosMenores!C34</f>
        <v>282</v>
      </c>
      <c r="W8" s="121">
        <f>DatosMenores!C35</f>
        <v>8</v>
      </c>
      <c r="X8" s="121">
        <f>DatosMenores!C36</f>
        <v>0</v>
      </c>
      <c r="Y8" s="121">
        <f>DatosMenores!C38</f>
        <v>2</v>
      </c>
      <c r="Z8" s="121">
        <f>DatosMenores!C37</f>
        <v>1</v>
      </c>
      <c r="AA8" s="120">
        <f>DatosMenores!C39</f>
        <v>0</v>
      </c>
      <c r="AC8" s="105"/>
      <c r="AE8" s="122">
        <f>DatosMenores!C5</f>
        <v>6</v>
      </c>
      <c r="AF8" s="121">
        <f>DatosMenores!C6</f>
        <v>192</v>
      </c>
      <c r="AG8" s="121">
        <f>DatosMenores!C7</f>
        <v>26</v>
      </c>
      <c r="AH8" s="121">
        <f>DatosMenores!C8</f>
        <v>36</v>
      </c>
      <c r="AI8" s="121">
        <f>DatosMenores!C9</f>
        <v>119</v>
      </c>
      <c r="AJ8" s="120">
        <f>DatosMenores!C10</f>
        <v>66</v>
      </c>
      <c r="AK8" s="121">
        <f>DatosMenores!C11</f>
        <v>141</v>
      </c>
      <c r="AL8" s="121">
        <f>DatosMenores!C12</f>
        <v>121</v>
      </c>
      <c r="AM8" s="120">
        <f>DatosMenores!C13</f>
        <v>18</v>
      </c>
      <c r="AN8" s="105"/>
      <c r="AP8" s="122">
        <f>DatosMenores!C69</f>
        <v>549</v>
      </c>
      <c r="AQ8" s="122">
        <f>DatosMenores!C70</f>
        <v>52</v>
      </c>
      <c r="AR8" s="121">
        <f>DatosMenores!C71</f>
        <v>928</v>
      </c>
      <c r="AS8" s="121">
        <f>DatosMenores!C74</f>
        <v>0</v>
      </c>
      <c r="AT8" s="121">
        <f>DatosMenores!C75</f>
        <v>39</v>
      </c>
      <c r="AU8" s="120">
        <f>DatosMenores!C76</f>
        <v>0</v>
      </c>
      <c r="AW8" s="143" t="s">
        <v>1657</v>
      </c>
      <c r="AX8" s="144">
        <f>DatosMenores!C70</f>
        <v>52</v>
      </c>
    </row>
    <row r="9" spans="1:50" ht="14.85" customHeight="1" x14ac:dyDescent="0.25">
      <c r="B9" s="125"/>
      <c r="C9" s="206" t="s">
        <v>1027</v>
      </c>
      <c r="D9" s="111" t="s">
        <v>1028</v>
      </c>
      <c r="E9" s="112" t="s">
        <v>1029</v>
      </c>
      <c r="F9" s="114" t="s">
        <v>1030</v>
      </c>
      <c r="G9" s="114" t="s">
        <v>1031</v>
      </c>
      <c r="H9" s="114" t="s">
        <v>1026</v>
      </c>
      <c r="AC9" s="107"/>
      <c r="AE9" s="145"/>
      <c r="AN9" s="107"/>
      <c r="AQ9" s="146"/>
      <c r="AR9" s="147"/>
      <c r="AW9" s="143" t="s">
        <v>1658</v>
      </c>
      <c r="AX9" s="144">
        <f>DatosMenores!C71</f>
        <v>928</v>
      </c>
    </row>
    <row r="10" spans="1:50" ht="29.85" customHeight="1" x14ac:dyDescent="0.25">
      <c r="C10" s="206"/>
      <c r="D10" s="120">
        <f>DatosMenores!C61</f>
        <v>505</v>
      </c>
      <c r="E10" s="121">
        <f>DatosMenores!C62</f>
        <v>182</v>
      </c>
      <c r="F10" s="124">
        <f>DatosMenores!C63</f>
        <v>2</v>
      </c>
      <c r="G10" s="124">
        <f>DatosMenores!C64</f>
        <v>338</v>
      </c>
      <c r="H10" s="124">
        <f>DatosMenores!C65</f>
        <v>267</v>
      </c>
      <c r="AE10" s="142" t="s">
        <v>987</v>
      </c>
      <c r="AF10" s="141" t="s">
        <v>671</v>
      </c>
      <c r="AG10" s="141" t="s">
        <v>988</v>
      </c>
      <c r="AH10" s="141" t="s">
        <v>1797</v>
      </c>
      <c r="AI10" s="141" t="s">
        <v>990</v>
      </c>
      <c r="AJ10" s="141" t="s">
        <v>992</v>
      </c>
      <c r="AK10" s="141" t="s">
        <v>993</v>
      </c>
      <c r="AL10" s="140" t="s">
        <v>110</v>
      </c>
      <c r="AP10" s="142" t="s">
        <v>272</v>
      </c>
      <c r="AQ10" s="141" t="s">
        <v>1661</v>
      </c>
      <c r="AR10" s="141" t="s">
        <v>1662</v>
      </c>
      <c r="AS10" s="142" t="s">
        <v>1798</v>
      </c>
      <c r="AT10" s="140" t="s">
        <v>1799</v>
      </c>
      <c r="AW10" s="143" t="s">
        <v>1798</v>
      </c>
      <c r="AX10" s="144">
        <f>DatosMenores!C72</f>
        <v>0</v>
      </c>
    </row>
    <row r="11" spans="1:50" ht="14.85" customHeight="1" x14ac:dyDescent="0.25">
      <c r="AE11" s="122">
        <f>DatosMenores!C14</f>
        <v>2</v>
      </c>
      <c r="AF11" s="121">
        <f>DatosMenores!C15</f>
        <v>5</v>
      </c>
      <c r="AG11" s="121">
        <f>DatosMenores!C16</f>
        <v>78</v>
      </c>
      <c r="AH11" s="121">
        <f>DatosMenores!C17</f>
        <v>49</v>
      </c>
      <c r="AI11" s="121">
        <f>DatosMenores!C18</f>
        <v>6</v>
      </c>
      <c r="AJ11" s="121">
        <f>DatosMenores!C20</f>
        <v>56</v>
      </c>
      <c r="AK11" s="121">
        <f>DatosMenores!C21</f>
        <v>10</v>
      </c>
      <c r="AL11" s="120">
        <f>DatosMenores!C19</f>
        <v>325</v>
      </c>
      <c r="AP11" s="122">
        <f>DatosMenores!C78</f>
        <v>0</v>
      </c>
      <c r="AQ11" s="121">
        <f>DatosMenores!C77</f>
        <v>1</v>
      </c>
      <c r="AR11" s="121">
        <f>DatosMenores!C79</f>
        <v>0</v>
      </c>
      <c r="AS11" s="122">
        <f>DatosMenores!C72</f>
        <v>0</v>
      </c>
      <c r="AT11" s="120">
        <f>DatosMenores!C73</f>
        <v>24</v>
      </c>
      <c r="AW11" s="143" t="s">
        <v>1799</v>
      </c>
      <c r="AX11" s="144">
        <f>DatosMenores!C73</f>
        <v>24</v>
      </c>
    </row>
    <row r="12" spans="1:50" ht="12.75" customHeight="1" x14ac:dyDescent="0.25">
      <c r="AW12" s="143" t="s">
        <v>1659</v>
      </c>
      <c r="AX12" s="144">
        <f>DatosMenores!C74</f>
        <v>0</v>
      </c>
    </row>
    <row r="13" spans="1:50" ht="12.75" customHeight="1" x14ac:dyDescent="0.25">
      <c r="AW13" s="143" t="s">
        <v>1040</v>
      </c>
      <c r="AX13" s="144">
        <f>DatosMenores!C75</f>
        <v>39</v>
      </c>
    </row>
    <row r="14" spans="1:50" ht="12.75" customHeight="1" x14ac:dyDescent="0.25">
      <c r="AW14" s="143" t="s">
        <v>1660</v>
      </c>
      <c r="AX14" s="144">
        <f>DatosMenores!C76</f>
        <v>0</v>
      </c>
    </row>
    <row r="15" spans="1:50" ht="12.75" customHeight="1" x14ac:dyDescent="0.25">
      <c r="AW15" s="143" t="s">
        <v>1661</v>
      </c>
      <c r="AX15" s="144">
        <f>DatosMenores!C77</f>
        <v>1</v>
      </c>
    </row>
    <row r="16" spans="1:50" ht="12.75" customHeight="1" x14ac:dyDescent="0.25">
      <c r="AW16" s="143" t="s">
        <v>272</v>
      </c>
      <c r="AX16" s="144">
        <f>DatosMenores!C78</f>
        <v>0</v>
      </c>
    </row>
    <row r="17" spans="49:50" ht="12.75" customHeight="1" x14ac:dyDescent="0.25">
      <c r="AW17" s="143" t="s">
        <v>1662</v>
      </c>
      <c r="AX17" s="144">
        <f>DatosMenores!C79</f>
        <v>0</v>
      </c>
    </row>
  </sheetData>
  <sheetProtection algorithmName="SHA-512" hashValue="xId2vaDzk0LQdT07Wm/xo7cVj7tEOkp5k3kGe98dvRITJlhKL+AaUdikTwZD1HfNllRPE4C+oygvYqtQ905nnQ==" saltValue="D+ebf4jnXKLZIGU4ceUct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253C4-6978-4C7E-8843-4AB20D8273E3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1" t="s">
        <v>1800</v>
      </c>
      <c r="D1" s="211"/>
      <c r="E1" s="211"/>
      <c r="F1" s="21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1806</v>
      </c>
      <c r="D4" s="158">
        <f>DatosViolenciaDoméstica!C5</f>
        <v>553</v>
      </c>
      <c r="F4" s="157" t="s">
        <v>1807</v>
      </c>
      <c r="G4" s="159">
        <f>DatosViolenciaDoméstica!E67</f>
        <v>137</v>
      </c>
      <c r="H4" s="160"/>
    </row>
    <row r="5" spans="1:30" x14ac:dyDescent="0.2">
      <c r="C5" s="157" t="s">
        <v>12</v>
      </c>
      <c r="D5" s="158">
        <f>DatosViolenciaDoméstica!C6</f>
        <v>475</v>
      </c>
      <c r="F5" s="157" t="s">
        <v>1808</v>
      </c>
      <c r="G5" s="161">
        <f>DatosViolenciaDoméstica!F67</f>
        <v>68</v>
      </c>
      <c r="H5" s="160"/>
    </row>
    <row r="6" spans="1:30" x14ac:dyDescent="0.2">
      <c r="C6" s="157" t="s">
        <v>1809</v>
      </c>
      <c r="D6" s="158">
        <f>DatosViolenciaDoméstica!C7</f>
        <v>80</v>
      </c>
    </row>
    <row r="7" spans="1:30" x14ac:dyDescent="0.2">
      <c r="C7" s="157" t="s">
        <v>59</v>
      </c>
      <c r="D7" s="158">
        <f>DatosViolenciaDoméstica!C8</f>
        <v>4</v>
      </c>
    </row>
    <row r="8" spans="1:30" x14ac:dyDescent="0.2">
      <c r="C8" s="157" t="s">
        <v>1810</v>
      </c>
      <c r="D8" s="158">
        <f>DatosViolenciaDoméstica!C9</f>
        <v>0</v>
      </c>
    </row>
    <row r="9" spans="1:30" x14ac:dyDescent="0.2">
      <c r="C9" s="157" t="s">
        <v>1811</v>
      </c>
      <c r="D9" s="158">
        <f>SUM(DatosViolenciaDoméstica!C10:C11)</f>
        <v>2</v>
      </c>
    </row>
    <row r="21" spans="6:32" x14ac:dyDescent="0.2">
      <c r="F21" s="162"/>
      <c r="G21" s="162"/>
    </row>
    <row r="22" spans="6:32" s="162" customFormat="1" ht="12.75" customHeight="1" x14ac:dyDescent="0.2">
      <c r="F22" s="163"/>
      <c r="G22" s="163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3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1769</v>
      </c>
      <c r="AF25" s="166">
        <v>0</v>
      </c>
    </row>
  </sheetData>
  <sheetProtection algorithmName="SHA-512" hashValue="Z8k3LjvyLKYHxD4MUUYhyZ7L2IVSgZgTu3+eNbdMjpOu8A1/2hclv97Vi4K/5I/7Ynb7z/1cUKPGZIqUZdSdpA==" saltValue="DbtelECGOFPSRhLFLkXyE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D0CC5-B7D3-476E-A05B-7F353FEE9D2F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1" t="s">
        <v>1812</v>
      </c>
      <c r="D1" s="211"/>
      <c r="E1" s="211"/>
      <c r="F1" s="21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12</v>
      </c>
      <c r="D4" s="158">
        <f>DatosViolenciaGénero!C7</f>
        <v>1313</v>
      </c>
      <c r="F4" s="157" t="s">
        <v>1807</v>
      </c>
      <c r="G4" s="159">
        <f>DatosViolenciaGénero!E82</f>
        <v>678</v>
      </c>
      <c r="H4" s="160"/>
    </row>
    <row r="5" spans="1:30" x14ac:dyDescent="0.2">
      <c r="C5" s="157" t="s">
        <v>39</v>
      </c>
      <c r="D5" s="158">
        <f>DatosViolenciaGénero!C5</f>
        <v>1587</v>
      </c>
      <c r="F5" s="157" t="s">
        <v>1808</v>
      </c>
      <c r="G5" s="159">
        <f>DatosViolenciaGénero!F82</f>
        <v>864</v>
      </c>
      <c r="H5" s="160"/>
    </row>
    <row r="6" spans="1:30" x14ac:dyDescent="0.2">
      <c r="C6" s="157" t="s">
        <v>1809</v>
      </c>
      <c r="D6" s="167">
        <f>DatosViolenciaGénero!C8</f>
        <v>303</v>
      </c>
    </row>
    <row r="7" spans="1:30" x14ac:dyDescent="0.2">
      <c r="C7" s="157" t="s">
        <v>59</v>
      </c>
      <c r="D7" s="167">
        <f>DatosViolenciaGénero!C9</f>
        <v>22</v>
      </c>
    </row>
    <row r="8" spans="1:30" x14ac:dyDescent="0.2">
      <c r="C8" s="157" t="s">
        <v>1813</v>
      </c>
      <c r="D8" s="158">
        <f>DatosViolenciaGénero!C11</f>
        <v>0</v>
      </c>
    </row>
    <row r="9" spans="1:30" x14ac:dyDescent="0.2">
      <c r="C9" s="157" t="s">
        <v>1814</v>
      </c>
      <c r="D9" s="158">
        <f>DatosViolenciaGénero!C12</f>
        <v>0</v>
      </c>
    </row>
    <row r="10" spans="1:30" x14ac:dyDescent="0.2">
      <c r="C10" s="157" t="s">
        <v>1806</v>
      </c>
      <c r="D10" s="167">
        <f>DatosViolenciaGénero!C6</f>
        <v>0</v>
      </c>
    </row>
    <row r="11" spans="1:30" x14ac:dyDescent="0.2">
      <c r="C11" s="157" t="s">
        <v>1810</v>
      </c>
      <c r="D11" s="167">
        <f>DatosViolenciaGénero!C10</f>
        <v>0</v>
      </c>
    </row>
    <row r="20" spans="3:32" x14ac:dyDescent="0.2">
      <c r="C20" s="162"/>
      <c r="D20" s="162"/>
    </row>
    <row r="21" spans="3:32" x14ac:dyDescent="0.2">
      <c r="C21" s="163"/>
      <c r="D21" s="163"/>
    </row>
    <row r="22" spans="3:32" s="162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3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1769</v>
      </c>
      <c r="AF25" s="166">
        <v>0</v>
      </c>
    </row>
  </sheetData>
  <sheetProtection algorithmName="SHA-512" hashValue="Sc2lVzXhPsUU/OCLQrKlNXhHOoNMF2VPBOeA+MquWLRYR0IbmvyGsHOwkTFWki6RdleUD+0Ng23m6oKl7wF2+A==" saltValue="Mn/sRrKmgDF74qrPefq68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7" t="s">
        <v>17</v>
      </c>
      <c r="B7" s="13" t="s">
        <v>18</v>
      </c>
      <c r="C7" s="14">
        <v>1146</v>
      </c>
      <c r="D7" s="14">
        <v>1433</v>
      </c>
      <c r="E7" s="15">
        <v>-0.20027913468248401</v>
      </c>
    </row>
    <row r="8" spans="1:5" x14ac:dyDescent="0.25">
      <c r="A8" s="178"/>
      <c r="B8" s="13" t="s">
        <v>19</v>
      </c>
      <c r="C8" s="14">
        <v>36963</v>
      </c>
      <c r="D8" s="14">
        <v>34435</v>
      </c>
      <c r="E8" s="15">
        <v>7.3413677943952399E-2</v>
      </c>
    </row>
    <row r="9" spans="1:5" x14ac:dyDescent="0.25">
      <c r="A9" s="178"/>
      <c r="B9" s="13" t="s">
        <v>20</v>
      </c>
      <c r="C9" s="14">
        <v>32239</v>
      </c>
      <c r="D9" s="14">
        <v>29105</v>
      </c>
      <c r="E9" s="15">
        <v>0.107679092939357</v>
      </c>
    </row>
    <row r="10" spans="1:5" x14ac:dyDescent="0.25">
      <c r="A10" s="178"/>
      <c r="B10" s="13" t="s">
        <v>21</v>
      </c>
      <c r="C10" s="14">
        <v>875</v>
      </c>
      <c r="D10" s="14">
        <v>667</v>
      </c>
      <c r="E10" s="15">
        <v>0.31184407796101898</v>
      </c>
    </row>
    <row r="11" spans="1:5" x14ac:dyDescent="0.25">
      <c r="A11" s="179"/>
      <c r="B11" s="13" t="s">
        <v>22</v>
      </c>
      <c r="C11" s="14">
        <v>1635</v>
      </c>
      <c r="D11" s="14">
        <v>1146</v>
      </c>
      <c r="E11" s="15">
        <v>0.42670157068062797</v>
      </c>
    </row>
    <row r="12" spans="1:5" x14ac:dyDescent="0.25">
      <c r="A12" s="177" t="s">
        <v>23</v>
      </c>
      <c r="B12" s="13" t="s">
        <v>24</v>
      </c>
      <c r="C12" s="14">
        <v>4358</v>
      </c>
      <c r="D12" s="14">
        <v>4540</v>
      </c>
      <c r="E12" s="15">
        <v>-4.00881057268722E-2</v>
      </c>
    </row>
    <row r="13" spans="1:5" x14ac:dyDescent="0.25">
      <c r="A13" s="178"/>
      <c r="B13" s="13" t="s">
        <v>25</v>
      </c>
      <c r="C13" s="14">
        <v>1848</v>
      </c>
      <c r="D13" s="14">
        <v>2583</v>
      </c>
      <c r="E13" s="15">
        <v>-0.284552845528455</v>
      </c>
    </row>
    <row r="14" spans="1:5" x14ac:dyDescent="0.25">
      <c r="A14" s="179"/>
      <c r="B14" s="13" t="s">
        <v>26</v>
      </c>
      <c r="C14" s="14">
        <v>26049</v>
      </c>
      <c r="D14" s="14">
        <v>24158</v>
      </c>
      <c r="E14" s="15">
        <v>7.8276347379750005E-2</v>
      </c>
    </row>
    <row r="15" spans="1:5" x14ac:dyDescent="0.25">
      <c r="A15" s="177" t="s">
        <v>27</v>
      </c>
      <c r="B15" s="13" t="s">
        <v>28</v>
      </c>
      <c r="C15" s="14">
        <v>540</v>
      </c>
      <c r="D15" s="14">
        <v>486</v>
      </c>
      <c r="E15" s="15">
        <v>0.11111111111111099</v>
      </c>
    </row>
    <row r="16" spans="1:5" x14ac:dyDescent="0.25">
      <c r="A16" s="178"/>
      <c r="B16" s="13" t="s">
        <v>29</v>
      </c>
      <c r="C16" s="14">
        <v>3983</v>
      </c>
      <c r="D16" s="14">
        <v>3137</v>
      </c>
      <c r="E16" s="15">
        <v>0.26968441185846298</v>
      </c>
    </row>
    <row r="17" spans="1:5" x14ac:dyDescent="0.25">
      <c r="A17" s="178"/>
      <c r="B17" s="13" t="s">
        <v>30</v>
      </c>
      <c r="C17" s="14">
        <v>75</v>
      </c>
      <c r="D17" s="14">
        <v>70</v>
      </c>
      <c r="E17" s="15">
        <v>7.1428571428571397E-2</v>
      </c>
    </row>
    <row r="18" spans="1:5" x14ac:dyDescent="0.25">
      <c r="A18" s="178"/>
      <c r="B18" s="13" t="s">
        <v>31</v>
      </c>
      <c r="C18" s="14">
        <v>15</v>
      </c>
      <c r="D18" s="14">
        <v>5</v>
      </c>
      <c r="E18" s="15">
        <v>2</v>
      </c>
    </row>
    <row r="19" spans="1:5" x14ac:dyDescent="0.25">
      <c r="A19" s="179"/>
      <c r="B19" s="13" t="s">
        <v>32</v>
      </c>
      <c r="C19" s="14">
        <v>391</v>
      </c>
      <c r="D19" s="14">
        <v>401</v>
      </c>
      <c r="E19" s="15">
        <v>-2.4937655860349101E-2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208</v>
      </c>
      <c r="D23" s="14">
        <v>190</v>
      </c>
      <c r="E23" s="15">
        <v>9.4736842105263203E-2</v>
      </c>
    </row>
    <row r="24" spans="1:5" x14ac:dyDescent="0.25">
      <c r="A24" s="12" t="s">
        <v>35</v>
      </c>
      <c r="B24" s="17"/>
      <c r="C24" s="14">
        <v>56</v>
      </c>
      <c r="D24" s="14">
        <v>137</v>
      </c>
      <c r="E24" s="15">
        <v>-0.59124087591240904</v>
      </c>
    </row>
    <row r="25" spans="1:5" x14ac:dyDescent="0.25">
      <c r="A25" s="12" t="s">
        <v>36</v>
      </c>
      <c r="B25" s="17"/>
      <c r="C25" s="14">
        <v>394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345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45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5547</v>
      </c>
      <c r="D31" s="14">
        <v>4264</v>
      </c>
      <c r="E31" s="15">
        <v>0.30089118198874298</v>
      </c>
    </row>
    <row r="32" spans="1:5" x14ac:dyDescent="0.25">
      <c r="A32" s="177" t="s">
        <v>41</v>
      </c>
      <c r="B32" s="13" t="s">
        <v>42</v>
      </c>
      <c r="C32" s="14">
        <v>709</v>
      </c>
      <c r="D32" s="14">
        <v>549</v>
      </c>
      <c r="E32" s="15">
        <v>0.29143897996356999</v>
      </c>
    </row>
    <row r="33" spans="1:5" x14ac:dyDescent="0.25">
      <c r="A33" s="178"/>
      <c r="B33" s="13" t="s">
        <v>43</v>
      </c>
      <c r="C33" s="14">
        <v>549</v>
      </c>
      <c r="D33" s="14">
        <v>448</v>
      </c>
      <c r="E33" s="15">
        <v>0.22544642857142899</v>
      </c>
    </row>
    <row r="34" spans="1:5" x14ac:dyDescent="0.25">
      <c r="A34" s="178"/>
      <c r="B34" s="13" t="s">
        <v>44</v>
      </c>
      <c r="C34" s="14">
        <v>85</v>
      </c>
      <c r="D34" s="14">
        <v>90</v>
      </c>
      <c r="E34" s="15">
        <v>-5.5555555555555601E-2</v>
      </c>
    </row>
    <row r="35" spans="1:5" x14ac:dyDescent="0.25">
      <c r="A35" s="178"/>
      <c r="B35" s="13" t="s">
        <v>45</v>
      </c>
      <c r="C35" s="14">
        <v>340</v>
      </c>
      <c r="D35" s="14">
        <v>267</v>
      </c>
      <c r="E35" s="15">
        <v>0.27340823970037498</v>
      </c>
    </row>
    <row r="36" spans="1:5" x14ac:dyDescent="0.25">
      <c r="A36" s="179"/>
      <c r="B36" s="13" t="s">
        <v>46</v>
      </c>
      <c r="C36" s="14">
        <v>3816</v>
      </c>
      <c r="D36" s="14">
        <v>2872</v>
      </c>
      <c r="E36" s="15">
        <v>0.32869080779944299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7986</v>
      </c>
      <c r="D40" s="14">
        <v>7670</v>
      </c>
      <c r="E40" s="15">
        <v>4.11994784876141E-2</v>
      </c>
    </row>
    <row r="41" spans="1:5" x14ac:dyDescent="0.25">
      <c r="A41" s="12" t="s">
        <v>49</v>
      </c>
      <c r="B41" s="17"/>
      <c r="C41" s="14">
        <v>2631</v>
      </c>
      <c r="D41" s="14">
        <v>2274</v>
      </c>
      <c r="E41" s="15">
        <v>0.156992084432718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7" t="s">
        <v>51</v>
      </c>
      <c r="B45" s="13" t="s">
        <v>18</v>
      </c>
      <c r="C45" s="14">
        <v>374</v>
      </c>
      <c r="D45" s="14">
        <v>418</v>
      </c>
      <c r="E45" s="15">
        <v>-0.105263157894737</v>
      </c>
    </row>
    <row r="46" spans="1:5" x14ac:dyDescent="0.25">
      <c r="A46" s="178"/>
      <c r="B46" s="13" t="s">
        <v>52</v>
      </c>
      <c r="C46" s="14">
        <v>74</v>
      </c>
      <c r="D46" s="14">
        <v>60</v>
      </c>
      <c r="E46" s="15">
        <v>0.233333333333333</v>
      </c>
    </row>
    <row r="47" spans="1:5" x14ac:dyDescent="0.25">
      <c r="A47" s="178"/>
      <c r="B47" s="13" t="s">
        <v>53</v>
      </c>
      <c r="C47" s="14">
        <v>3983</v>
      </c>
      <c r="D47" s="14">
        <v>3137</v>
      </c>
      <c r="E47" s="15">
        <v>0.26968441185846298</v>
      </c>
    </row>
    <row r="48" spans="1:5" x14ac:dyDescent="0.25">
      <c r="A48" s="179"/>
      <c r="B48" s="13" t="s">
        <v>22</v>
      </c>
      <c r="C48" s="14">
        <v>563</v>
      </c>
      <c r="D48" s="14">
        <v>374</v>
      </c>
      <c r="E48" s="15">
        <v>0.50534759358288805</v>
      </c>
    </row>
    <row r="49" spans="1:5" x14ac:dyDescent="0.25">
      <c r="A49" s="177" t="s">
        <v>54</v>
      </c>
      <c r="B49" s="13" t="s">
        <v>55</v>
      </c>
      <c r="C49" s="14">
        <v>3291</v>
      </c>
      <c r="D49" s="14">
        <v>2664</v>
      </c>
      <c r="E49" s="15">
        <v>0.23536036036036001</v>
      </c>
    </row>
    <row r="50" spans="1:5" x14ac:dyDescent="0.25">
      <c r="A50" s="178"/>
      <c r="B50" s="13" t="s">
        <v>56</v>
      </c>
      <c r="C50" s="14">
        <v>148</v>
      </c>
      <c r="D50" s="14">
        <v>172</v>
      </c>
      <c r="E50" s="15">
        <v>-0.13953488372093001</v>
      </c>
    </row>
    <row r="51" spans="1:5" x14ac:dyDescent="0.25">
      <c r="A51" s="178"/>
      <c r="B51" s="13" t="s">
        <v>57</v>
      </c>
      <c r="C51" s="14">
        <v>328</v>
      </c>
      <c r="D51" s="14">
        <v>338</v>
      </c>
      <c r="E51" s="15">
        <v>-2.9585798816568001E-2</v>
      </c>
    </row>
    <row r="52" spans="1:5" x14ac:dyDescent="0.25">
      <c r="A52" s="179"/>
      <c r="B52" s="13" t="s">
        <v>58</v>
      </c>
      <c r="C52" s="14">
        <v>101</v>
      </c>
      <c r="D52" s="14">
        <v>67</v>
      </c>
      <c r="E52" s="15">
        <v>0.50746268656716398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7" t="s">
        <v>60</v>
      </c>
      <c r="B56" s="13" t="s">
        <v>53</v>
      </c>
      <c r="C56" s="14">
        <v>97</v>
      </c>
      <c r="D56" s="14">
        <v>93</v>
      </c>
      <c r="E56" s="15">
        <v>4.3010752688171998E-2</v>
      </c>
    </row>
    <row r="57" spans="1:5" x14ac:dyDescent="0.25">
      <c r="A57" s="178"/>
      <c r="B57" s="13" t="s">
        <v>52</v>
      </c>
      <c r="C57" s="14">
        <v>0</v>
      </c>
      <c r="D57" s="14">
        <v>0</v>
      </c>
      <c r="E57" s="15">
        <v>0</v>
      </c>
    </row>
    <row r="58" spans="1:5" x14ac:dyDescent="0.25">
      <c r="A58" s="178"/>
      <c r="B58" s="13" t="s">
        <v>18</v>
      </c>
      <c r="C58" s="14">
        <v>70</v>
      </c>
      <c r="D58" s="14">
        <v>41</v>
      </c>
      <c r="E58" s="15">
        <v>0.707317073170732</v>
      </c>
    </row>
    <row r="59" spans="1:5" x14ac:dyDescent="0.25">
      <c r="A59" s="178"/>
      <c r="B59" s="13" t="s">
        <v>22</v>
      </c>
      <c r="C59" s="14">
        <v>88</v>
      </c>
      <c r="D59" s="14">
        <v>70</v>
      </c>
      <c r="E59" s="15">
        <v>0.25714285714285701</v>
      </c>
    </row>
    <row r="60" spans="1:5" x14ac:dyDescent="0.25">
      <c r="A60" s="178"/>
      <c r="B60" s="13" t="s">
        <v>61</v>
      </c>
      <c r="C60" s="14">
        <v>77</v>
      </c>
      <c r="D60" s="14">
        <v>63</v>
      </c>
      <c r="E60" s="15">
        <v>0.22222222222222199</v>
      </c>
    </row>
    <row r="61" spans="1:5" x14ac:dyDescent="0.25">
      <c r="A61" s="179"/>
      <c r="B61" s="13" t="s">
        <v>62</v>
      </c>
      <c r="C61" s="14">
        <v>2</v>
      </c>
      <c r="D61" s="14">
        <v>1</v>
      </c>
      <c r="E61" s="15">
        <v>1</v>
      </c>
    </row>
    <row r="62" spans="1:5" x14ac:dyDescent="0.25">
      <c r="A62" s="177" t="s">
        <v>63</v>
      </c>
      <c r="B62" s="13" t="s">
        <v>64</v>
      </c>
      <c r="C62" s="14">
        <v>58</v>
      </c>
      <c r="D62" s="14">
        <v>53</v>
      </c>
      <c r="E62" s="15">
        <v>9.4339622641509399E-2</v>
      </c>
    </row>
    <row r="63" spans="1:5" x14ac:dyDescent="0.25">
      <c r="A63" s="178"/>
      <c r="B63" s="13" t="s">
        <v>57</v>
      </c>
      <c r="C63" s="14">
        <v>3</v>
      </c>
      <c r="D63" s="14">
        <v>7</v>
      </c>
      <c r="E63" s="15">
        <v>-0.57142857142857095</v>
      </c>
    </row>
    <row r="64" spans="1:5" x14ac:dyDescent="0.25">
      <c r="A64" s="179"/>
      <c r="B64" s="13" t="s">
        <v>65</v>
      </c>
      <c r="C64" s="14">
        <v>3</v>
      </c>
      <c r="D64" s="14">
        <v>3</v>
      </c>
      <c r="E64" s="15">
        <v>0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7</v>
      </c>
      <c r="D68" s="14">
        <v>2</v>
      </c>
      <c r="E68" s="15">
        <v>2.5</v>
      </c>
    </row>
    <row r="69" spans="1:5" x14ac:dyDescent="0.25">
      <c r="A69" s="12" t="s">
        <v>35</v>
      </c>
      <c r="B69" s="17"/>
      <c r="C69" s="14">
        <v>2</v>
      </c>
      <c r="D69" s="14">
        <v>0</v>
      </c>
      <c r="E69" s="15">
        <v>0</v>
      </c>
    </row>
    <row r="70" spans="1:5" x14ac:dyDescent="0.25">
      <c r="A70" s="12" t="s">
        <v>36</v>
      </c>
      <c r="B70" s="17"/>
      <c r="C70" s="18"/>
      <c r="D70" s="14">
        <v>0</v>
      </c>
      <c r="E70" s="15">
        <v>0</v>
      </c>
    </row>
    <row r="71" spans="1:5" x14ac:dyDescent="0.25">
      <c r="A71" s="12" t="s">
        <v>37</v>
      </c>
      <c r="B71" s="17"/>
      <c r="C71" s="18"/>
      <c r="D71" s="14">
        <v>0</v>
      </c>
      <c r="E71" s="15">
        <v>0</v>
      </c>
    </row>
    <row r="72" spans="1:5" x14ac:dyDescent="0.25">
      <c r="A72" s="12" t="s">
        <v>38</v>
      </c>
      <c r="B72" s="17"/>
      <c r="C72" s="18"/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80"/>
      <c r="B76" s="13" t="s">
        <v>48</v>
      </c>
      <c r="C76" s="14">
        <v>31</v>
      </c>
      <c r="D76" s="14">
        <v>21</v>
      </c>
      <c r="E76" s="15">
        <v>0.476190476190476</v>
      </c>
    </row>
    <row r="77" spans="1:5" x14ac:dyDescent="0.25">
      <c r="A77" s="181"/>
      <c r="B77" s="13" t="s">
        <v>57</v>
      </c>
      <c r="C77" s="14">
        <v>3</v>
      </c>
      <c r="D77" s="14">
        <v>3</v>
      </c>
      <c r="E77" s="15">
        <v>0</v>
      </c>
    </row>
    <row r="78" spans="1:5" x14ac:dyDescent="0.25">
      <c r="A78" s="181"/>
      <c r="B78" s="13" t="s">
        <v>64</v>
      </c>
      <c r="C78" s="14">
        <v>15</v>
      </c>
      <c r="D78" s="14">
        <v>7</v>
      </c>
      <c r="E78" s="15">
        <v>1.1428571428571399</v>
      </c>
    </row>
    <row r="79" spans="1:5" x14ac:dyDescent="0.25">
      <c r="A79" s="181"/>
      <c r="B79" s="13" t="s">
        <v>68</v>
      </c>
      <c r="C79" s="14">
        <v>2</v>
      </c>
      <c r="D79" s="14">
        <v>0</v>
      </c>
      <c r="E79" s="15">
        <v>0</v>
      </c>
    </row>
    <row r="80" spans="1:5" x14ac:dyDescent="0.25">
      <c r="A80" s="182"/>
      <c r="B80" s="13" t="s">
        <v>69</v>
      </c>
      <c r="C80" s="14">
        <v>7</v>
      </c>
      <c r="D80" s="14">
        <v>4</v>
      </c>
      <c r="E80" s="15">
        <v>0.75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7" t="s">
        <v>71</v>
      </c>
      <c r="B84" s="13" t="s">
        <v>72</v>
      </c>
      <c r="C84" s="14">
        <v>2980</v>
      </c>
      <c r="D84" s="14">
        <v>2563</v>
      </c>
      <c r="E84" s="15">
        <v>0.16269996098322301</v>
      </c>
    </row>
    <row r="85" spans="1:5" x14ac:dyDescent="0.25">
      <c r="A85" s="179"/>
      <c r="B85" s="13" t="s">
        <v>73</v>
      </c>
      <c r="C85" s="14">
        <v>1285</v>
      </c>
      <c r="D85" s="14">
        <v>915</v>
      </c>
      <c r="E85" s="15">
        <v>0.404371584699453</v>
      </c>
    </row>
    <row r="86" spans="1:5" x14ac:dyDescent="0.25">
      <c r="A86" s="177" t="s">
        <v>74</v>
      </c>
      <c r="B86" s="13" t="s">
        <v>72</v>
      </c>
      <c r="C86" s="14">
        <v>3266</v>
      </c>
      <c r="D86" s="14">
        <v>2176</v>
      </c>
      <c r="E86" s="15">
        <v>0.50091911764705899</v>
      </c>
    </row>
    <row r="87" spans="1:5" x14ac:dyDescent="0.25">
      <c r="A87" s="179"/>
      <c r="B87" s="13" t="s">
        <v>73</v>
      </c>
      <c r="C87" s="14">
        <v>2779</v>
      </c>
      <c r="D87" s="14">
        <v>3671</v>
      </c>
      <c r="E87" s="15">
        <v>-0.24298556251702499</v>
      </c>
    </row>
    <row r="88" spans="1:5" x14ac:dyDescent="0.25">
      <c r="A88" s="177" t="s">
        <v>75</v>
      </c>
      <c r="B88" s="13" t="s">
        <v>72</v>
      </c>
      <c r="C88" s="14">
        <v>184</v>
      </c>
      <c r="D88" s="14">
        <v>130</v>
      </c>
      <c r="E88" s="15">
        <v>0.41538461538461502</v>
      </c>
    </row>
    <row r="89" spans="1:5" x14ac:dyDescent="0.25">
      <c r="A89" s="179"/>
      <c r="B89" s="13" t="s">
        <v>73</v>
      </c>
      <c r="C89" s="14">
        <v>172</v>
      </c>
      <c r="D89" s="14">
        <v>76</v>
      </c>
      <c r="E89" s="15">
        <v>1.26315789473684</v>
      </c>
    </row>
    <row r="90" spans="1:5" x14ac:dyDescent="0.25">
      <c r="A90" s="177" t="s">
        <v>76</v>
      </c>
      <c r="B90" s="13" t="s">
        <v>72</v>
      </c>
      <c r="C90" s="14">
        <v>0</v>
      </c>
      <c r="D90" s="14">
        <v>0</v>
      </c>
      <c r="E90" s="15">
        <v>0</v>
      </c>
    </row>
    <row r="91" spans="1:5" x14ac:dyDescent="0.25">
      <c r="A91" s="179"/>
      <c r="B91" s="13" t="s">
        <v>73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7"/>
      <c r="C95" s="14">
        <v>2570</v>
      </c>
      <c r="D95" s="14">
        <v>1923</v>
      </c>
      <c r="E95" s="15">
        <v>0.336453458138326</v>
      </c>
    </row>
    <row r="96" spans="1:5" x14ac:dyDescent="0.25">
      <c r="A96" s="12" t="s">
        <v>78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1412</v>
      </c>
      <c r="D100" s="14">
        <v>1150</v>
      </c>
      <c r="E100" s="15">
        <v>0.22782608695652201</v>
      </c>
    </row>
    <row r="101" spans="1:5" x14ac:dyDescent="0.25">
      <c r="A101" s="12" t="s">
        <v>81</v>
      </c>
      <c r="B101" s="17"/>
      <c r="C101" s="14">
        <v>1644</v>
      </c>
      <c r="D101" s="14">
        <v>1241</v>
      </c>
      <c r="E101" s="15">
        <v>0.32473811442385198</v>
      </c>
    </row>
    <row r="102" spans="1:5" x14ac:dyDescent="0.25">
      <c r="A102" s="12" t="s">
        <v>78</v>
      </c>
      <c r="B102" s="17"/>
      <c r="C102" s="14">
        <v>0</v>
      </c>
      <c r="D102" s="14">
        <v>1</v>
      </c>
      <c r="E102" s="15">
        <v>-1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7" t="s">
        <v>80</v>
      </c>
      <c r="B106" s="13" t="s">
        <v>83</v>
      </c>
      <c r="C106" s="14">
        <v>1422</v>
      </c>
      <c r="D106" s="14">
        <v>1103</v>
      </c>
      <c r="E106" s="15">
        <v>0.28921124206708998</v>
      </c>
    </row>
    <row r="107" spans="1:5" x14ac:dyDescent="0.25">
      <c r="A107" s="178"/>
      <c r="B107" s="13" t="s">
        <v>84</v>
      </c>
      <c r="C107" s="14">
        <v>358</v>
      </c>
      <c r="D107" s="14">
        <v>394</v>
      </c>
      <c r="E107" s="15">
        <v>-9.13705583756345E-2</v>
      </c>
    </row>
    <row r="108" spans="1:5" x14ac:dyDescent="0.25">
      <c r="A108" s="179"/>
      <c r="B108" s="13" t="s">
        <v>85</v>
      </c>
      <c r="C108" s="14">
        <v>286</v>
      </c>
      <c r="D108" s="14">
        <v>97</v>
      </c>
      <c r="E108" s="15">
        <v>1.94845360824742</v>
      </c>
    </row>
    <row r="109" spans="1:5" x14ac:dyDescent="0.25">
      <c r="A109" s="177" t="s">
        <v>81</v>
      </c>
      <c r="B109" s="13" t="s">
        <v>86</v>
      </c>
      <c r="C109" s="14">
        <v>136</v>
      </c>
      <c r="D109" s="14">
        <v>165</v>
      </c>
      <c r="E109" s="15">
        <v>-0.175757575757576</v>
      </c>
    </row>
    <row r="110" spans="1:5" x14ac:dyDescent="0.25">
      <c r="A110" s="179"/>
      <c r="B110" s="13" t="s">
        <v>85</v>
      </c>
      <c r="C110" s="14">
        <v>814</v>
      </c>
      <c r="D110" s="14">
        <v>657</v>
      </c>
      <c r="E110" s="15">
        <v>0.23896499238964999</v>
      </c>
    </row>
    <row r="111" spans="1:5" x14ac:dyDescent="0.25">
      <c r="A111" s="12" t="s">
        <v>78</v>
      </c>
      <c r="B111" s="17"/>
      <c r="C111" s="14">
        <v>73</v>
      </c>
      <c r="D111" s="14">
        <v>51</v>
      </c>
      <c r="E111" s="15">
        <v>0.43137254901960798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7" t="s">
        <v>80</v>
      </c>
      <c r="B115" s="13" t="s">
        <v>83</v>
      </c>
      <c r="C115" s="14">
        <v>119</v>
      </c>
      <c r="D115" s="14">
        <v>65</v>
      </c>
      <c r="E115" s="15">
        <v>0.83076923076923104</v>
      </c>
    </row>
    <row r="116" spans="1:5" x14ac:dyDescent="0.25">
      <c r="A116" s="178"/>
      <c r="B116" s="13" t="s">
        <v>84</v>
      </c>
      <c r="C116" s="14">
        <v>19</v>
      </c>
      <c r="D116" s="14">
        <v>29</v>
      </c>
      <c r="E116" s="15">
        <v>-0.34482758620689602</v>
      </c>
    </row>
    <row r="117" spans="1:5" x14ac:dyDescent="0.25">
      <c r="A117" s="179"/>
      <c r="B117" s="13" t="s">
        <v>85</v>
      </c>
      <c r="C117" s="14">
        <v>18</v>
      </c>
      <c r="D117" s="14">
        <v>6</v>
      </c>
      <c r="E117" s="15">
        <v>2</v>
      </c>
    </row>
    <row r="118" spans="1:5" x14ac:dyDescent="0.25">
      <c r="A118" s="177" t="s">
        <v>81</v>
      </c>
      <c r="B118" s="13" t="s">
        <v>86</v>
      </c>
      <c r="C118" s="14">
        <v>7</v>
      </c>
      <c r="D118" s="14">
        <v>1</v>
      </c>
      <c r="E118" s="15">
        <v>6</v>
      </c>
    </row>
    <row r="119" spans="1:5" x14ac:dyDescent="0.25">
      <c r="A119" s="179"/>
      <c r="B119" s="13" t="s">
        <v>85</v>
      </c>
      <c r="C119" s="14">
        <v>22</v>
      </c>
      <c r="D119" s="14">
        <v>27</v>
      </c>
      <c r="E119" s="15">
        <v>-0.18518518518518501</v>
      </c>
    </row>
    <row r="120" spans="1:5" x14ac:dyDescent="0.25">
      <c r="A120" s="12" t="s">
        <v>78</v>
      </c>
      <c r="B120" s="17"/>
      <c r="C120" s="14">
        <v>8</v>
      </c>
      <c r="D120" s="14">
        <v>4</v>
      </c>
      <c r="E120" s="15">
        <v>1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7" t="s">
        <v>89</v>
      </c>
      <c r="B124" s="13" t="s">
        <v>90</v>
      </c>
      <c r="C124" s="14">
        <v>0</v>
      </c>
      <c r="D124" s="18"/>
      <c r="E124" s="15">
        <v>0</v>
      </c>
    </row>
    <row r="125" spans="1:5" x14ac:dyDescent="0.25">
      <c r="A125" s="179"/>
      <c r="B125" s="13" t="s">
        <v>91</v>
      </c>
      <c r="C125" s="14">
        <v>0</v>
      </c>
      <c r="D125" s="18"/>
      <c r="E125" s="15">
        <v>0</v>
      </c>
    </row>
    <row r="126" spans="1:5" x14ac:dyDescent="0.25">
      <c r="A126" s="177" t="s">
        <v>92</v>
      </c>
      <c r="B126" s="13" t="s">
        <v>90</v>
      </c>
      <c r="C126" s="14">
        <v>362</v>
      </c>
      <c r="D126" s="14">
        <v>329</v>
      </c>
      <c r="E126" s="15">
        <v>0.100303951367781</v>
      </c>
    </row>
    <row r="127" spans="1:5" x14ac:dyDescent="0.25">
      <c r="A127" s="179"/>
      <c r="B127" s="13" t="s">
        <v>91</v>
      </c>
      <c r="C127" s="14">
        <v>728</v>
      </c>
      <c r="D127" s="14">
        <v>636</v>
      </c>
      <c r="E127" s="15">
        <v>0.14465408805031399</v>
      </c>
    </row>
    <row r="128" spans="1:5" x14ac:dyDescent="0.25">
      <c r="A128" s="177" t="s">
        <v>93</v>
      </c>
      <c r="B128" s="13" t="s">
        <v>90</v>
      </c>
      <c r="C128" s="14">
        <v>10176</v>
      </c>
      <c r="D128" s="14">
        <v>9735</v>
      </c>
      <c r="E128" s="15">
        <v>4.5300462249614801E-2</v>
      </c>
    </row>
    <row r="129" spans="1:5" x14ac:dyDescent="0.25">
      <c r="A129" s="179"/>
      <c r="B129" s="13" t="s">
        <v>91</v>
      </c>
      <c r="C129" s="14">
        <v>20351</v>
      </c>
      <c r="D129" s="14">
        <v>19544</v>
      </c>
      <c r="E129" s="15">
        <v>4.1291444944740102E-2</v>
      </c>
    </row>
    <row r="130" spans="1:5" x14ac:dyDescent="0.25">
      <c r="A130" s="177" t="s">
        <v>94</v>
      </c>
      <c r="B130" s="13" t="s">
        <v>90</v>
      </c>
      <c r="C130" s="14">
        <v>1755</v>
      </c>
      <c r="D130" s="14">
        <v>634</v>
      </c>
      <c r="E130" s="15">
        <v>1.76813880126183</v>
      </c>
    </row>
    <row r="131" spans="1:5" x14ac:dyDescent="0.25">
      <c r="A131" s="179"/>
      <c r="B131" s="13" t="s">
        <v>91</v>
      </c>
      <c r="C131" s="14">
        <v>2152</v>
      </c>
      <c r="D131" s="14">
        <v>1634</v>
      </c>
      <c r="E131" s="15">
        <v>0.31701346389228902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7" t="s">
        <v>96</v>
      </c>
      <c r="B135" s="13" t="s">
        <v>97</v>
      </c>
      <c r="C135" s="14">
        <v>427</v>
      </c>
      <c r="D135" s="14">
        <v>368</v>
      </c>
      <c r="E135" s="15">
        <v>0.16032608695652201</v>
      </c>
    </row>
    <row r="136" spans="1:5" x14ac:dyDescent="0.25">
      <c r="A136" s="179"/>
      <c r="B136" s="13" t="s">
        <v>98</v>
      </c>
      <c r="C136" s="14">
        <v>222</v>
      </c>
      <c r="D136" s="14">
        <v>232</v>
      </c>
      <c r="E136" s="15">
        <v>-4.31034482758621E-2</v>
      </c>
    </row>
    <row r="137" spans="1:5" x14ac:dyDescent="0.25">
      <c r="A137" s="177" t="s">
        <v>99</v>
      </c>
      <c r="B137" s="13" t="s">
        <v>97</v>
      </c>
      <c r="C137" s="14">
        <v>0</v>
      </c>
      <c r="D137" s="14">
        <v>0</v>
      </c>
      <c r="E137" s="15">
        <v>0</v>
      </c>
    </row>
    <row r="138" spans="1:5" x14ac:dyDescent="0.25">
      <c r="A138" s="179"/>
      <c r="B138" s="13" t="s">
        <v>98</v>
      </c>
      <c r="C138" s="14">
        <v>3</v>
      </c>
      <c r="D138" s="14">
        <v>2</v>
      </c>
      <c r="E138" s="15">
        <v>0.5</v>
      </c>
    </row>
    <row r="139" spans="1:5" x14ac:dyDescent="0.25">
      <c r="A139" s="177" t="s">
        <v>100</v>
      </c>
      <c r="B139" s="13" t="s">
        <v>97</v>
      </c>
      <c r="C139" s="14">
        <v>16</v>
      </c>
      <c r="D139" s="14">
        <v>19</v>
      </c>
      <c r="E139" s="15">
        <v>-0.157894736842105</v>
      </c>
    </row>
    <row r="140" spans="1:5" x14ac:dyDescent="0.25">
      <c r="A140" s="179"/>
      <c r="B140" s="13" t="s">
        <v>101</v>
      </c>
      <c r="C140" s="14">
        <v>0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177</v>
      </c>
      <c r="D144" s="14">
        <v>143</v>
      </c>
      <c r="E144" s="15">
        <v>0.23776223776223801</v>
      </c>
    </row>
    <row r="145" spans="1:5" x14ac:dyDescent="0.25">
      <c r="A145" s="177" t="s">
        <v>104</v>
      </c>
      <c r="B145" s="13" t="s">
        <v>105</v>
      </c>
      <c r="C145" s="14">
        <v>25</v>
      </c>
      <c r="D145" s="14">
        <v>16</v>
      </c>
      <c r="E145" s="15">
        <v>0.5625</v>
      </c>
    </row>
    <row r="146" spans="1:5" x14ac:dyDescent="0.25">
      <c r="A146" s="178"/>
      <c r="B146" s="13" t="s">
        <v>106</v>
      </c>
      <c r="C146" s="14">
        <v>36</v>
      </c>
      <c r="D146" s="14">
        <v>20</v>
      </c>
      <c r="E146" s="15">
        <v>0.8</v>
      </c>
    </row>
    <row r="147" spans="1:5" x14ac:dyDescent="0.25">
      <c r="A147" s="178"/>
      <c r="B147" s="13" t="s">
        <v>107</v>
      </c>
      <c r="C147" s="14">
        <v>23</v>
      </c>
      <c r="D147" s="14">
        <v>46</v>
      </c>
      <c r="E147" s="15">
        <v>-0.5</v>
      </c>
    </row>
    <row r="148" spans="1:5" x14ac:dyDescent="0.25">
      <c r="A148" s="178"/>
      <c r="B148" s="13" t="s">
        <v>108</v>
      </c>
      <c r="C148" s="14">
        <v>4</v>
      </c>
      <c r="D148" s="14">
        <v>1</v>
      </c>
      <c r="E148" s="15">
        <v>3</v>
      </c>
    </row>
    <row r="149" spans="1:5" x14ac:dyDescent="0.25">
      <c r="A149" s="178"/>
      <c r="B149" s="13" t="s">
        <v>109</v>
      </c>
      <c r="C149" s="14">
        <v>89</v>
      </c>
      <c r="D149" s="14">
        <v>55</v>
      </c>
      <c r="E149" s="15">
        <v>0.61818181818181805</v>
      </c>
    </row>
    <row r="150" spans="1:5" x14ac:dyDescent="0.25">
      <c r="A150" s="179"/>
      <c r="B150" s="13" t="s">
        <v>110</v>
      </c>
      <c r="C150" s="14">
        <v>0</v>
      </c>
      <c r="D150" s="14">
        <v>5</v>
      </c>
      <c r="E150" s="15">
        <v>-1</v>
      </c>
    </row>
    <row r="151" spans="1:5" x14ac:dyDescent="0.25">
      <c r="A151" s="177" t="s">
        <v>111</v>
      </c>
      <c r="B151" s="13" t="s">
        <v>112</v>
      </c>
      <c r="C151" s="14">
        <v>60</v>
      </c>
      <c r="D151" s="14">
        <v>71</v>
      </c>
      <c r="E151" s="15">
        <v>-0.154929577464789</v>
      </c>
    </row>
    <row r="152" spans="1:5" x14ac:dyDescent="0.25">
      <c r="A152" s="179"/>
      <c r="B152" s="13" t="s">
        <v>113</v>
      </c>
      <c r="C152" s="14">
        <v>96</v>
      </c>
      <c r="D152" s="14">
        <v>79</v>
      </c>
      <c r="E152" s="15">
        <v>0.215189873417722</v>
      </c>
    </row>
    <row r="153" spans="1:5" x14ac:dyDescent="0.25">
      <c r="A153" s="177" t="s">
        <v>114</v>
      </c>
      <c r="B153" s="13" t="s">
        <v>18</v>
      </c>
      <c r="C153" s="14">
        <v>93</v>
      </c>
      <c r="D153" s="14">
        <v>100</v>
      </c>
      <c r="E153" s="15">
        <v>-7.0000000000000007E-2</v>
      </c>
    </row>
    <row r="154" spans="1:5" x14ac:dyDescent="0.25">
      <c r="A154" s="179"/>
      <c r="B154" s="13" t="s">
        <v>22</v>
      </c>
      <c r="C154" s="14">
        <v>114</v>
      </c>
      <c r="D154" s="14">
        <v>93</v>
      </c>
      <c r="E154" s="15">
        <v>0.225806451612903</v>
      </c>
    </row>
    <row r="155" spans="1:5" x14ac:dyDescent="0.25">
      <c r="A155" s="12" t="s">
        <v>115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7" t="s">
        <v>117</v>
      </c>
      <c r="B159" s="13" t="s">
        <v>118</v>
      </c>
      <c r="C159" s="14">
        <v>0</v>
      </c>
      <c r="D159" s="14">
        <v>0</v>
      </c>
      <c r="E159" s="15">
        <v>0</v>
      </c>
    </row>
    <row r="160" spans="1:5" x14ac:dyDescent="0.25">
      <c r="A160" s="178"/>
      <c r="B160" s="13" t="s">
        <v>119</v>
      </c>
      <c r="C160" s="14">
        <v>0</v>
      </c>
      <c r="D160" s="14">
        <v>0</v>
      </c>
      <c r="E160" s="15">
        <v>0</v>
      </c>
    </row>
    <row r="161" spans="1:5" x14ac:dyDescent="0.25">
      <c r="A161" s="178"/>
      <c r="B161" s="13" t="s">
        <v>120</v>
      </c>
      <c r="C161" s="14">
        <v>0</v>
      </c>
      <c r="D161" s="14">
        <v>0</v>
      </c>
      <c r="E161" s="15">
        <v>0</v>
      </c>
    </row>
    <row r="162" spans="1:5" x14ac:dyDescent="0.25">
      <c r="A162" s="178"/>
      <c r="B162" s="13" t="s">
        <v>121</v>
      </c>
      <c r="C162" s="14">
        <v>0</v>
      </c>
      <c r="D162" s="14">
        <v>0</v>
      </c>
      <c r="E162" s="15">
        <v>0</v>
      </c>
    </row>
    <row r="163" spans="1:5" x14ac:dyDescent="0.25">
      <c r="A163" s="178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178"/>
      <c r="B164" s="13" t="s">
        <v>123</v>
      </c>
      <c r="C164" s="14">
        <v>0</v>
      </c>
      <c r="D164" s="14">
        <v>0</v>
      </c>
      <c r="E164" s="15">
        <v>0</v>
      </c>
    </row>
    <row r="165" spans="1:5" x14ac:dyDescent="0.25">
      <c r="A165" s="178"/>
      <c r="B165" s="13" t="s">
        <v>124</v>
      </c>
      <c r="C165" s="14">
        <v>0</v>
      </c>
      <c r="D165" s="14">
        <v>0</v>
      </c>
      <c r="E165" s="15">
        <v>0</v>
      </c>
    </row>
    <row r="166" spans="1:5" x14ac:dyDescent="0.25">
      <c r="A166" s="178"/>
      <c r="B166" s="13" t="s">
        <v>125</v>
      </c>
      <c r="C166" s="14">
        <v>0</v>
      </c>
      <c r="D166" s="14">
        <v>0</v>
      </c>
      <c r="E166" s="15">
        <v>0</v>
      </c>
    </row>
    <row r="167" spans="1:5" x14ac:dyDescent="0.25">
      <c r="A167" s="178"/>
      <c r="B167" s="13" t="s">
        <v>126</v>
      </c>
      <c r="C167" s="14">
        <v>0</v>
      </c>
      <c r="D167" s="14">
        <v>0</v>
      </c>
      <c r="E167" s="15">
        <v>0</v>
      </c>
    </row>
    <row r="168" spans="1:5" x14ac:dyDescent="0.25">
      <c r="A168" s="178"/>
      <c r="B168" s="13" t="s">
        <v>127</v>
      </c>
      <c r="C168" s="14">
        <v>0</v>
      </c>
      <c r="D168" s="14">
        <v>0</v>
      </c>
      <c r="E168" s="15">
        <v>0</v>
      </c>
    </row>
    <row r="169" spans="1:5" x14ac:dyDescent="0.25">
      <c r="A169" s="178"/>
      <c r="B169" s="13" t="s">
        <v>128</v>
      </c>
      <c r="C169" s="14">
        <v>0</v>
      </c>
      <c r="D169" s="14">
        <v>0</v>
      </c>
      <c r="E169" s="15">
        <v>0</v>
      </c>
    </row>
    <row r="170" spans="1:5" x14ac:dyDescent="0.25">
      <c r="A170" s="178"/>
      <c r="B170" s="13" t="s">
        <v>129</v>
      </c>
      <c r="C170" s="14">
        <v>0</v>
      </c>
      <c r="D170" s="14">
        <v>0</v>
      </c>
      <c r="E170" s="15">
        <v>0</v>
      </c>
    </row>
    <row r="171" spans="1:5" x14ac:dyDescent="0.25">
      <c r="A171" s="178"/>
      <c r="B171" s="13" t="s">
        <v>130</v>
      </c>
      <c r="C171" s="14">
        <v>0</v>
      </c>
      <c r="D171" s="14">
        <v>0</v>
      </c>
      <c r="E171" s="15">
        <v>0</v>
      </c>
    </row>
    <row r="172" spans="1:5" x14ac:dyDescent="0.25">
      <c r="A172" s="178"/>
      <c r="B172" s="13" t="s">
        <v>131</v>
      </c>
      <c r="C172" s="14">
        <v>0</v>
      </c>
      <c r="D172" s="14">
        <v>0</v>
      </c>
      <c r="E172" s="15">
        <v>0</v>
      </c>
    </row>
    <row r="173" spans="1:5" x14ac:dyDescent="0.25">
      <c r="A173" s="178"/>
      <c r="B173" s="13" t="s">
        <v>132</v>
      </c>
      <c r="C173" s="14">
        <v>0</v>
      </c>
      <c r="D173" s="14">
        <v>0</v>
      </c>
      <c r="E173" s="15">
        <v>0</v>
      </c>
    </row>
    <row r="174" spans="1:5" x14ac:dyDescent="0.25">
      <c r="A174" s="178"/>
      <c r="B174" s="13" t="s">
        <v>133</v>
      </c>
      <c r="C174" s="14">
        <v>0</v>
      </c>
      <c r="D174" s="14">
        <v>0</v>
      </c>
      <c r="E174" s="15">
        <v>0</v>
      </c>
    </row>
    <row r="175" spans="1:5" x14ac:dyDescent="0.25">
      <c r="A175" s="178"/>
      <c r="B175" s="13" t="s">
        <v>134</v>
      </c>
      <c r="C175" s="14">
        <v>0</v>
      </c>
      <c r="D175" s="14">
        <v>0</v>
      </c>
      <c r="E175" s="15">
        <v>0</v>
      </c>
    </row>
    <row r="176" spans="1:5" x14ac:dyDescent="0.25">
      <c r="A176" s="178"/>
      <c r="B176" s="13" t="s">
        <v>135</v>
      </c>
      <c r="C176" s="14">
        <v>0</v>
      </c>
      <c r="D176" s="14">
        <v>0</v>
      </c>
      <c r="E176" s="15">
        <v>0</v>
      </c>
    </row>
    <row r="177" spans="1:5" x14ac:dyDescent="0.25">
      <c r="A177" s="178"/>
      <c r="B177" s="13" t="s">
        <v>136</v>
      </c>
      <c r="C177" s="14">
        <v>0</v>
      </c>
      <c r="D177" s="14">
        <v>0</v>
      </c>
      <c r="E177" s="15">
        <v>0</v>
      </c>
    </row>
    <row r="178" spans="1:5" x14ac:dyDescent="0.25">
      <c r="A178" s="178"/>
      <c r="B178" s="13" t="s">
        <v>137</v>
      </c>
      <c r="C178" s="14">
        <v>0</v>
      </c>
      <c r="D178" s="14">
        <v>0</v>
      </c>
      <c r="E178" s="15">
        <v>0</v>
      </c>
    </row>
    <row r="179" spans="1:5" x14ac:dyDescent="0.25">
      <c r="A179" s="178"/>
      <c r="B179" s="13" t="s">
        <v>138</v>
      </c>
      <c r="C179" s="14">
        <v>0</v>
      </c>
      <c r="D179" s="14">
        <v>0</v>
      </c>
      <c r="E179" s="15">
        <v>0</v>
      </c>
    </row>
    <row r="180" spans="1:5" x14ac:dyDescent="0.25">
      <c r="A180" s="178"/>
      <c r="B180" s="13" t="s">
        <v>139</v>
      </c>
      <c r="C180" s="14">
        <v>0</v>
      </c>
      <c r="D180" s="14">
        <v>0</v>
      </c>
      <c r="E180" s="15">
        <v>0</v>
      </c>
    </row>
    <row r="181" spans="1:5" x14ac:dyDescent="0.25">
      <c r="A181" s="178"/>
      <c r="B181" s="13" t="s">
        <v>140</v>
      </c>
      <c r="C181" s="14">
        <v>0</v>
      </c>
      <c r="D181" s="14">
        <v>0</v>
      </c>
      <c r="E181" s="15">
        <v>0</v>
      </c>
    </row>
    <row r="182" spans="1:5" x14ac:dyDescent="0.25">
      <c r="A182" s="178"/>
      <c r="B182" s="13" t="s">
        <v>141</v>
      </c>
      <c r="C182" s="14">
        <v>0</v>
      </c>
      <c r="D182" s="14">
        <v>0</v>
      </c>
      <c r="E182" s="15">
        <v>0</v>
      </c>
    </row>
    <row r="183" spans="1:5" x14ac:dyDescent="0.25">
      <c r="A183" s="178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178"/>
      <c r="B184" s="13" t="s">
        <v>143</v>
      </c>
      <c r="C184" s="14">
        <v>0</v>
      </c>
      <c r="D184" s="14">
        <v>0</v>
      </c>
      <c r="E184" s="15">
        <v>0</v>
      </c>
    </row>
    <row r="185" spans="1:5" x14ac:dyDescent="0.25">
      <c r="A185" s="178"/>
      <c r="B185" s="13" t="s">
        <v>144</v>
      </c>
      <c r="C185" s="14">
        <v>0</v>
      </c>
      <c r="D185" s="14">
        <v>0</v>
      </c>
      <c r="E185" s="15">
        <v>0</v>
      </c>
    </row>
    <row r="186" spans="1:5" x14ac:dyDescent="0.25">
      <c r="A186" s="178"/>
      <c r="B186" s="13" t="s">
        <v>145</v>
      </c>
      <c r="C186" s="14">
        <v>0</v>
      </c>
      <c r="D186" s="14">
        <v>0</v>
      </c>
      <c r="E186" s="15">
        <v>0</v>
      </c>
    </row>
    <row r="187" spans="1:5" x14ac:dyDescent="0.25">
      <c r="A187" s="178"/>
      <c r="B187" s="13" t="s">
        <v>146</v>
      </c>
      <c r="C187" s="14">
        <v>0</v>
      </c>
      <c r="D187" s="14">
        <v>0</v>
      </c>
      <c r="E187" s="15">
        <v>0</v>
      </c>
    </row>
    <row r="188" spans="1:5" x14ac:dyDescent="0.25">
      <c r="A188" s="178"/>
      <c r="B188" s="13" t="s">
        <v>147</v>
      </c>
      <c r="C188" s="14">
        <v>0</v>
      </c>
      <c r="D188" s="14">
        <v>0</v>
      </c>
      <c r="E188" s="15">
        <v>0</v>
      </c>
    </row>
    <row r="189" spans="1:5" x14ac:dyDescent="0.25">
      <c r="A189" s="178"/>
      <c r="B189" s="13" t="s">
        <v>148</v>
      </c>
      <c r="C189" s="14">
        <v>0</v>
      </c>
      <c r="D189" s="14">
        <v>0</v>
      </c>
      <c r="E189" s="15">
        <v>0</v>
      </c>
    </row>
    <row r="190" spans="1:5" x14ac:dyDescent="0.25">
      <c r="A190" s="178"/>
      <c r="B190" s="13" t="s">
        <v>149</v>
      </c>
      <c r="C190" s="14">
        <v>0</v>
      </c>
      <c r="D190" s="14">
        <v>0</v>
      </c>
      <c r="E190" s="15">
        <v>0</v>
      </c>
    </row>
    <row r="191" spans="1:5" x14ac:dyDescent="0.25">
      <c r="A191" s="178"/>
      <c r="B191" s="13" t="s">
        <v>150</v>
      </c>
      <c r="C191" s="14">
        <v>0</v>
      </c>
      <c r="D191" s="14">
        <v>0</v>
      </c>
      <c r="E191" s="15">
        <v>0</v>
      </c>
    </row>
    <row r="192" spans="1:5" x14ac:dyDescent="0.25">
      <c r="A192" s="178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178"/>
      <c r="B193" s="13" t="s">
        <v>152</v>
      </c>
      <c r="C193" s="14">
        <v>0</v>
      </c>
      <c r="D193" s="14">
        <v>0</v>
      </c>
      <c r="E193" s="15">
        <v>0</v>
      </c>
    </row>
    <row r="194" spans="1:5" x14ac:dyDescent="0.25">
      <c r="A194" s="178"/>
      <c r="B194" s="13" t="s">
        <v>153</v>
      </c>
      <c r="C194" s="14">
        <v>0</v>
      </c>
      <c r="D194" s="14">
        <v>0</v>
      </c>
      <c r="E194" s="15">
        <v>0</v>
      </c>
    </row>
    <row r="195" spans="1:5" x14ac:dyDescent="0.25">
      <c r="A195" s="178"/>
      <c r="B195" s="13" t="s">
        <v>154</v>
      </c>
      <c r="C195" s="14">
        <v>0</v>
      </c>
      <c r="D195" s="14">
        <v>0</v>
      </c>
      <c r="E195" s="15">
        <v>0</v>
      </c>
    </row>
    <row r="196" spans="1:5" x14ac:dyDescent="0.25">
      <c r="A196" s="178"/>
      <c r="B196" s="13" t="s">
        <v>155</v>
      </c>
      <c r="C196" s="14">
        <v>0</v>
      </c>
      <c r="D196" s="14">
        <v>0</v>
      </c>
      <c r="E196" s="15">
        <v>0</v>
      </c>
    </row>
    <row r="197" spans="1:5" x14ac:dyDescent="0.25">
      <c r="A197" s="178"/>
      <c r="B197" s="13" t="s">
        <v>156</v>
      </c>
      <c r="C197" s="14">
        <v>0</v>
      </c>
      <c r="D197" s="14">
        <v>0</v>
      </c>
      <c r="E197" s="15">
        <v>0</v>
      </c>
    </row>
    <row r="198" spans="1:5" x14ac:dyDescent="0.25">
      <c r="A198" s="178"/>
      <c r="B198" s="13" t="s">
        <v>157</v>
      </c>
      <c r="C198" s="14">
        <v>0</v>
      </c>
      <c r="D198" s="14">
        <v>0</v>
      </c>
      <c r="E198" s="15">
        <v>0</v>
      </c>
    </row>
    <row r="199" spans="1:5" x14ac:dyDescent="0.25">
      <c r="A199" s="178"/>
      <c r="B199" s="13" t="s">
        <v>158</v>
      </c>
      <c r="C199" s="14">
        <v>0</v>
      </c>
      <c r="D199" s="14">
        <v>0</v>
      </c>
      <c r="E199" s="15">
        <v>0</v>
      </c>
    </row>
    <row r="200" spans="1:5" x14ac:dyDescent="0.25">
      <c r="A200" s="179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177" t="s">
        <v>160</v>
      </c>
      <c r="B201" s="13" t="s">
        <v>161</v>
      </c>
      <c r="C201" s="14">
        <v>0</v>
      </c>
      <c r="D201" s="14">
        <v>0</v>
      </c>
      <c r="E201" s="15">
        <v>0</v>
      </c>
    </row>
    <row r="202" spans="1:5" x14ac:dyDescent="0.25">
      <c r="A202" s="178"/>
      <c r="B202" s="13" t="s">
        <v>119</v>
      </c>
      <c r="C202" s="14">
        <v>0</v>
      </c>
      <c r="D202" s="14">
        <v>0</v>
      </c>
      <c r="E202" s="15">
        <v>0</v>
      </c>
    </row>
    <row r="203" spans="1:5" x14ac:dyDescent="0.25">
      <c r="A203" s="178"/>
      <c r="B203" s="13" t="s">
        <v>162</v>
      </c>
      <c r="C203" s="14">
        <v>0</v>
      </c>
      <c r="D203" s="14">
        <v>0</v>
      </c>
      <c r="E203" s="15">
        <v>0</v>
      </c>
    </row>
    <row r="204" spans="1:5" x14ac:dyDescent="0.25">
      <c r="A204" s="178"/>
      <c r="B204" s="13" t="s">
        <v>121</v>
      </c>
      <c r="C204" s="14">
        <v>0</v>
      </c>
      <c r="D204" s="14">
        <v>0</v>
      </c>
      <c r="E204" s="15">
        <v>0</v>
      </c>
    </row>
    <row r="205" spans="1:5" x14ac:dyDescent="0.25">
      <c r="A205" s="178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178"/>
      <c r="B206" s="13" t="s">
        <v>123</v>
      </c>
      <c r="C206" s="14">
        <v>0</v>
      </c>
      <c r="D206" s="14">
        <v>0</v>
      </c>
      <c r="E206" s="15">
        <v>0</v>
      </c>
    </row>
    <row r="207" spans="1:5" x14ac:dyDescent="0.25">
      <c r="A207" s="178"/>
      <c r="B207" s="13" t="s">
        <v>124</v>
      </c>
      <c r="C207" s="14">
        <v>0</v>
      </c>
      <c r="D207" s="14">
        <v>0</v>
      </c>
      <c r="E207" s="15">
        <v>0</v>
      </c>
    </row>
    <row r="208" spans="1:5" x14ac:dyDescent="0.25">
      <c r="A208" s="178"/>
      <c r="B208" s="13" t="s">
        <v>163</v>
      </c>
      <c r="C208" s="14">
        <v>0</v>
      </c>
      <c r="D208" s="14">
        <v>0</v>
      </c>
      <c r="E208" s="15">
        <v>0</v>
      </c>
    </row>
    <row r="209" spans="1:5" x14ac:dyDescent="0.25">
      <c r="A209" s="178"/>
      <c r="B209" s="13" t="s">
        <v>126</v>
      </c>
      <c r="C209" s="14">
        <v>0</v>
      </c>
      <c r="D209" s="14">
        <v>0</v>
      </c>
      <c r="E209" s="15">
        <v>0</v>
      </c>
    </row>
    <row r="210" spans="1:5" x14ac:dyDescent="0.25">
      <c r="A210" s="178"/>
      <c r="B210" s="13" t="s">
        <v>164</v>
      </c>
      <c r="C210" s="14">
        <v>0</v>
      </c>
      <c r="D210" s="14">
        <v>0</v>
      </c>
      <c r="E210" s="15">
        <v>0</v>
      </c>
    </row>
    <row r="211" spans="1:5" x14ac:dyDescent="0.25">
      <c r="A211" s="178"/>
      <c r="B211" s="13" t="s">
        <v>128</v>
      </c>
      <c r="C211" s="14">
        <v>0</v>
      </c>
      <c r="D211" s="14">
        <v>0</v>
      </c>
      <c r="E211" s="15">
        <v>0</v>
      </c>
    </row>
    <row r="212" spans="1:5" x14ac:dyDescent="0.25">
      <c r="A212" s="178"/>
      <c r="B212" s="13" t="s">
        <v>129</v>
      </c>
      <c r="C212" s="14">
        <v>0</v>
      </c>
      <c r="D212" s="14">
        <v>0</v>
      </c>
      <c r="E212" s="15">
        <v>0</v>
      </c>
    </row>
    <row r="213" spans="1:5" x14ac:dyDescent="0.25">
      <c r="A213" s="178"/>
      <c r="B213" s="13" t="s">
        <v>130</v>
      </c>
      <c r="C213" s="14">
        <v>0</v>
      </c>
      <c r="D213" s="14">
        <v>0</v>
      </c>
      <c r="E213" s="15">
        <v>0</v>
      </c>
    </row>
    <row r="214" spans="1:5" x14ac:dyDescent="0.25">
      <c r="A214" s="178"/>
      <c r="B214" s="13" t="s">
        <v>131</v>
      </c>
      <c r="C214" s="14">
        <v>0</v>
      </c>
      <c r="D214" s="14">
        <v>0</v>
      </c>
      <c r="E214" s="15">
        <v>0</v>
      </c>
    </row>
    <row r="215" spans="1:5" x14ac:dyDescent="0.25">
      <c r="A215" s="178"/>
      <c r="B215" s="13" t="s">
        <v>132</v>
      </c>
      <c r="C215" s="14">
        <v>0</v>
      </c>
      <c r="D215" s="14">
        <v>0</v>
      </c>
      <c r="E215" s="15">
        <v>0</v>
      </c>
    </row>
    <row r="216" spans="1:5" x14ac:dyDescent="0.25">
      <c r="A216" s="178"/>
      <c r="B216" s="13" t="s">
        <v>133</v>
      </c>
      <c r="C216" s="14">
        <v>0</v>
      </c>
      <c r="D216" s="14">
        <v>0</v>
      </c>
      <c r="E216" s="15">
        <v>0</v>
      </c>
    </row>
    <row r="217" spans="1:5" x14ac:dyDescent="0.25">
      <c r="A217" s="178"/>
      <c r="B217" s="13" t="s">
        <v>134</v>
      </c>
      <c r="C217" s="14">
        <v>0</v>
      </c>
      <c r="D217" s="14">
        <v>0</v>
      </c>
      <c r="E217" s="15">
        <v>0</v>
      </c>
    </row>
    <row r="218" spans="1:5" x14ac:dyDescent="0.25">
      <c r="A218" s="178"/>
      <c r="B218" s="13" t="s">
        <v>135</v>
      </c>
      <c r="C218" s="14">
        <v>0</v>
      </c>
      <c r="D218" s="14">
        <v>0</v>
      </c>
      <c r="E218" s="15">
        <v>0</v>
      </c>
    </row>
    <row r="219" spans="1:5" x14ac:dyDescent="0.25">
      <c r="A219" s="178"/>
      <c r="B219" s="13" t="s">
        <v>136</v>
      </c>
      <c r="C219" s="14">
        <v>0</v>
      </c>
      <c r="D219" s="14">
        <v>0</v>
      </c>
      <c r="E219" s="15">
        <v>0</v>
      </c>
    </row>
    <row r="220" spans="1:5" x14ac:dyDescent="0.25">
      <c r="A220" s="178"/>
      <c r="B220" s="13" t="s">
        <v>137</v>
      </c>
      <c r="C220" s="14">
        <v>0</v>
      </c>
      <c r="D220" s="14">
        <v>0</v>
      </c>
      <c r="E220" s="15">
        <v>0</v>
      </c>
    </row>
    <row r="221" spans="1:5" x14ac:dyDescent="0.25">
      <c r="A221" s="178"/>
      <c r="B221" s="13" t="s">
        <v>138</v>
      </c>
      <c r="C221" s="14">
        <v>0</v>
      </c>
      <c r="D221" s="14">
        <v>0</v>
      </c>
      <c r="E221" s="15">
        <v>0</v>
      </c>
    </row>
    <row r="222" spans="1:5" x14ac:dyDescent="0.25">
      <c r="A222" s="178"/>
      <c r="B222" s="13" t="s">
        <v>165</v>
      </c>
      <c r="C222" s="14">
        <v>0</v>
      </c>
      <c r="D222" s="14">
        <v>0</v>
      </c>
      <c r="E222" s="15">
        <v>0</v>
      </c>
    </row>
    <row r="223" spans="1:5" x14ac:dyDescent="0.25">
      <c r="A223" s="178"/>
      <c r="B223" s="13" t="s">
        <v>140</v>
      </c>
      <c r="C223" s="14">
        <v>0</v>
      </c>
      <c r="D223" s="14">
        <v>0</v>
      </c>
      <c r="E223" s="15">
        <v>0</v>
      </c>
    </row>
    <row r="224" spans="1:5" x14ac:dyDescent="0.25">
      <c r="A224" s="178"/>
      <c r="B224" s="13" t="s">
        <v>141</v>
      </c>
      <c r="C224" s="14">
        <v>0</v>
      </c>
      <c r="D224" s="14">
        <v>0</v>
      </c>
      <c r="E224" s="15">
        <v>0</v>
      </c>
    </row>
    <row r="225" spans="1:5" x14ac:dyDescent="0.25">
      <c r="A225" s="178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178"/>
      <c r="B226" s="13" t="s">
        <v>143</v>
      </c>
      <c r="C226" s="14">
        <v>0</v>
      </c>
      <c r="D226" s="14">
        <v>0</v>
      </c>
      <c r="E226" s="15">
        <v>0</v>
      </c>
    </row>
    <row r="227" spans="1:5" x14ac:dyDescent="0.25">
      <c r="A227" s="178"/>
      <c r="B227" s="13" t="s">
        <v>166</v>
      </c>
      <c r="C227" s="14">
        <v>0</v>
      </c>
      <c r="D227" s="14">
        <v>0</v>
      </c>
      <c r="E227" s="15">
        <v>0</v>
      </c>
    </row>
    <row r="228" spans="1:5" x14ac:dyDescent="0.25">
      <c r="A228" s="178"/>
      <c r="B228" s="13" t="s">
        <v>145</v>
      </c>
      <c r="C228" s="14">
        <v>0</v>
      </c>
      <c r="D228" s="14">
        <v>0</v>
      </c>
      <c r="E228" s="15">
        <v>0</v>
      </c>
    </row>
    <row r="229" spans="1:5" x14ac:dyDescent="0.25">
      <c r="A229" s="178"/>
      <c r="B229" s="13" t="s">
        <v>146</v>
      </c>
      <c r="C229" s="14">
        <v>0</v>
      </c>
      <c r="D229" s="14">
        <v>0</v>
      </c>
      <c r="E229" s="15">
        <v>0</v>
      </c>
    </row>
    <row r="230" spans="1:5" x14ac:dyDescent="0.25">
      <c r="A230" s="178"/>
      <c r="B230" s="13" t="s">
        <v>147</v>
      </c>
      <c r="C230" s="14">
        <v>0</v>
      </c>
      <c r="D230" s="14">
        <v>0</v>
      </c>
      <c r="E230" s="15">
        <v>0</v>
      </c>
    </row>
    <row r="231" spans="1:5" x14ac:dyDescent="0.25">
      <c r="A231" s="178"/>
      <c r="B231" s="13" t="s">
        <v>148</v>
      </c>
      <c r="C231" s="14">
        <v>0</v>
      </c>
      <c r="D231" s="14">
        <v>0</v>
      </c>
      <c r="E231" s="15">
        <v>0</v>
      </c>
    </row>
    <row r="232" spans="1:5" x14ac:dyDescent="0.25">
      <c r="A232" s="178"/>
      <c r="B232" s="13" t="s">
        <v>149</v>
      </c>
      <c r="C232" s="14">
        <v>0</v>
      </c>
      <c r="D232" s="14">
        <v>0</v>
      </c>
      <c r="E232" s="15">
        <v>0</v>
      </c>
    </row>
    <row r="233" spans="1:5" x14ac:dyDescent="0.25">
      <c r="A233" s="178"/>
      <c r="B233" s="13" t="s">
        <v>150</v>
      </c>
      <c r="C233" s="14">
        <v>0</v>
      </c>
      <c r="D233" s="14">
        <v>0</v>
      </c>
      <c r="E233" s="15">
        <v>0</v>
      </c>
    </row>
    <row r="234" spans="1:5" x14ac:dyDescent="0.25">
      <c r="A234" s="178"/>
      <c r="B234" s="13" t="s">
        <v>151</v>
      </c>
      <c r="C234" s="14">
        <v>0</v>
      </c>
      <c r="D234" s="14">
        <v>0</v>
      </c>
      <c r="E234" s="15">
        <v>0</v>
      </c>
    </row>
    <row r="235" spans="1:5" x14ac:dyDescent="0.25">
      <c r="A235" s="178"/>
      <c r="B235" s="13" t="s">
        <v>152</v>
      </c>
      <c r="C235" s="14">
        <v>0</v>
      </c>
      <c r="D235" s="14">
        <v>0</v>
      </c>
      <c r="E235" s="15">
        <v>0</v>
      </c>
    </row>
    <row r="236" spans="1:5" x14ac:dyDescent="0.25">
      <c r="A236" s="178"/>
      <c r="B236" s="13" t="s">
        <v>153</v>
      </c>
      <c r="C236" s="14">
        <v>0</v>
      </c>
      <c r="D236" s="14">
        <v>0</v>
      </c>
      <c r="E236" s="15">
        <v>0</v>
      </c>
    </row>
    <row r="237" spans="1:5" x14ac:dyDescent="0.25">
      <c r="A237" s="178"/>
      <c r="B237" s="13" t="s">
        <v>154</v>
      </c>
      <c r="C237" s="14">
        <v>0</v>
      </c>
      <c r="D237" s="14">
        <v>0</v>
      </c>
      <c r="E237" s="15">
        <v>0</v>
      </c>
    </row>
    <row r="238" spans="1:5" x14ac:dyDescent="0.25">
      <c r="A238" s="178"/>
      <c r="B238" s="13" t="s">
        <v>155</v>
      </c>
      <c r="C238" s="14">
        <v>0</v>
      </c>
      <c r="D238" s="14">
        <v>0</v>
      </c>
      <c r="E238" s="15">
        <v>0</v>
      </c>
    </row>
    <row r="239" spans="1:5" x14ac:dyDescent="0.25">
      <c r="A239" s="178"/>
      <c r="B239" s="13" t="s">
        <v>156</v>
      </c>
      <c r="C239" s="14">
        <v>0</v>
      </c>
      <c r="D239" s="14">
        <v>0</v>
      </c>
      <c r="E239" s="15">
        <v>0</v>
      </c>
    </row>
    <row r="240" spans="1:5" x14ac:dyDescent="0.25">
      <c r="A240" s="178"/>
      <c r="B240" s="13" t="s">
        <v>157</v>
      </c>
      <c r="C240" s="14">
        <v>0</v>
      </c>
      <c r="D240" s="14">
        <v>0</v>
      </c>
      <c r="E240" s="15">
        <v>0</v>
      </c>
    </row>
    <row r="241" spans="1:5" x14ac:dyDescent="0.25">
      <c r="A241" s="178"/>
      <c r="B241" s="13" t="s">
        <v>158</v>
      </c>
      <c r="C241" s="14">
        <v>0</v>
      </c>
      <c r="D241" s="14">
        <v>0</v>
      </c>
      <c r="E241" s="15">
        <v>0</v>
      </c>
    </row>
    <row r="242" spans="1:5" x14ac:dyDescent="0.25">
      <c r="A242" s="179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2094</v>
      </c>
      <c r="D246" s="14">
        <v>2105</v>
      </c>
      <c r="E246" s="15">
        <v>-5.2256532066508304E-3</v>
      </c>
    </row>
    <row r="247" spans="1:5" x14ac:dyDescent="0.25">
      <c r="A247" s="12" t="s">
        <v>169</v>
      </c>
      <c r="B247" s="17"/>
      <c r="C247" s="14">
        <v>1453</v>
      </c>
      <c r="D247" s="14">
        <v>1660</v>
      </c>
      <c r="E247" s="15">
        <v>-0.12469879518072299</v>
      </c>
    </row>
    <row r="248" spans="1:5" x14ac:dyDescent="0.25">
      <c r="A248" s="12" t="s">
        <v>170</v>
      </c>
      <c r="B248" s="17"/>
      <c r="C248" s="14">
        <v>845</v>
      </c>
      <c r="D248" s="14">
        <v>2233</v>
      </c>
      <c r="E248" s="15">
        <v>-0.621585311240484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7" t="s">
        <v>172</v>
      </c>
      <c r="B252" s="13" t="s">
        <v>173</v>
      </c>
      <c r="C252" s="14">
        <v>269</v>
      </c>
      <c r="D252" s="14">
        <v>240</v>
      </c>
      <c r="E252" s="15">
        <v>0.120833333333333</v>
      </c>
    </row>
    <row r="253" spans="1:5" x14ac:dyDescent="0.25">
      <c r="A253" s="178"/>
      <c r="B253" s="13" t="s">
        <v>18</v>
      </c>
      <c r="C253" s="14">
        <v>212</v>
      </c>
      <c r="D253" s="14">
        <v>323</v>
      </c>
      <c r="E253" s="15">
        <v>-0.343653250773994</v>
      </c>
    </row>
    <row r="254" spans="1:5" x14ac:dyDescent="0.25">
      <c r="A254" s="179"/>
      <c r="B254" s="13" t="s">
        <v>22</v>
      </c>
      <c r="C254" s="14">
        <v>161</v>
      </c>
      <c r="D254" s="14">
        <v>212</v>
      </c>
      <c r="E254" s="15">
        <v>-0.240566037735849</v>
      </c>
    </row>
    <row r="255" spans="1:5" x14ac:dyDescent="0.25">
      <c r="A255" s="177" t="s">
        <v>174</v>
      </c>
      <c r="B255" s="13" t="s">
        <v>175</v>
      </c>
      <c r="C255" s="14">
        <v>333</v>
      </c>
      <c r="D255" s="14">
        <v>351</v>
      </c>
      <c r="E255" s="15">
        <v>-5.1282051282051301E-2</v>
      </c>
    </row>
    <row r="256" spans="1:5" x14ac:dyDescent="0.25">
      <c r="A256" s="178"/>
      <c r="B256" s="13" t="s">
        <v>176</v>
      </c>
      <c r="C256" s="14">
        <v>337</v>
      </c>
      <c r="D256" s="14">
        <v>234</v>
      </c>
      <c r="E256" s="15">
        <v>0.44017094017093999</v>
      </c>
    </row>
    <row r="257" spans="1:5" x14ac:dyDescent="0.25">
      <c r="A257" s="179"/>
      <c r="B257" s="13" t="s">
        <v>177</v>
      </c>
      <c r="C257" s="14">
        <v>7</v>
      </c>
      <c r="D257" s="14">
        <v>16</v>
      </c>
      <c r="E257" s="15">
        <v>-0.5625</v>
      </c>
    </row>
    <row r="258" spans="1:5" x14ac:dyDescent="0.25">
      <c r="A258" s="12" t="s">
        <v>178</v>
      </c>
      <c r="B258" s="17"/>
      <c r="C258" s="14">
        <v>76</v>
      </c>
      <c r="D258" s="14">
        <v>137</v>
      </c>
      <c r="E258" s="15">
        <v>-0.44525547445255498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83</v>
      </c>
      <c r="D262" s="14">
        <v>36</v>
      </c>
      <c r="E262" s="15">
        <v>1.30555555555556</v>
      </c>
    </row>
    <row r="263" spans="1:5" x14ac:dyDescent="0.25">
      <c r="A263" s="177" t="s">
        <v>181</v>
      </c>
      <c r="B263" s="13" t="s">
        <v>182</v>
      </c>
      <c r="C263" s="14">
        <v>8</v>
      </c>
      <c r="D263" s="14">
        <v>2</v>
      </c>
      <c r="E263" s="15">
        <v>3</v>
      </c>
    </row>
    <row r="264" spans="1:5" x14ac:dyDescent="0.25">
      <c r="A264" s="178"/>
      <c r="B264" s="13" t="s">
        <v>183</v>
      </c>
      <c r="C264" s="14">
        <v>0</v>
      </c>
      <c r="D264" s="14">
        <v>4</v>
      </c>
      <c r="E264" s="15">
        <v>-1</v>
      </c>
    </row>
    <row r="265" spans="1:5" x14ac:dyDescent="0.25">
      <c r="A265" s="179"/>
      <c r="B265" s="13" t="s">
        <v>184</v>
      </c>
      <c r="C265" s="14">
        <v>2</v>
      </c>
      <c r="D265" s="14">
        <v>1</v>
      </c>
      <c r="E265" s="15">
        <v>1</v>
      </c>
    </row>
    <row r="266" spans="1:5" x14ac:dyDescent="0.25">
      <c r="A266" s="12" t="s">
        <v>185</v>
      </c>
      <c r="B266" s="17"/>
      <c r="C266" s="14">
        <v>2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12</v>
      </c>
      <c r="D267" s="14">
        <v>21</v>
      </c>
      <c r="E267" s="15">
        <v>-0.42857142857142799</v>
      </c>
    </row>
    <row r="268" spans="1:5" x14ac:dyDescent="0.25">
      <c r="A268" s="12" t="s">
        <v>110</v>
      </c>
      <c r="B268" s="17"/>
      <c r="C268" s="14">
        <v>4</v>
      </c>
      <c r="D268" s="14">
        <v>13</v>
      </c>
      <c r="E268" s="15">
        <v>-0.69230769230769196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61</v>
      </c>
      <c r="D272" s="14">
        <v>63</v>
      </c>
      <c r="E272" s="15">
        <v>-3.1746031746031703E-2</v>
      </c>
    </row>
    <row r="273" spans="1:5" x14ac:dyDescent="0.25">
      <c r="A273" s="177" t="s">
        <v>68</v>
      </c>
      <c r="B273" s="13" t="s">
        <v>189</v>
      </c>
      <c r="C273" s="14">
        <v>9</v>
      </c>
      <c r="D273" s="14">
        <v>3</v>
      </c>
      <c r="E273" s="15">
        <v>2</v>
      </c>
    </row>
    <row r="274" spans="1:5" x14ac:dyDescent="0.25">
      <c r="A274" s="179"/>
      <c r="B274" s="13" t="s">
        <v>110</v>
      </c>
      <c r="C274" s="14">
        <v>0</v>
      </c>
      <c r="D274" s="14">
        <v>0</v>
      </c>
      <c r="E274" s="15">
        <v>0</v>
      </c>
    </row>
    <row r="275" spans="1:5" x14ac:dyDescent="0.25">
      <c r="A275" s="12" t="s">
        <v>190</v>
      </c>
      <c r="B275" s="17"/>
      <c r="C275" s="18"/>
      <c r="D275" s="14">
        <v>0</v>
      </c>
      <c r="E275" s="15">
        <v>0</v>
      </c>
    </row>
    <row r="276" spans="1:5" x14ac:dyDescent="0.25">
      <c r="A276" s="12" t="s">
        <v>191</v>
      </c>
      <c r="B276" s="17"/>
      <c r="C276" s="14">
        <v>3</v>
      </c>
      <c r="D276" s="14">
        <v>0</v>
      </c>
      <c r="E276" s="15">
        <v>0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7" t="s">
        <v>194</v>
      </c>
      <c r="B281" s="13" t="s">
        <v>195</v>
      </c>
      <c r="C281" s="14">
        <v>1</v>
      </c>
      <c r="D281" s="14">
        <v>3</v>
      </c>
      <c r="E281" s="15">
        <v>-0.66666666666666696</v>
      </c>
    </row>
    <row r="282" spans="1:5" x14ac:dyDescent="0.25">
      <c r="A282" s="179"/>
      <c r="B282" s="13" t="s">
        <v>196</v>
      </c>
      <c r="C282" s="14">
        <v>25</v>
      </c>
      <c r="D282" s="14">
        <v>19</v>
      </c>
      <c r="E282" s="15">
        <v>0.31578947368421101</v>
      </c>
    </row>
    <row r="283" spans="1:5" x14ac:dyDescent="0.25">
      <c r="A283" s="12" t="s">
        <v>197</v>
      </c>
      <c r="B283" s="17"/>
      <c r="C283" s="14">
        <v>20</v>
      </c>
      <c r="D283" s="14">
        <v>0</v>
      </c>
      <c r="E283" s="15">
        <v>0</v>
      </c>
    </row>
    <row r="284" spans="1:5" x14ac:dyDescent="0.25">
      <c r="A284" s="12" t="s">
        <v>198</v>
      </c>
      <c r="B284" s="17"/>
      <c r="C284" s="14">
        <v>0</v>
      </c>
      <c r="D284" s="14">
        <v>0</v>
      </c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4">
        <v>0</v>
      </c>
      <c r="E288" s="15">
        <v>0</v>
      </c>
    </row>
    <row r="289" spans="1:5" x14ac:dyDescent="0.25">
      <c r="A289" s="12" t="s">
        <v>201</v>
      </c>
      <c r="B289" s="17"/>
      <c r="C289" s="14">
        <v>0</v>
      </c>
      <c r="D289" s="14">
        <v>0</v>
      </c>
      <c r="E289" s="15">
        <v>0</v>
      </c>
    </row>
    <row r="290" spans="1:5" x14ac:dyDescent="0.25">
      <c r="A290" s="12" t="s">
        <v>202</v>
      </c>
      <c r="B290" s="17"/>
      <c r="C290" s="14">
        <v>0</v>
      </c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4" t="s">
        <v>205</v>
      </c>
      <c r="B293" s="13" t="s">
        <v>206</v>
      </c>
      <c r="C293" s="14">
        <v>0</v>
      </c>
      <c r="D293" s="14">
        <v>0</v>
      </c>
      <c r="E293" s="23">
        <v>0</v>
      </c>
    </row>
    <row r="294" spans="1:5" x14ac:dyDescent="0.25">
      <c r="A294" s="175"/>
      <c r="B294" s="13" t="s">
        <v>207</v>
      </c>
      <c r="C294" s="14">
        <v>590</v>
      </c>
      <c r="D294" s="14">
        <v>768</v>
      </c>
      <c r="E294" s="23">
        <v>0</v>
      </c>
    </row>
    <row r="295" spans="1:5" x14ac:dyDescent="0.25">
      <c r="A295" s="176"/>
      <c r="B295" s="13" t="s">
        <v>208</v>
      </c>
      <c r="C295" s="14">
        <v>0</v>
      </c>
      <c r="D295" s="14">
        <v>0</v>
      </c>
      <c r="E295" s="23">
        <v>0</v>
      </c>
    </row>
    <row r="296" spans="1:5" x14ac:dyDescent="0.25">
      <c r="A296" s="174" t="s">
        <v>209</v>
      </c>
      <c r="B296" s="13" t="s">
        <v>210</v>
      </c>
      <c r="C296" s="14">
        <v>0</v>
      </c>
      <c r="D296" s="14">
        <v>0</v>
      </c>
      <c r="E296" s="23">
        <v>0</v>
      </c>
    </row>
    <row r="297" spans="1:5" x14ac:dyDescent="0.25">
      <c r="A297" s="175"/>
      <c r="B297" s="13" t="s">
        <v>211</v>
      </c>
      <c r="C297" s="14">
        <v>0</v>
      </c>
      <c r="D297" s="14">
        <v>0</v>
      </c>
      <c r="E297" s="23">
        <v>0</v>
      </c>
    </row>
    <row r="298" spans="1:5" x14ac:dyDescent="0.25">
      <c r="A298" s="176"/>
      <c r="B298" s="13" t="s">
        <v>212</v>
      </c>
      <c r="C298" s="14">
        <v>0</v>
      </c>
      <c r="D298" s="14">
        <v>0</v>
      </c>
      <c r="E298" s="23">
        <v>0</v>
      </c>
    </row>
    <row r="299" spans="1:5" x14ac:dyDescent="0.25">
      <c r="A299" s="22" t="s">
        <v>213</v>
      </c>
      <c r="B299" s="13" t="s">
        <v>214</v>
      </c>
      <c r="C299" s="14">
        <v>31</v>
      </c>
      <c r="D299" s="14">
        <v>33</v>
      </c>
      <c r="E299" s="23">
        <v>24</v>
      </c>
    </row>
    <row r="300" spans="1:5" x14ac:dyDescent="0.25">
      <c r="A300" s="174" t="s">
        <v>215</v>
      </c>
      <c r="B300" s="13" t="s">
        <v>216</v>
      </c>
      <c r="C300" s="14">
        <v>7</v>
      </c>
      <c r="D300" s="14">
        <v>9</v>
      </c>
      <c r="E300" s="23">
        <v>0</v>
      </c>
    </row>
    <row r="301" spans="1:5" x14ac:dyDescent="0.25">
      <c r="A301" s="175"/>
      <c r="B301" s="13" t="s">
        <v>217</v>
      </c>
      <c r="C301" s="14">
        <v>7</v>
      </c>
      <c r="D301" s="14">
        <v>9</v>
      </c>
      <c r="E301" s="23">
        <v>0</v>
      </c>
    </row>
    <row r="302" spans="1:5" x14ac:dyDescent="0.25">
      <c r="A302" s="176"/>
      <c r="B302" s="13" t="s">
        <v>218</v>
      </c>
      <c r="C302" s="14">
        <v>6</v>
      </c>
      <c r="D302" s="14">
        <v>7</v>
      </c>
      <c r="E302" s="23">
        <v>0</v>
      </c>
    </row>
    <row r="303" spans="1:5" x14ac:dyDescent="0.25">
      <c r="A303" s="22" t="s">
        <v>219</v>
      </c>
      <c r="B303" s="13" t="s">
        <v>220</v>
      </c>
      <c r="C303" s="14">
        <v>0</v>
      </c>
      <c r="D303" s="14">
        <v>0</v>
      </c>
      <c r="E303" s="23">
        <v>0</v>
      </c>
    </row>
    <row r="304" spans="1:5" x14ac:dyDescent="0.25">
      <c r="A304" s="174" t="s">
        <v>221</v>
      </c>
      <c r="B304" s="13" t="s">
        <v>212</v>
      </c>
      <c r="C304" s="14">
        <v>5</v>
      </c>
      <c r="D304" s="14">
        <v>4</v>
      </c>
      <c r="E304" s="23">
        <v>2</v>
      </c>
    </row>
    <row r="305" spans="1:5" x14ac:dyDescent="0.25">
      <c r="A305" s="175"/>
      <c r="B305" s="13" t="s">
        <v>222</v>
      </c>
      <c r="C305" s="14">
        <v>29</v>
      </c>
      <c r="D305" s="14">
        <v>45</v>
      </c>
      <c r="E305" s="23">
        <v>32</v>
      </c>
    </row>
    <row r="306" spans="1:5" x14ac:dyDescent="0.25">
      <c r="A306" s="176"/>
      <c r="B306" s="13" t="s">
        <v>223</v>
      </c>
      <c r="C306" s="14">
        <v>2</v>
      </c>
      <c r="D306" s="14">
        <v>2</v>
      </c>
      <c r="E306" s="23">
        <v>0</v>
      </c>
    </row>
    <row r="307" spans="1:5" x14ac:dyDescent="0.25">
      <c r="A307" s="174" t="s">
        <v>224</v>
      </c>
      <c r="B307" s="13" t="s">
        <v>225</v>
      </c>
      <c r="C307" s="14">
        <v>46</v>
      </c>
      <c r="D307" s="14">
        <v>58</v>
      </c>
      <c r="E307" s="23">
        <v>62</v>
      </c>
    </row>
    <row r="308" spans="1:5" x14ac:dyDescent="0.25">
      <c r="A308" s="175"/>
      <c r="B308" s="13" t="s">
        <v>226</v>
      </c>
      <c r="C308" s="14">
        <v>0</v>
      </c>
      <c r="D308" s="14">
        <v>0</v>
      </c>
      <c r="E308" s="23">
        <v>0</v>
      </c>
    </row>
    <row r="309" spans="1:5" x14ac:dyDescent="0.25">
      <c r="A309" s="175"/>
      <c r="B309" s="13" t="s">
        <v>227</v>
      </c>
      <c r="C309" s="14">
        <v>303</v>
      </c>
      <c r="D309" s="14">
        <v>536</v>
      </c>
      <c r="E309" s="23">
        <v>343</v>
      </c>
    </row>
    <row r="310" spans="1:5" x14ac:dyDescent="0.25">
      <c r="A310" s="175"/>
      <c r="B310" s="13" t="s">
        <v>228</v>
      </c>
      <c r="C310" s="14">
        <v>620</v>
      </c>
      <c r="D310" s="14">
        <v>755</v>
      </c>
      <c r="E310" s="23">
        <v>0</v>
      </c>
    </row>
    <row r="311" spans="1:5" x14ac:dyDescent="0.25">
      <c r="A311" s="175"/>
      <c r="B311" s="13" t="s">
        <v>229</v>
      </c>
      <c r="C311" s="14">
        <v>167</v>
      </c>
      <c r="D311" s="14">
        <v>149</v>
      </c>
      <c r="E311" s="23">
        <v>0</v>
      </c>
    </row>
    <row r="312" spans="1:5" x14ac:dyDescent="0.25">
      <c r="A312" s="175"/>
      <c r="B312" s="13" t="s">
        <v>230</v>
      </c>
      <c r="C312" s="14">
        <v>351</v>
      </c>
      <c r="D312" s="14">
        <v>371</v>
      </c>
      <c r="E312" s="23">
        <v>357</v>
      </c>
    </row>
    <row r="313" spans="1:5" x14ac:dyDescent="0.25">
      <c r="A313" s="175"/>
      <c r="B313" s="13" t="s">
        <v>231</v>
      </c>
      <c r="C313" s="14">
        <v>132</v>
      </c>
      <c r="D313" s="14">
        <v>154</v>
      </c>
      <c r="E313" s="23">
        <v>0</v>
      </c>
    </row>
    <row r="314" spans="1:5" x14ac:dyDescent="0.25">
      <c r="A314" s="175"/>
      <c r="B314" s="13" t="s">
        <v>232</v>
      </c>
      <c r="C314" s="14">
        <v>0</v>
      </c>
      <c r="D314" s="14">
        <v>0</v>
      </c>
      <c r="E314" s="23">
        <v>0</v>
      </c>
    </row>
    <row r="315" spans="1:5" x14ac:dyDescent="0.25">
      <c r="A315" s="175"/>
      <c r="B315" s="13" t="s">
        <v>233</v>
      </c>
      <c r="C315" s="14">
        <v>496</v>
      </c>
      <c r="D315" s="14">
        <v>456</v>
      </c>
      <c r="E315" s="23">
        <v>481</v>
      </c>
    </row>
    <row r="316" spans="1:5" x14ac:dyDescent="0.25">
      <c r="A316" s="175"/>
      <c r="B316" s="13" t="s">
        <v>234</v>
      </c>
      <c r="C316" s="14">
        <v>0</v>
      </c>
      <c r="D316" s="14">
        <v>0</v>
      </c>
      <c r="E316" s="23">
        <v>0</v>
      </c>
    </row>
    <row r="317" spans="1:5" x14ac:dyDescent="0.25">
      <c r="A317" s="175"/>
      <c r="B317" s="13" t="s">
        <v>235</v>
      </c>
      <c r="C317" s="14">
        <v>1</v>
      </c>
      <c r="D317" s="14">
        <v>2</v>
      </c>
      <c r="E317" s="23">
        <v>0</v>
      </c>
    </row>
    <row r="318" spans="1:5" x14ac:dyDescent="0.25">
      <c r="A318" s="175"/>
      <c r="B318" s="13" t="s">
        <v>236</v>
      </c>
      <c r="C318" s="14">
        <v>350</v>
      </c>
      <c r="D318" s="14">
        <v>482</v>
      </c>
      <c r="E318" s="23">
        <v>339</v>
      </c>
    </row>
    <row r="319" spans="1:5" x14ac:dyDescent="0.25">
      <c r="A319" s="175"/>
      <c r="B319" s="13" t="s">
        <v>237</v>
      </c>
      <c r="C319" s="14">
        <v>376</v>
      </c>
      <c r="D319" s="14">
        <v>426</v>
      </c>
      <c r="E319" s="23">
        <v>0</v>
      </c>
    </row>
    <row r="320" spans="1:5" x14ac:dyDescent="0.25">
      <c r="A320" s="175"/>
      <c r="B320" s="13" t="s">
        <v>238</v>
      </c>
      <c r="C320" s="14">
        <v>8</v>
      </c>
      <c r="D320" s="14">
        <v>10</v>
      </c>
      <c r="E320" s="23">
        <v>11</v>
      </c>
    </row>
    <row r="321" spans="1:5" x14ac:dyDescent="0.25">
      <c r="A321" s="176"/>
      <c r="B321" s="13" t="s">
        <v>239</v>
      </c>
      <c r="C321" s="14">
        <v>25</v>
      </c>
      <c r="D321" s="14">
        <v>26</v>
      </c>
      <c r="E321" s="23">
        <v>0</v>
      </c>
    </row>
    <row r="322" spans="1:5" x14ac:dyDescent="0.25">
      <c r="A322" s="174" t="s">
        <v>240</v>
      </c>
      <c r="B322" s="13" t="s">
        <v>241</v>
      </c>
      <c r="C322" s="14">
        <v>0</v>
      </c>
      <c r="D322" s="14">
        <v>0</v>
      </c>
      <c r="E322" s="23">
        <v>0</v>
      </c>
    </row>
    <row r="323" spans="1:5" x14ac:dyDescent="0.25">
      <c r="A323" s="175"/>
      <c r="B323" s="13" t="s">
        <v>242</v>
      </c>
      <c r="C323" s="14">
        <v>0</v>
      </c>
      <c r="D323" s="14">
        <v>0</v>
      </c>
      <c r="E323" s="23">
        <v>0</v>
      </c>
    </row>
    <row r="324" spans="1:5" x14ac:dyDescent="0.25">
      <c r="A324" s="175"/>
      <c r="B324" s="13" t="s">
        <v>243</v>
      </c>
      <c r="C324" s="14">
        <v>0</v>
      </c>
      <c r="D324" s="14">
        <v>0</v>
      </c>
      <c r="E324" s="23">
        <v>0</v>
      </c>
    </row>
    <row r="325" spans="1:5" x14ac:dyDescent="0.25">
      <c r="A325" s="175"/>
      <c r="B325" s="13" t="s">
        <v>244</v>
      </c>
      <c r="C325" s="14">
        <v>0</v>
      </c>
      <c r="D325" s="14">
        <v>0</v>
      </c>
      <c r="E325" s="23">
        <v>0</v>
      </c>
    </row>
    <row r="326" spans="1:5" x14ac:dyDescent="0.25">
      <c r="A326" s="175"/>
      <c r="B326" s="13" t="s">
        <v>245</v>
      </c>
      <c r="C326" s="14">
        <v>24</v>
      </c>
      <c r="D326" s="14">
        <v>49</v>
      </c>
      <c r="E326" s="23">
        <v>2</v>
      </c>
    </row>
    <row r="327" spans="1:5" x14ac:dyDescent="0.25">
      <c r="A327" s="175"/>
      <c r="B327" s="13" t="s">
        <v>246</v>
      </c>
      <c r="C327" s="14">
        <v>0</v>
      </c>
      <c r="D327" s="14">
        <v>0</v>
      </c>
      <c r="E327" s="23">
        <v>0</v>
      </c>
    </row>
    <row r="328" spans="1:5" x14ac:dyDescent="0.25">
      <c r="A328" s="175"/>
      <c r="B328" s="13" t="s">
        <v>247</v>
      </c>
      <c r="C328" s="14">
        <v>0</v>
      </c>
      <c r="D328" s="14">
        <v>0</v>
      </c>
      <c r="E328" s="23">
        <v>0</v>
      </c>
    </row>
    <row r="329" spans="1:5" x14ac:dyDescent="0.25">
      <c r="A329" s="175"/>
      <c r="B329" s="13" t="s">
        <v>248</v>
      </c>
      <c r="C329" s="14">
        <v>2</v>
      </c>
      <c r="D329" s="14">
        <v>3</v>
      </c>
      <c r="E329" s="23">
        <v>2</v>
      </c>
    </row>
    <row r="330" spans="1:5" x14ac:dyDescent="0.25">
      <c r="A330" s="175"/>
      <c r="B330" s="13" t="s">
        <v>249</v>
      </c>
      <c r="C330" s="14">
        <v>2</v>
      </c>
      <c r="D330" s="14">
        <v>3</v>
      </c>
      <c r="E330" s="23">
        <v>2</v>
      </c>
    </row>
    <row r="331" spans="1:5" x14ac:dyDescent="0.25">
      <c r="A331" s="175"/>
      <c r="B331" s="13" t="s">
        <v>250</v>
      </c>
      <c r="C331" s="14">
        <v>0</v>
      </c>
      <c r="D331" s="14">
        <v>0</v>
      </c>
      <c r="E331" s="23">
        <v>0</v>
      </c>
    </row>
    <row r="332" spans="1:5" x14ac:dyDescent="0.25">
      <c r="A332" s="175"/>
      <c r="B332" s="13" t="s">
        <v>251</v>
      </c>
      <c r="C332" s="14">
        <v>7</v>
      </c>
      <c r="D332" s="14">
        <v>14</v>
      </c>
      <c r="E332" s="23">
        <v>8</v>
      </c>
    </row>
    <row r="333" spans="1:5" x14ac:dyDescent="0.25">
      <c r="A333" s="175"/>
      <c r="B333" s="13" t="s">
        <v>252</v>
      </c>
      <c r="C333" s="14">
        <v>0</v>
      </c>
      <c r="D333" s="14">
        <v>0</v>
      </c>
      <c r="E333" s="23">
        <v>0</v>
      </c>
    </row>
    <row r="334" spans="1:5" x14ac:dyDescent="0.25">
      <c r="A334" s="175"/>
      <c r="B334" s="13" t="s">
        <v>253</v>
      </c>
      <c r="C334" s="14">
        <v>0</v>
      </c>
      <c r="D334" s="14">
        <v>0</v>
      </c>
      <c r="E334" s="23">
        <v>0</v>
      </c>
    </row>
    <row r="335" spans="1:5" x14ac:dyDescent="0.25">
      <c r="A335" s="175"/>
      <c r="B335" s="13" t="s">
        <v>254</v>
      </c>
      <c r="C335" s="14">
        <v>0</v>
      </c>
      <c r="D335" s="14">
        <v>0</v>
      </c>
      <c r="E335" s="23">
        <v>0</v>
      </c>
    </row>
    <row r="336" spans="1:5" x14ac:dyDescent="0.25">
      <c r="A336" s="175"/>
      <c r="B336" s="13" t="s">
        <v>255</v>
      </c>
      <c r="C336" s="14">
        <v>13</v>
      </c>
      <c r="D336" s="14">
        <v>18</v>
      </c>
      <c r="E336" s="23">
        <v>9</v>
      </c>
    </row>
    <row r="337" spans="1:5" x14ac:dyDescent="0.25">
      <c r="A337" s="175"/>
      <c r="B337" s="13" t="s">
        <v>256</v>
      </c>
      <c r="C337" s="14">
        <v>0</v>
      </c>
      <c r="D337" s="14">
        <v>0</v>
      </c>
      <c r="E337" s="23">
        <v>0</v>
      </c>
    </row>
    <row r="338" spans="1:5" x14ac:dyDescent="0.25">
      <c r="A338" s="175"/>
      <c r="B338" s="13" t="s">
        <v>257</v>
      </c>
      <c r="C338" s="14">
        <v>0</v>
      </c>
      <c r="D338" s="14">
        <v>0</v>
      </c>
      <c r="E338" s="23">
        <v>0</v>
      </c>
    </row>
    <row r="339" spans="1:5" x14ac:dyDescent="0.25">
      <c r="A339" s="175"/>
      <c r="B339" s="13" t="s">
        <v>258</v>
      </c>
      <c r="C339" s="14">
        <v>496</v>
      </c>
      <c r="D339" s="14">
        <v>549</v>
      </c>
      <c r="E339" s="23">
        <v>255</v>
      </c>
    </row>
    <row r="340" spans="1:5" x14ac:dyDescent="0.25">
      <c r="A340" s="175"/>
      <c r="B340" s="13" t="s">
        <v>259</v>
      </c>
      <c r="C340" s="14">
        <v>0</v>
      </c>
      <c r="D340" s="14">
        <v>0</v>
      </c>
      <c r="E340" s="23">
        <v>0</v>
      </c>
    </row>
    <row r="341" spans="1:5" x14ac:dyDescent="0.25">
      <c r="A341" s="175"/>
      <c r="B341" s="13" t="s">
        <v>260</v>
      </c>
      <c r="C341" s="14">
        <v>2</v>
      </c>
      <c r="D341" s="14">
        <v>1</v>
      </c>
      <c r="E341" s="23">
        <v>3</v>
      </c>
    </row>
    <row r="342" spans="1:5" x14ac:dyDescent="0.25">
      <c r="A342" s="175"/>
      <c r="B342" s="13" t="s">
        <v>261</v>
      </c>
      <c r="C342" s="14">
        <v>0</v>
      </c>
      <c r="D342" s="14">
        <v>0</v>
      </c>
      <c r="E342" s="23">
        <v>0</v>
      </c>
    </row>
    <row r="343" spans="1:5" x14ac:dyDescent="0.25">
      <c r="A343" s="175"/>
      <c r="B343" s="13" t="s">
        <v>262</v>
      </c>
      <c r="C343" s="14">
        <v>5</v>
      </c>
      <c r="D343" s="14">
        <v>4</v>
      </c>
      <c r="E343" s="23">
        <v>2</v>
      </c>
    </row>
    <row r="344" spans="1:5" x14ac:dyDescent="0.25">
      <c r="A344" s="175"/>
      <c r="B344" s="13" t="s">
        <v>263</v>
      </c>
      <c r="C344" s="14">
        <v>1</v>
      </c>
      <c r="D344" s="14">
        <v>2</v>
      </c>
      <c r="E344" s="23">
        <v>0</v>
      </c>
    </row>
    <row r="345" spans="1:5" x14ac:dyDescent="0.25">
      <c r="A345" s="175"/>
      <c r="B345" s="13" t="s">
        <v>264</v>
      </c>
      <c r="C345" s="14">
        <v>32</v>
      </c>
      <c r="D345" s="14">
        <v>73</v>
      </c>
      <c r="E345" s="23">
        <v>35</v>
      </c>
    </row>
    <row r="346" spans="1:5" x14ac:dyDescent="0.25">
      <c r="A346" s="175"/>
      <c r="B346" s="13" t="s">
        <v>265</v>
      </c>
      <c r="C346" s="14">
        <v>46</v>
      </c>
      <c r="D346" s="14">
        <v>58</v>
      </c>
      <c r="E346" s="23">
        <v>42</v>
      </c>
    </row>
    <row r="347" spans="1:5" x14ac:dyDescent="0.25">
      <c r="A347" s="175"/>
      <c r="B347" s="13" t="s">
        <v>266</v>
      </c>
      <c r="C347" s="14">
        <v>0</v>
      </c>
      <c r="D347" s="14">
        <v>0</v>
      </c>
      <c r="E347" s="23">
        <v>0</v>
      </c>
    </row>
    <row r="348" spans="1:5" x14ac:dyDescent="0.25">
      <c r="A348" s="175"/>
      <c r="B348" s="13" t="s">
        <v>267</v>
      </c>
      <c r="C348" s="14">
        <v>1</v>
      </c>
      <c r="D348" s="14">
        <v>1</v>
      </c>
      <c r="E348" s="23">
        <v>1</v>
      </c>
    </row>
    <row r="349" spans="1:5" x14ac:dyDescent="0.25">
      <c r="A349" s="175"/>
      <c r="B349" s="13" t="s">
        <v>268</v>
      </c>
      <c r="C349" s="14">
        <v>0</v>
      </c>
      <c r="D349" s="14">
        <v>0</v>
      </c>
      <c r="E349" s="23">
        <v>0</v>
      </c>
    </row>
    <row r="350" spans="1:5" x14ac:dyDescent="0.25">
      <c r="A350" s="175"/>
      <c r="B350" s="13" t="s">
        <v>269</v>
      </c>
      <c r="C350" s="14">
        <v>0</v>
      </c>
      <c r="D350" s="14">
        <v>0</v>
      </c>
      <c r="E350" s="23">
        <v>0</v>
      </c>
    </row>
    <row r="351" spans="1:5" x14ac:dyDescent="0.25">
      <c r="A351" s="175"/>
      <c r="B351" s="13" t="s">
        <v>270</v>
      </c>
      <c r="C351" s="14">
        <v>1</v>
      </c>
      <c r="D351" s="14">
        <v>1</v>
      </c>
      <c r="E351" s="23">
        <v>0</v>
      </c>
    </row>
    <row r="352" spans="1:5" x14ac:dyDescent="0.25">
      <c r="A352" s="175"/>
      <c r="B352" s="13" t="s">
        <v>271</v>
      </c>
      <c r="C352" s="14">
        <v>0</v>
      </c>
      <c r="D352" s="14">
        <v>0</v>
      </c>
      <c r="E352" s="23">
        <v>0</v>
      </c>
    </row>
    <row r="353" spans="1:5" x14ac:dyDescent="0.25">
      <c r="A353" s="175"/>
      <c r="B353" s="13" t="s">
        <v>272</v>
      </c>
      <c r="C353" s="14">
        <v>1</v>
      </c>
      <c r="D353" s="14">
        <v>1</v>
      </c>
      <c r="E353" s="23">
        <v>1</v>
      </c>
    </row>
    <row r="354" spans="1:5" x14ac:dyDescent="0.25">
      <c r="A354" s="176"/>
      <c r="B354" s="13" t="s">
        <v>273</v>
      </c>
      <c r="C354" s="14">
        <v>10</v>
      </c>
      <c r="D354" s="14">
        <v>44</v>
      </c>
      <c r="E354" s="23">
        <v>11</v>
      </c>
    </row>
    <row r="355" spans="1:5" x14ac:dyDescent="0.25">
      <c r="A355" s="174" t="s">
        <v>274</v>
      </c>
      <c r="B355" s="13" t="s">
        <v>275</v>
      </c>
      <c r="C355" s="14">
        <v>0</v>
      </c>
      <c r="D355" s="14">
        <v>0</v>
      </c>
      <c r="E355" s="23">
        <v>0</v>
      </c>
    </row>
    <row r="356" spans="1:5" x14ac:dyDescent="0.25">
      <c r="A356" s="175"/>
      <c r="B356" s="13" t="s">
        <v>276</v>
      </c>
      <c r="C356" s="14">
        <v>1</v>
      </c>
      <c r="D356" s="14">
        <v>1</v>
      </c>
      <c r="E356" s="23">
        <v>1</v>
      </c>
    </row>
    <row r="357" spans="1:5" x14ac:dyDescent="0.25">
      <c r="A357" s="175"/>
      <c r="B357" s="13" t="s">
        <v>277</v>
      </c>
      <c r="C357" s="14">
        <v>0</v>
      </c>
      <c r="D357" s="14">
        <v>0</v>
      </c>
      <c r="E357" s="23">
        <v>0</v>
      </c>
    </row>
    <row r="358" spans="1:5" x14ac:dyDescent="0.25">
      <c r="A358" s="175"/>
      <c r="B358" s="13" t="s">
        <v>278</v>
      </c>
      <c r="C358" s="14">
        <v>0</v>
      </c>
      <c r="D358" s="14">
        <v>0</v>
      </c>
      <c r="E358" s="23">
        <v>0</v>
      </c>
    </row>
    <row r="359" spans="1:5" x14ac:dyDescent="0.25">
      <c r="A359" s="175"/>
      <c r="B359" s="13" t="s">
        <v>279</v>
      </c>
      <c r="C359" s="14">
        <v>0</v>
      </c>
      <c r="D359" s="14">
        <v>0</v>
      </c>
      <c r="E359" s="23">
        <v>0</v>
      </c>
    </row>
    <row r="360" spans="1:5" x14ac:dyDescent="0.25">
      <c r="A360" s="175"/>
      <c r="B360" s="13" t="s">
        <v>280</v>
      </c>
      <c r="C360" s="14">
        <v>0</v>
      </c>
      <c r="D360" s="14">
        <v>0</v>
      </c>
      <c r="E360" s="23">
        <v>0</v>
      </c>
    </row>
    <row r="361" spans="1:5" x14ac:dyDescent="0.25">
      <c r="A361" s="175"/>
      <c r="B361" s="13" t="s">
        <v>281</v>
      </c>
      <c r="C361" s="14">
        <v>0</v>
      </c>
      <c r="D361" s="14">
        <v>0</v>
      </c>
      <c r="E361" s="23">
        <v>0</v>
      </c>
    </row>
    <row r="362" spans="1:5" x14ac:dyDescent="0.25">
      <c r="A362" s="175"/>
      <c r="B362" s="13" t="s">
        <v>282</v>
      </c>
      <c r="C362" s="14">
        <v>0</v>
      </c>
      <c r="D362" s="14">
        <v>0</v>
      </c>
      <c r="E362" s="23">
        <v>0</v>
      </c>
    </row>
    <row r="363" spans="1:5" x14ac:dyDescent="0.25">
      <c r="A363" s="175"/>
      <c r="B363" s="13" t="s">
        <v>283</v>
      </c>
      <c r="C363" s="14">
        <v>0</v>
      </c>
      <c r="D363" s="14">
        <v>0</v>
      </c>
      <c r="E363" s="23">
        <v>0</v>
      </c>
    </row>
    <row r="364" spans="1:5" x14ac:dyDescent="0.25">
      <c r="A364" s="175"/>
      <c r="B364" s="13" t="s">
        <v>284</v>
      </c>
      <c r="C364" s="14">
        <v>0</v>
      </c>
      <c r="D364" s="14">
        <v>0</v>
      </c>
      <c r="E364" s="23">
        <v>0</v>
      </c>
    </row>
    <row r="365" spans="1:5" x14ac:dyDescent="0.25">
      <c r="A365" s="176"/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25">
      <c r="A366" s="174" t="s">
        <v>286</v>
      </c>
      <c r="B366" s="13" t="s">
        <v>287</v>
      </c>
      <c r="C366" s="14">
        <v>0</v>
      </c>
      <c r="D366" s="14">
        <v>0</v>
      </c>
      <c r="E366" s="23">
        <v>0</v>
      </c>
    </row>
    <row r="367" spans="1:5" x14ac:dyDescent="0.25">
      <c r="A367" s="175"/>
      <c r="B367" s="13" t="s">
        <v>288</v>
      </c>
      <c r="C367" s="14">
        <v>2</v>
      </c>
      <c r="D367" s="14">
        <v>2</v>
      </c>
      <c r="E367" s="23">
        <v>0</v>
      </c>
    </row>
    <row r="368" spans="1:5" x14ac:dyDescent="0.25">
      <c r="A368" s="175"/>
      <c r="B368" s="13" t="s">
        <v>289</v>
      </c>
      <c r="C368" s="14">
        <v>0</v>
      </c>
      <c r="D368" s="14">
        <v>0</v>
      </c>
      <c r="E368" s="23">
        <v>0</v>
      </c>
    </row>
    <row r="369" spans="1:5" x14ac:dyDescent="0.25">
      <c r="A369" s="175"/>
      <c r="B369" s="13" t="s">
        <v>290</v>
      </c>
      <c r="C369" s="14">
        <v>0</v>
      </c>
      <c r="D369" s="14">
        <v>0</v>
      </c>
      <c r="E369" s="23">
        <v>0</v>
      </c>
    </row>
    <row r="370" spans="1:5" x14ac:dyDescent="0.25">
      <c r="A370" s="175"/>
      <c r="B370" s="13" t="s">
        <v>291</v>
      </c>
      <c r="C370" s="14">
        <v>0</v>
      </c>
      <c r="D370" s="14">
        <v>0</v>
      </c>
      <c r="E370" s="23">
        <v>0</v>
      </c>
    </row>
    <row r="371" spans="1:5" x14ac:dyDescent="0.25">
      <c r="A371" s="175"/>
      <c r="B371" s="13" t="s">
        <v>292</v>
      </c>
      <c r="C371" s="14">
        <v>0</v>
      </c>
      <c r="D371" s="14">
        <v>0</v>
      </c>
      <c r="E371" s="23">
        <v>0</v>
      </c>
    </row>
    <row r="372" spans="1:5" x14ac:dyDescent="0.25">
      <c r="A372" s="175"/>
      <c r="B372" s="13" t="s">
        <v>293</v>
      </c>
      <c r="C372" s="14">
        <v>0</v>
      </c>
      <c r="D372" s="14">
        <v>0</v>
      </c>
      <c r="E372" s="23">
        <v>0</v>
      </c>
    </row>
    <row r="373" spans="1:5" x14ac:dyDescent="0.25">
      <c r="A373" s="175"/>
      <c r="B373" s="13" t="s">
        <v>294</v>
      </c>
      <c r="C373" s="14">
        <v>0</v>
      </c>
      <c r="D373" s="14">
        <v>0</v>
      </c>
      <c r="E373" s="23">
        <v>0</v>
      </c>
    </row>
    <row r="374" spans="1:5" x14ac:dyDescent="0.25">
      <c r="A374" s="176"/>
      <c r="B374" s="13" t="s">
        <v>295</v>
      </c>
      <c r="C374" s="14">
        <v>0</v>
      </c>
      <c r="D374" s="14">
        <v>0</v>
      </c>
      <c r="E374" s="23">
        <v>0</v>
      </c>
    </row>
    <row r="375" spans="1:5" x14ac:dyDescent="0.25">
      <c r="A375" s="174" t="s">
        <v>296</v>
      </c>
      <c r="B375" s="13" t="s">
        <v>297</v>
      </c>
      <c r="C375" s="14">
        <v>0</v>
      </c>
      <c r="D375" s="14">
        <v>0</v>
      </c>
      <c r="E375" s="23">
        <v>0</v>
      </c>
    </row>
    <row r="376" spans="1:5" x14ac:dyDescent="0.25">
      <c r="A376" s="175"/>
      <c r="B376" s="13" t="s">
        <v>298</v>
      </c>
      <c r="C376" s="18"/>
      <c r="D376" s="18"/>
      <c r="E376" s="24"/>
    </row>
    <row r="377" spans="1:5" x14ac:dyDescent="0.25">
      <c r="A377" s="175"/>
      <c r="B377" s="13" t="s">
        <v>299</v>
      </c>
      <c r="C377" s="14">
        <v>0</v>
      </c>
      <c r="D377" s="14">
        <v>0</v>
      </c>
      <c r="E377" s="23">
        <v>0</v>
      </c>
    </row>
    <row r="378" spans="1:5" x14ac:dyDescent="0.25">
      <c r="A378" s="175"/>
      <c r="B378" s="13" t="s">
        <v>300</v>
      </c>
      <c r="C378" s="14">
        <v>0</v>
      </c>
      <c r="D378" s="14">
        <v>0</v>
      </c>
      <c r="E378" s="23">
        <v>0</v>
      </c>
    </row>
    <row r="379" spans="1:5" x14ac:dyDescent="0.25">
      <c r="A379" s="175"/>
      <c r="B379" s="13" t="s">
        <v>216</v>
      </c>
      <c r="C379" s="14">
        <v>0</v>
      </c>
      <c r="D379" s="14">
        <v>0</v>
      </c>
      <c r="E379" s="23">
        <v>0</v>
      </c>
    </row>
    <row r="380" spans="1:5" x14ac:dyDescent="0.25">
      <c r="A380" s="175"/>
      <c r="B380" s="13" t="s">
        <v>301</v>
      </c>
      <c r="C380" s="14">
        <v>0</v>
      </c>
      <c r="D380" s="14">
        <v>0</v>
      </c>
      <c r="E380" s="23">
        <v>0</v>
      </c>
    </row>
    <row r="381" spans="1:5" x14ac:dyDescent="0.25">
      <c r="A381" s="175"/>
      <c r="B381" s="13" t="s">
        <v>302</v>
      </c>
      <c r="C381" s="18"/>
      <c r="D381" s="18"/>
      <c r="E381" s="23">
        <v>2</v>
      </c>
    </row>
    <row r="382" spans="1:5" x14ac:dyDescent="0.25">
      <c r="A382" s="175"/>
      <c r="B382" s="13" t="s">
        <v>303</v>
      </c>
      <c r="C382" s="14">
        <v>5</v>
      </c>
      <c r="D382" s="14">
        <v>5</v>
      </c>
      <c r="E382" s="24"/>
    </row>
    <row r="383" spans="1:5" x14ac:dyDescent="0.25">
      <c r="A383" s="175"/>
      <c r="B383" s="13" t="s">
        <v>304</v>
      </c>
      <c r="C383" s="14">
        <v>0</v>
      </c>
      <c r="D383" s="14">
        <v>13</v>
      </c>
      <c r="E383" s="23">
        <v>0</v>
      </c>
    </row>
    <row r="384" spans="1:5" x14ac:dyDescent="0.25">
      <c r="A384" s="175"/>
      <c r="B384" s="13" t="s">
        <v>305</v>
      </c>
      <c r="C384" s="14">
        <v>0</v>
      </c>
      <c r="D384" s="14">
        <v>0</v>
      </c>
      <c r="E384" s="23">
        <v>0</v>
      </c>
    </row>
    <row r="385" spans="1:5" x14ac:dyDescent="0.25">
      <c r="A385" s="175"/>
      <c r="B385" s="13" t="s">
        <v>306</v>
      </c>
      <c r="C385" s="14">
        <v>0</v>
      </c>
      <c r="D385" s="14">
        <v>0</v>
      </c>
      <c r="E385" s="23">
        <v>0</v>
      </c>
    </row>
    <row r="386" spans="1:5" x14ac:dyDescent="0.25">
      <c r="A386" s="175"/>
      <c r="B386" s="13" t="s">
        <v>307</v>
      </c>
      <c r="C386" s="14">
        <v>0</v>
      </c>
      <c r="D386" s="14">
        <v>0</v>
      </c>
      <c r="E386" s="23">
        <v>0</v>
      </c>
    </row>
    <row r="387" spans="1:5" x14ac:dyDescent="0.25">
      <c r="A387" s="176"/>
      <c r="B387" s="13" t="s">
        <v>308</v>
      </c>
      <c r="C387" s="14">
        <v>0</v>
      </c>
      <c r="D387" s="14">
        <v>2</v>
      </c>
      <c r="E387" s="23">
        <v>0</v>
      </c>
    </row>
    <row r="388" spans="1:5" x14ac:dyDescent="0.25">
      <c r="A388" s="174" t="s">
        <v>309</v>
      </c>
      <c r="B388" s="13" t="s">
        <v>310</v>
      </c>
      <c r="C388" s="14">
        <v>0</v>
      </c>
      <c r="D388" s="14">
        <v>0</v>
      </c>
      <c r="E388" s="23">
        <v>0</v>
      </c>
    </row>
    <row r="389" spans="1:5" x14ac:dyDescent="0.25">
      <c r="A389" s="175"/>
      <c r="B389" s="13" t="s">
        <v>311</v>
      </c>
      <c r="C389" s="14">
        <v>0</v>
      </c>
      <c r="D389" s="14">
        <v>0</v>
      </c>
      <c r="E389" s="23">
        <v>0</v>
      </c>
    </row>
    <row r="390" spans="1:5" x14ac:dyDescent="0.25">
      <c r="A390" s="175"/>
      <c r="B390" s="13" t="s">
        <v>247</v>
      </c>
      <c r="C390" s="14">
        <v>0</v>
      </c>
      <c r="D390" s="14">
        <v>0</v>
      </c>
      <c r="E390" s="23">
        <v>0</v>
      </c>
    </row>
    <row r="391" spans="1:5" x14ac:dyDescent="0.25">
      <c r="A391" s="175"/>
      <c r="B391" s="13" t="s">
        <v>248</v>
      </c>
      <c r="C391" s="14">
        <v>10</v>
      </c>
      <c r="D391" s="14">
        <v>21</v>
      </c>
      <c r="E391" s="23">
        <v>8</v>
      </c>
    </row>
    <row r="392" spans="1:5" x14ac:dyDescent="0.25">
      <c r="A392" s="175"/>
      <c r="B392" s="13" t="s">
        <v>249</v>
      </c>
      <c r="C392" s="14">
        <v>0</v>
      </c>
      <c r="D392" s="14">
        <v>0</v>
      </c>
      <c r="E392" s="23">
        <v>0</v>
      </c>
    </row>
    <row r="393" spans="1:5" x14ac:dyDescent="0.25">
      <c r="A393" s="175"/>
      <c r="B393" s="13" t="s">
        <v>250</v>
      </c>
      <c r="C393" s="14">
        <v>0</v>
      </c>
      <c r="D393" s="14">
        <v>0</v>
      </c>
      <c r="E393" s="23">
        <v>0</v>
      </c>
    </row>
    <row r="394" spans="1:5" x14ac:dyDescent="0.25">
      <c r="A394" s="175"/>
      <c r="B394" s="13" t="s">
        <v>312</v>
      </c>
      <c r="C394" s="14">
        <v>0</v>
      </c>
      <c r="D394" s="14">
        <v>0</v>
      </c>
      <c r="E394" s="23">
        <v>0</v>
      </c>
    </row>
    <row r="395" spans="1:5" x14ac:dyDescent="0.25">
      <c r="A395" s="175"/>
      <c r="B395" s="13" t="s">
        <v>313</v>
      </c>
      <c r="C395" s="14">
        <v>0</v>
      </c>
      <c r="D395" s="14">
        <v>0</v>
      </c>
      <c r="E395" s="23">
        <v>0</v>
      </c>
    </row>
    <row r="396" spans="1:5" x14ac:dyDescent="0.25">
      <c r="A396" s="175"/>
      <c r="B396" s="13" t="s">
        <v>314</v>
      </c>
      <c r="C396" s="14">
        <v>0</v>
      </c>
      <c r="D396" s="14">
        <v>0</v>
      </c>
      <c r="E396" s="23">
        <v>0</v>
      </c>
    </row>
    <row r="397" spans="1:5" x14ac:dyDescent="0.25">
      <c r="A397" s="175"/>
      <c r="B397" s="13" t="s">
        <v>257</v>
      </c>
      <c r="C397" s="14">
        <v>0</v>
      </c>
      <c r="D397" s="14">
        <v>0</v>
      </c>
      <c r="E397" s="23">
        <v>0</v>
      </c>
    </row>
    <row r="398" spans="1:5" x14ac:dyDescent="0.25">
      <c r="A398" s="175"/>
      <c r="B398" s="13" t="s">
        <v>315</v>
      </c>
      <c r="C398" s="14">
        <v>0</v>
      </c>
      <c r="D398" s="14">
        <v>0</v>
      </c>
      <c r="E398" s="23">
        <v>0</v>
      </c>
    </row>
    <row r="399" spans="1:5" x14ac:dyDescent="0.25">
      <c r="A399" s="175"/>
      <c r="B399" s="13" t="s">
        <v>260</v>
      </c>
      <c r="C399" s="14">
        <v>5</v>
      </c>
      <c r="D399" s="14">
        <v>27</v>
      </c>
      <c r="E399" s="23">
        <v>3</v>
      </c>
    </row>
    <row r="400" spans="1:5" x14ac:dyDescent="0.25">
      <c r="A400" s="175"/>
      <c r="B400" s="13" t="s">
        <v>261</v>
      </c>
      <c r="C400" s="14">
        <v>0</v>
      </c>
      <c r="D400" s="14">
        <v>0</v>
      </c>
      <c r="E400" s="23">
        <v>0</v>
      </c>
    </row>
    <row r="401" spans="1:5" x14ac:dyDescent="0.25">
      <c r="A401" s="175"/>
      <c r="B401" s="13" t="s">
        <v>316</v>
      </c>
      <c r="C401" s="14">
        <v>1176</v>
      </c>
      <c r="D401" s="14">
        <v>928</v>
      </c>
      <c r="E401" s="23">
        <v>0</v>
      </c>
    </row>
    <row r="402" spans="1:5" x14ac:dyDescent="0.25">
      <c r="A402" s="175"/>
      <c r="B402" s="13" t="s">
        <v>317</v>
      </c>
      <c r="C402" s="14">
        <v>34</v>
      </c>
      <c r="D402" s="14">
        <v>28</v>
      </c>
      <c r="E402" s="23">
        <v>22</v>
      </c>
    </row>
    <row r="403" spans="1:5" x14ac:dyDescent="0.25">
      <c r="A403" s="175"/>
      <c r="B403" s="13" t="s">
        <v>318</v>
      </c>
      <c r="C403" s="14">
        <v>342</v>
      </c>
      <c r="D403" s="14">
        <v>702</v>
      </c>
      <c r="E403" s="23">
        <v>476</v>
      </c>
    </row>
    <row r="404" spans="1:5" x14ac:dyDescent="0.25">
      <c r="A404" s="175"/>
      <c r="B404" s="13" t="s">
        <v>265</v>
      </c>
      <c r="C404" s="14">
        <v>0</v>
      </c>
      <c r="D404" s="14">
        <v>0</v>
      </c>
      <c r="E404" s="23">
        <v>0</v>
      </c>
    </row>
    <row r="405" spans="1:5" x14ac:dyDescent="0.25">
      <c r="A405" s="175"/>
      <c r="B405" s="13" t="s">
        <v>319</v>
      </c>
      <c r="C405" s="14">
        <v>12</v>
      </c>
      <c r="D405" s="14">
        <v>9</v>
      </c>
      <c r="E405" s="23">
        <v>0</v>
      </c>
    </row>
    <row r="406" spans="1:5" x14ac:dyDescent="0.25">
      <c r="A406" s="175"/>
      <c r="B406" s="13" t="s">
        <v>320</v>
      </c>
      <c r="C406" s="14">
        <v>9</v>
      </c>
      <c r="D406" s="14">
        <v>15</v>
      </c>
      <c r="E406" s="23">
        <v>10</v>
      </c>
    </row>
    <row r="407" spans="1:5" x14ac:dyDescent="0.25">
      <c r="A407" s="175"/>
      <c r="B407" s="13" t="s">
        <v>321</v>
      </c>
      <c r="C407" s="14">
        <v>18</v>
      </c>
      <c r="D407" s="14">
        <v>19</v>
      </c>
      <c r="E407" s="23">
        <v>11</v>
      </c>
    </row>
    <row r="408" spans="1:5" x14ac:dyDescent="0.25">
      <c r="A408" s="175"/>
      <c r="B408" s="13" t="s">
        <v>270</v>
      </c>
      <c r="C408" s="18"/>
      <c r="D408" s="14">
        <v>597</v>
      </c>
      <c r="E408" s="23">
        <v>0</v>
      </c>
    </row>
    <row r="409" spans="1:5" x14ac:dyDescent="0.25">
      <c r="A409" s="176"/>
      <c r="B409" s="13" t="s">
        <v>322</v>
      </c>
      <c r="C409" s="14">
        <v>299</v>
      </c>
      <c r="D409" s="14">
        <v>988</v>
      </c>
      <c r="E409" s="23">
        <v>22</v>
      </c>
    </row>
  </sheetData>
  <sheetProtection algorithmName="SHA-512" hashValue="gyvuJuEBozH3CtXEDwluQb3KsRTN7Ebu8R64LSSBauXhZpbpYSz35xFRlWYpez2uHcNmZ5FttGQA/CmVdNGI8g==" saltValue="1Q+6pI8ojzcmb3P+AXNoFA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6A5EF-9CF7-4D85-A858-78FFCC6F6CE2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207" t="s">
        <v>1815</v>
      </c>
      <c r="D1" s="207"/>
      <c r="E1" s="207"/>
      <c r="F1" s="135"/>
      <c r="H1" s="168"/>
      <c r="I1" s="168"/>
      <c r="J1" s="168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1816</v>
      </c>
      <c r="D3" s="127"/>
      <c r="E3" s="127"/>
      <c r="F3" s="127"/>
      <c r="G3" s="127"/>
      <c r="H3" s="127" t="s">
        <v>1817</v>
      </c>
      <c r="I3" s="127"/>
      <c r="J3" s="127"/>
      <c r="K3" s="127"/>
      <c r="L3" s="127"/>
      <c r="M3" s="127" t="s">
        <v>1805</v>
      </c>
      <c r="N3" s="127"/>
      <c r="O3" s="127"/>
      <c r="P3" s="127"/>
      <c r="Q3" s="127"/>
      <c r="R3" s="127" t="s">
        <v>1818</v>
      </c>
      <c r="S3" s="127"/>
      <c r="T3" s="127"/>
      <c r="U3" s="127"/>
      <c r="V3" s="127"/>
      <c r="W3" s="127" t="s">
        <v>1819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</row>
  </sheetData>
  <sheetProtection algorithmName="SHA-512" hashValue="/VINkNAwC5WXJJ9VHJ+K+l5xtCkACkavWW8sVfgLC335J+47BVdXOekg736jYn//DETX418lzjNoA/NIe+FGCA==" saltValue="nP4k4oz7yqkmrWweCqMAU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F6814-A329-47A9-BDAD-6D5502BAF78F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207" t="s">
        <v>1820</v>
      </c>
      <c r="D1" s="207"/>
      <c r="E1" s="207"/>
      <c r="F1" s="135"/>
      <c r="H1" s="168"/>
      <c r="I1" s="168"/>
      <c r="J1" s="168"/>
      <c r="K1" s="135"/>
      <c r="M1" s="168"/>
      <c r="N1" s="168"/>
      <c r="O1" s="168"/>
      <c r="P1" s="135"/>
      <c r="R1" s="168"/>
      <c r="S1" s="168"/>
      <c r="T1" s="168"/>
      <c r="U1" s="135"/>
      <c r="W1" s="168"/>
      <c r="X1" s="168"/>
      <c r="Y1" s="168"/>
      <c r="Z1" s="135"/>
      <c r="AB1" s="168"/>
      <c r="AC1" s="168"/>
      <c r="AD1" s="168"/>
      <c r="AE1" s="135"/>
      <c r="AG1" s="168"/>
      <c r="AH1" s="168"/>
      <c r="AI1" s="168"/>
      <c r="AJ1" s="135"/>
      <c r="AL1" s="168"/>
      <c r="AM1" s="168"/>
      <c r="AN1" s="168"/>
      <c r="AO1" s="135"/>
      <c r="AQ1" s="168"/>
      <c r="AR1" s="168"/>
      <c r="AS1" s="168"/>
      <c r="AT1" s="135"/>
      <c r="AV1" s="168"/>
      <c r="AW1" s="168"/>
      <c r="AX1" s="168"/>
      <c r="AY1" s="135"/>
      <c r="BA1" s="168"/>
      <c r="BB1" s="168"/>
      <c r="BC1" s="168"/>
      <c r="BD1" s="135"/>
      <c r="BF1" s="168"/>
      <c r="BG1" s="168"/>
      <c r="BH1" s="168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325</v>
      </c>
      <c r="D3" s="127"/>
      <c r="E3" s="127"/>
      <c r="F3" s="127"/>
      <c r="G3" s="127"/>
      <c r="H3" s="127" t="s">
        <v>1608</v>
      </c>
      <c r="I3" s="127"/>
      <c r="J3" s="127"/>
      <c r="K3" s="127"/>
      <c r="L3" s="127"/>
      <c r="M3" s="127" t="s">
        <v>1821</v>
      </c>
      <c r="N3" s="127"/>
      <c r="O3" s="127"/>
      <c r="P3" s="127"/>
      <c r="Q3" s="127"/>
      <c r="R3" s="127" t="s">
        <v>1822</v>
      </c>
      <c r="S3" s="127"/>
      <c r="T3" s="127"/>
      <c r="U3" s="127"/>
      <c r="V3" s="127"/>
      <c r="W3" s="127" t="s">
        <v>1823</v>
      </c>
      <c r="X3" s="127"/>
      <c r="Y3" s="127"/>
      <c r="Z3" s="127"/>
      <c r="AA3" s="127"/>
      <c r="AB3" s="127" t="s">
        <v>1612</v>
      </c>
      <c r="AC3" s="127"/>
      <c r="AD3" s="127"/>
      <c r="AE3" s="127"/>
      <c r="AF3" s="127"/>
      <c r="AG3" s="127" t="s">
        <v>1613</v>
      </c>
      <c r="AH3" s="127"/>
      <c r="AI3" s="127"/>
      <c r="AJ3" s="127"/>
      <c r="AK3" s="127"/>
      <c r="AL3" s="127" t="s">
        <v>1614</v>
      </c>
      <c r="AM3" s="127"/>
      <c r="AN3" s="127"/>
      <c r="AO3" s="127"/>
      <c r="AP3" s="127"/>
      <c r="AQ3" s="127" t="s">
        <v>1615</v>
      </c>
      <c r="AR3" s="127"/>
      <c r="AS3" s="127"/>
      <c r="AT3" s="127"/>
      <c r="AU3" s="127"/>
      <c r="AV3" s="127" t="s">
        <v>1805</v>
      </c>
      <c r="AW3" s="127"/>
      <c r="AX3" s="127"/>
      <c r="AY3" s="127"/>
      <c r="AZ3" s="127"/>
      <c r="BA3" s="127" t="s">
        <v>1616</v>
      </c>
      <c r="BB3" s="127"/>
      <c r="BC3" s="127"/>
      <c r="BD3" s="127"/>
      <c r="BE3" s="127"/>
      <c r="BF3" s="127" t="s">
        <v>338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  <c r="AA25" s="138"/>
      <c r="AB25" s="133" t="s">
        <v>1769</v>
      </c>
      <c r="AC25" s="134">
        <v>0</v>
      </c>
      <c r="AD25" s="138"/>
      <c r="AE25" s="138"/>
      <c r="AF25" s="138"/>
      <c r="AG25" s="133" t="s">
        <v>1769</v>
      </c>
      <c r="AH25" s="134">
        <v>0</v>
      </c>
      <c r="AI25" s="138"/>
      <c r="AJ25" s="138"/>
      <c r="AK25" s="138"/>
      <c r="AL25" s="133" t="s">
        <v>1769</v>
      </c>
      <c r="AM25" s="134">
        <v>0</v>
      </c>
      <c r="AN25" s="138"/>
      <c r="AO25" s="138"/>
      <c r="AP25" s="138"/>
      <c r="AQ25" s="133" t="s">
        <v>1769</v>
      </c>
      <c r="AR25" s="134">
        <v>0</v>
      </c>
      <c r="AS25" s="138"/>
      <c r="AT25" s="138"/>
      <c r="AU25" s="138"/>
      <c r="AV25" s="133" t="s">
        <v>1769</v>
      </c>
      <c r="AW25" s="134">
        <v>0</v>
      </c>
      <c r="AX25" s="138"/>
      <c r="AY25" s="138"/>
      <c r="AZ25" s="138"/>
      <c r="BA25" s="133" t="s">
        <v>1769</v>
      </c>
      <c r="BB25" s="134">
        <v>0</v>
      </c>
      <c r="BC25" s="138"/>
      <c r="BD25" s="138"/>
      <c r="BE25" s="138"/>
      <c r="BF25" s="133" t="s">
        <v>1769</v>
      </c>
      <c r="BG25" s="134">
        <v>0</v>
      </c>
      <c r="BH25" s="138"/>
      <c r="BI25" s="138"/>
    </row>
  </sheetData>
  <sheetProtection algorithmName="SHA-512" hashValue="LectjcpxmDTzQdHiND038vPW4YWNaKvZC4PDei3uxtT3CFdy4K8DwfTTIJoCPNLL5wVs+n61yX2UPB4JuasH7A==" saltValue="FUbrGp7Lf1VRnJAvpZFK/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72DB9-FD97-4512-B189-DD944D697E93}">
  <dimension ref="A1:Z25"/>
  <sheetViews>
    <sheetView showGridLine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207" t="s">
        <v>1824</v>
      </c>
      <c r="D1" s="207"/>
      <c r="E1" s="207"/>
      <c r="F1" s="135"/>
      <c r="H1" s="168"/>
      <c r="I1" s="168"/>
      <c r="J1" s="168"/>
      <c r="K1" s="135"/>
      <c r="M1" s="168"/>
      <c r="N1" s="168"/>
      <c r="O1" s="168"/>
      <c r="P1" s="168"/>
      <c r="Q1" s="168"/>
      <c r="S1" s="135"/>
      <c r="U1" s="168"/>
      <c r="V1" s="168"/>
      <c r="W1" s="168"/>
      <c r="X1" s="168"/>
      <c r="Y1" s="168"/>
    </row>
    <row r="3" spans="1:26" x14ac:dyDescent="0.2">
      <c r="A3" s="127"/>
      <c r="B3" s="127"/>
      <c r="C3" s="127" t="s">
        <v>1805</v>
      </c>
      <c r="D3" s="127"/>
      <c r="E3" s="127"/>
      <c r="F3" s="127"/>
      <c r="G3" s="127"/>
      <c r="H3" s="127" t="s">
        <v>1825</v>
      </c>
      <c r="I3" s="127"/>
      <c r="J3" s="127"/>
      <c r="K3" s="127"/>
      <c r="L3" s="127"/>
      <c r="M3" s="127" t="s">
        <v>1056</v>
      </c>
      <c r="N3" s="127"/>
      <c r="O3" s="127"/>
      <c r="P3" s="127"/>
      <c r="Q3" s="127"/>
      <c r="S3" s="127"/>
      <c r="T3" s="127"/>
      <c r="U3" s="127" t="s">
        <v>1057</v>
      </c>
      <c r="V3" s="127"/>
      <c r="W3" s="127"/>
      <c r="X3" s="127"/>
      <c r="Y3" s="127"/>
    </row>
    <row r="5" spans="1:26" ht="36" x14ac:dyDescent="0.2">
      <c r="M5" s="169" t="s">
        <v>1203</v>
      </c>
      <c r="N5" s="169" t="s">
        <v>1204</v>
      </c>
      <c r="O5" s="169" t="s">
        <v>1205</v>
      </c>
      <c r="P5" s="169" t="s">
        <v>1206</v>
      </c>
      <c r="Q5" s="169" t="s">
        <v>635</v>
      </c>
      <c r="R5" s="169" t="s">
        <v>1207</v>
      </c>
      <c r="S5" s="170"/>
      <c r="U5" s="171" t="s">
        <v>1203</v>
      </c>
      <c r="V5" s="171" t="s">
        <v>1204</v>
      </c>
      <c r="W5" s="171" t="s">
        <v>1205</v>
      </c>
      <c r="X5" s="171" t="s">
        <v>1206</v>
      </c>
      <c r="Y5" s="171" t="s">
        <v>635</v>
      </c>
      <c r="Z5" s="171" t="s">
        <v>1207</v>
      </c>
    </row>
    <row r="6" spans="1:26" x14ac:dyDescent="0.2">
      <c r="M6" s="172">
        <f>DatosMedioAmbiente!C53</f>
        <v>0</v>
      </c>
      <c r="N6" s="172">
        <f>DatosMedioAmbiente!C55</f>
        <v>1</v>
      </c>
      <c r="O6" s="172">
        <f>DatosMedioAmbiente!C57</f>
        <v>0</v>
      </c>
      <c r="P6" s="172">
        <f>DatosMedioAmbiente!C59</f>
        <v>2</v>
      </c>
      <c r="Q6" s="172">
        <f>DatosMedioAmbiente!C61</f>
        <v>1</v>
      </c>
      <c r="R6" s="172">
        <f>DatosMedioAmbiente!C63</f>
        <v>6</v>
      </c>
      <c r="S6" s="170"/>
      <c r="U6" s="173">
        <f>DatosMedioAmbiente!C54</f>
        <v>0</v>
      </c>
      <c r="V6" s="173">
        <f>DatosMedioAmbiente!C56</f>
        <v>1</v>
      </c>
      <c r="W6" s="173">
        <f>DatosMedioAmbiente!C58</f>
        <v>0</v>
      </c>
      <c r="X6" s="173">
        <f>DatosMedioAmbiente!C60</f>
        <v>0</v>
      </c>
      <c r="Y6" s="173">
        <f>DatosMedioAmbiente!C62</f>
        <v>0</v>
      </c>
      <c r="Z6" s="173">
        <f>DatosMedioAmbiente!C64</f>
        <v>0</v>
      </c>
    </row>
    <row r="25" spans="1:20" s="87" customFormat="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zkmYuaygPxzoUgaqp7NOfaObejbHzkQJ3KzN263KoFGUmX+tWkLh2EJD9EbeMOI0NT7lW07InYtbcRRdYBZ8RA==" saltValue="qlrM6lrjtlNz+eCgPMfE0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F88F0-F56B-40C9-9490-15879C6E91B7}">
  <dimension ref="A1:BI18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1675</v>
      </c>
      <c r="B1" s="100" t="s">
        <v>1676</v>
      </c>
      <c r="C1" s="100" t="s">
        <v>1677</v>
      </c>
      <c r="D1" s="100" t="s">
        <v>1678</v>
      </c>
      <c r="E1" s="100" t="s">
        <v>1679</v>
      </c>
      <c r="F1" s="100" t="s">
        <v>1680</v>
      </c>
      <c r="G1" s="100" t="s">
        <v>1681</v>
      </c>
      <c r="H1" s="100" t="s">
        <v>1682</v>
      </c>
      <c r="I1" s="100" t="s">
        <v>1683</v>
      </c>
      <c r="J1" s="100" t="s">
        <v>1684</v>
      </c>
      <c r="K1" s="100" t="s">
        <v>1685</v>
      </c>
      <c r="L1" s="100" t="s">
        <v>1686</v>
      </c>
      <c r="M1" s="100" t="s">
        <v>1687</v>
      </c>
      <c r="N1" s="100" t="s">
        <v>1688</v>
      </c>
      <c r="O1" s="100" t="s">
        <v>1689</v>
      </c>
      <c r="P1" s="100" t="s">
        <v>1690</v>
      </c>
      <c r="Q1" s="100" t="s">
        <v>1691</v>
      </c>
      <c r="R1" s="100" t="s">
        <v>1692</v>
      </c>
      <c r="S1" s="100" t="s">
        <v>1693</v>
      </c>
      <c r="T1" s="100" t="s">
        <v>1694</v>
      </c>
      <c r="U1" s="100" t="s">
        <v>1695</v>
      </c>
      <c r="V1" s="100" t="s">
        <v>1696</v>
      </c>
      <c r="W1" s="100" t="s">
        <v>1697</v>
      </c>
      <c r="AA1" s="100" t="s">
        <v>1698</v>
      </c>
      <c r="AB1" s="100" t="s">
        <v>1699</v>
      </c>
      <c r="AC1" s="100" t="s">
        <v>1700</v>
      </c>
      <c r="AD1" s="100" t="s">
        <v>1701</v>
      </c>
      <c r="AE1" s="100" t="s">
        <v>1702</v>
      </c>
      <c r="AF1" s="100" t="s">
        <v>1703</v>
      </c>
      <c r="AI1" s="100" t="s">
        <v>1704</v>
      </c>
      <c r="AL1" s="100" t="s">
        <v>1705</v>
      </c>
      <c r="AM1" s="100" t="s">
        <v>1706</v>
      </c>
      <c r="AN1" s="100" t="s">
        <v>1707</v>
      </c>
      <c r="AO1" s="100" t="s">
        <v>1708</v>
      </c>
      <c r="AP1" s="100" t="s">
        <v>1709</v>
      </c>
      <c r="AQ1" s="100" t="s">
        <v>1710</v>
      </c>
      <c r="AR1" s="100" t="s">
        <v>1711</v>
      </c>
      <c r="AS1" s="100" t="s">
        <v>1712</v>
      </c>
      <c r="AT1" s="100" t="s">
        <v>1713</v>
      </c>
      <c r="AU1" s="100" t="s">
        <v>1714</v>
      </c>
      <c r="AV1" s="100" t="s">
        <v>1715</v>
      </c>
      <c r="AW1" s="100" t="s">
        <v>1716</v>
      </c>
      <c r="AX1" s="100" t="s">
        <v>1717</v>
      </c>
      <c r="AY1" s="100" t="s">
        <v>1718</v>
      </c>
      <c r="AZ1" s="100" t="s">
        <v>1719</v>
      </c>
      <c r="BA1" s="100" t="s">
        <v>1720</v>
      </c>
      <c r="BB1" s="100" t="s">
        <v>1721</v>
      </c>
      <c r="BC1" s="100" t="s">
        <v>1722</v>
      </c>
      <c r="BD1" s="100" t="s">
        <v>1723</v>
      </c>
      <c r="BE1" s="100" t="s">
        <v>1724</v>
      </c>
      <c r="BF1" s="100" t="s">
        <v>1725</v>
      </c>
      <c r="BG1" s="100" t="s">
        <v>1726</v>
      </c>
      <c r="BH1" s="100" t="s">
        <v>1727</v>
      </c>
      <c r="BI1" s="100" t="s">
        <v>1728</v>
      </c>
    </row>
    <row r="2" spans="1:61" x14ac:dyDescent="0.2">
      <c r="A2" s="87" t="s">
        <v>1307</v>
      </c>
      <c r="B2" s="87" t="s">
        <v>1747</v>
      </c>
      <c r="C2" s="87" t="s">
        <v>1735</v>
      </c>
      <c r="D2" s="87" t="s">
        <v>1618</v>
      </c>
      <c r="E2" s="87" t="s">
        <v>1618</v>
      </c>
      <c r="F2" s="87" t="s">
        <v>1622</v>
      </c>
      <c r="G2" s="87" t="s">
        <v>1647</v>
      </c>
      <c r="H2" s="87" t="s">
        <v>1647</v>
      </c>
      <c r="I2" s="87" t="s">
        <v>1618</v>
      </c>
      <c r="J2" s="87" t="s">
        <v>1618</v>
      </c>
      <c r="K2" s="87" t="s">
        <v>1618</v>
      </c>
      <c r="L2" s="87" t="s">
        <v>1618</v>
      </c>
      <c r="M2" s="87" t="s">
        <v>1618</v>
      </c>
      <c r="N2" s="87" t="s">
        <v>1618</v>
      </c>
      <c r="O2" s="87" t="s">
        <v>1618</v>
      </c>
      <c r="P2" s="87" t="s">
        <v>1665</v>
      </c>
      <c r="Q2" s="87" t="s">
        <v>1665</v>
      </c>
      <c r="R2" s="87" t="s">
        <v>1059</v>
      </c>
      <c r="S2" s="87" t="s">
        <v>1665</v>
      </c>
      <c r="T2" s="87" t="s">
        <v>1665</v>
      </c>
      <c r="V2" s="87" t="s">
        <v>28</v>
      </c>
      <c r="W2" s="87" t="s">
        <v>112</v>
      </c>
      <c r="AA2" s="87" t="s">
        <v>1150</v>
      </c>
      <c r="AB2" s="87" t="s">
        <v>1150</v>
      </c>
      <c r="AC2" s="87" t="s">
        <v>1157</v>
      </c>
      <c r="AD2" s="87" t="s">
        <v>667</v>
      </c>
      <c r="AE2" s="87" t="s">
        <v>1203</v>
      </c>
      <c r="AF2" s="87" t="s">
        <v>1106</v>
      </c>
      <c r="AI2" s="87" t="s">
        <v>225</v>
      </c>
      <c r="AL2" s="87" t="s">
        <v>667</v>
      </c>
      <c r="AM2" s="87" t="s">
        <v>667</v>
      </c>
      <c r="AN2" s="87" t="s">
        <v>667</v>
      </c>
      <c r="AO2" s="87" t="s">
        <v>667</v>
      </c>
      <c r="AP2" s="87" t="s">
        <v>669</v>
      </c>
      <c r="AQ2" s="87" t="s">
        <v>671</v>
      </c>
      <c r="AT2" s="87" t="s">
        <v>679</v>
      </c>
      <c r="AU2" s="87" t="s">
        <v>669</v>
      </c>
      <c r="AV2" s="87" t="s">
        <v>667</v>
      </c>
      <c r="AW2" s="87" t="s">
        <v>1204</v>
      </c>
      <c r="AX2" s="87" t="s">
        <v>1204</v>
      </c>
      <c r="AY2" s="87" t="s">
        <v>19</v>
      </c>
      <c r="AZ2" s="87" t="s">
        <v>1028</v>
      </c>
      <c r="BA2" s="87" t="s">
        <v>81</v>
      </c>
      <c r="BB2" s="87" t="s">
        <v>1020</v>
      </c>
      <c r="BC2" s="87" t="s">
        <v>999</v>
      </c>
      <c r="BD2" s="87" t="s">
        <v>980</v>
      </c>
      <c r="BE2" s="87" t="s">
        <v>1656</v>
      </c>
      <c r="BG2" s="87" t="s">
        <v>103</v>
      </c>
      <c r="BH2" s="87" t="s">
        <v>1162</v>
      </c>
      <c r="BI2" s="87" t="s">
        <v>1167</v>
      </c>
    </row>
    <row r="3" spans="1:61" x14ac:dyDescent="0.2">
      <c r="A3" s="87" t="s">
        <v>1754</v>
      </c>
      <c r="B3" s="87" t="s">
        <v>1748</v>
      </c>
      <c r="C3" s="87" t="s">
        <v>1736</v>
      </c>
      <c r="D3" s="87" t="s">
        <v>1619</v>
      </c>
      <c r="E3" s="87" t="s">
        <v>1619</v>
      </c>
      <c r="F3" s="87" t="s">
        <v>995</v>
      </c>
      <c r="G3" s="87" t="s">
        <v>1619</v>
      </c>
      <c r="H3" s="87" t="s">
        <v>1619</v>
      </c>
      <c r="I3" s="87" t="s">
        <v>1619</v>
      </c>
      <c r="J3" s="87" t="s">
        <v>1620</v>
      </c>
      <c r="K3" s="87" t="s">
        <v>1619</v>
      </c>
      <c r="L3" s="87" t="s">
        <v>1619</v>
      </c>
      <c r="M3" s="87" t="s">
        <v>1619</v>
      </c>
      <c r="N3" s="87" t="s">
        <v>1619</v>
      </c>
      <c r="O3" s="87" t="s">
        <v>1619</v>
      </c>
      <c r="P3" s="87" t="s">
        <v>1620</v>
      </c>
      <c r="Q3" s="87" t="s">
        <v>1620</v>
      </c>
      <c r="R3" s="87" t="s">
        <v>1060</v>
      </c>
      <c r="S3" s="87" t="s">
        <v>1620</v>
      </c>
      <c r="T3" s="87" t="s">
        <v>1620</v>
      </c>
      <c r="V3" s="87" t="s">
        <v>29</v>
      </c>
      <c r="W3" s="87" t="s">
        <v>113</v>
      </c>
      <c r="AA3" s="87" t="s">
        <v>1151</v>
      </c>
      <c r="AB3" s="87" t="s">
        <v>1151</v>
      </c>
      <c r="AC3" s="87" t="s">
        <v>1159</v>
      </c>
      <c r="AD3" s="87" t="s">
        <v>669</v>
      </c>
      <c r="AE3" s="87" t="s">
        <v>1204</v>
      </c>
      <c r="AF3" s="87" t="s">
        <v>1213</v>
      </c>
      <c r="AI3" s="87" t="s">
        <v>227</v>
      </c>
      <c r="AL3" s="87" t="s">
        <v>669</v>
      </c>
      <c r="AM3" s="87" t="s">
        <v>669</v>
      </c>
      <c r="AN3" s="87" t="s">
        <v>669</v>
      </c>
      <c r="AO3" s="87" t="s">
        <v>669</v>
      </c>
      <c r="AP3" s="87" t="s">
        <v>671</v>
      </c>
      <c r="AU3" s="87" t="s">
        <v>671</v>
      </c>
      <c r="AV3" s="87" t="s">
        <v>669</v>
      </c>
      <c r="AW3" s="87" t="s">
        <v>1206</v>
      </c>
      <c r="AY3" s="87" t="s">
        <v>1023</v>
      </c>
      <c r="AZ3" s="87" t="s">
        <v>1029</v>
      </c>
      <c r="BA3" s="87" t="s">
        <v>1793</v>
      </c>
      <c r="BC3" s="87" t="s">
        <v>316</v>
      </c>
      <c r="BD3" s="87" t="s">
        <v>354</v>
      </c>
      <c r="BE3" s="87" t="s">
        <v>1657</v>
      </c>
      <c r="BG3" s="87" t="s">
        <v>1079</v>
      </c>
      <c r="BH3" s="87" t="s">
        <v>1163</v>
      </c>
    </row>
    <row r="4" spans="1:61" x14ac:dyDescent="0.2">
      <c r="A4" s="87" t="s">
        <v>1755</v>
      </c>
      <c r="B4" s="87" t="s">
        <v>1749</v>
      </c>
      <c r="C4" s="87" t="s">
        <v>1737</v>
      </c>
      <c r="D4" s="87" t="s">
        <v>1620</v>
      </c>
      <c r="E4" s="87" t="s">
        <v>1620</v>
      </c>
      <c r="F4" s="87" t="s">
        <v>1203</v>
      </c>
      <c r="G4" s="87" t="s">
        <v>1620</v>
      </c>
      <c r="H4" s="87" t="s">
        <v>1620</v>
      </c>
      <c r="I4" s="87" t="s">
        <v>1620</v>
      </c>
      <c r="J4" s="87" t="s">
        <v>1622</v>
      </c>
      <c r="K4" s="87" t="s">
        <v>1620</v>
      </c>
      <c r="L4" s="87" t="s">
        <v>1620</v>
      </c>
      <c r="M4" s="87" t="s">
        <v>1620</v>
      </c>
      <c r="N4" s="87" t="s">
        <v>1620</v>
      </c>
      <c r="O4" s="87" t="s">
        <v>1620</v>
      </c>
      <c r="P4" s="87" t="s">
        <v>1666</v>
      </c>
      <c r="Q4" s="87" t="s">
        <v>1667</v>
      </c>
      <c r="R4" s="87" t="s">
        <v>1061</v>
      </c>
      <c r="S4" s="87" t="s">
        <v>1667</v>
      </c>
      <c r="T4" s="87" t="s">
        <v>1667</v>
      </c>
      <c r="V4" s="87" t="s">
        <v>30</v>
      </c>
      <c r="W4" s="87" t="s">
        <v>1762</v>
      </c>
      <c r="AA4" s="87" t="s">
        <v>1152</v>
      </c>
      <c r="AB4" s="87" t="s">
        <v>1156</v>
      </c>
      <c r="AD4" s="87" t="s">
        <v>671</v>
      </c>
      <c r="AE4" s="87" t="s">
        <v>1205</v>
      </c>
      <c r="AF4" s="87" t="s">
        <v>1214</v>
      </c>
      <c r="AI4" s="87" t="s">
        <v>228</v>
      </c>
      <c r="AL4" s="87" t="s">
        <v>671</v>
      </c>
      <c r="AM4" s="87" t="s">
        <v>671</v>
      </c>
      <c r="AN4" s="87" t="s">
        <v>671</v>
      </c>
      <c r="AO4" s="87" t="s">
        <v>671</v>
      </c>
      <c r="AV4" s="87" t="s">
        <v>671</v>
      </c>
      <c r="AW4" s="87" t="s">
        <v>635</v>
      </c>
      <c r="AY4" s="87" t="s">
        <v>1024</v>
      </c>
      <c r="AZ4" s="87" t="s">
        <v>1030</v>
      </c>
      <c r="BA4" s="87" t="s">
        <v>1794</v>
      </c>
      <c r="BC4" s="87" t="s">
        <v>1795</v>
      </c>
      <c r="BD4" s="87" t="s">
        <v>981</v>
      </c>
      <c r="BE4" s="87" t="s">
        <v>1658</v>
      </c>
    </row>
    <row r="5" spans="1:61" x14ac:dyDescent="0.2">
      <c r="A5" s="87" t="s">
        <v>1050</v>
      </c>
      <c r="B5" s="87" t="s">
        <v>108</v>
      </c>
      <c r="C5" s="87" t="s">
        <v>181</v>
      </c>
      <c r="D5" s="87" t="s">
        <v>1622</v>
      </c>
      <c r="E5" s="87" t="s">
        <v>1622</v>
      </c>
      <c r="F5" s="87" t="s">
        <v>1634</v>
      </c>
      <c r="G5" s="87" t="s">
        <v>995</v>
      </c>
      <c r="H5" s="87" t="s">
        <v>1622</v>
      </c>
      <c r="I5" s="87" t="s">
        <v>1622</v>
      </c>
      <c r="J5" s="87" t="s">
        <v>1626</v>
      </c>
      <c r="K5" s="87" t="s">
        <v>1622</v>
      </c>
      <c r="L5" s="87" t="s">
        <v>1622</v>
      </c>
      <c r="M5" s="87" t="s">
        <v>1623</v>
      </c>
      <c r="N5" s="87" t="s">
        <v>1622</v>
      </c>
      <c r="O5" s="87" t="s">
        <v>1622</v>
      </c>
      <c r="P5" s="87" t="s">
        <v>1667</v>
      </c>
      <c r="Q5" s="87" t="s">
        <v>1669</v>
      </c>
      <c r="R5" s="87" t="s">
        <v>1062</v>
      </c>
      <c r="S5" s="87" t="s">
        <v>1668</v>
      </c>
      <c r="T5" s="87" t="s">
        <v>1668</v>
      </c>
      <c r="V5" s="87" t="s">
        <v>31</v>
      </c>
      <c r="AA5" s="87" t="s">
        <v>1154</v>
      </c>
      <c r="AD5" s="87" t="s">
        <v>673</v>
      </c>
      <c r="AE5" s="87" t="s">
        <v>1206</v>
      </c>
      <c r="AI5" s="87" t="s">
        <v>229</v>
      </c>
      <c r="AL5" s="87" t="s">
        <v>673</v>
      </c>
      <c r="AM5" s="87" t="s">
        <v>673</v>
      </c>
      <c r="AN5" s="87" t="s">
        <v>673</v>
      </c>
      <c r="AO5" s="87" t="s">
        <v>673</v>
      </c>
      <c r="AV5" s="87" t="s">
        <v>673</v>
      </c>
      <c r="AW5" s="87" t="s">
        <v>1207</v>
      </c>
      <c r="AY5" s="87" t="s">
        <v>1025</v>
      </c>
      <c r="AZ5" s="87" t="s">
        <v>1031</v>
      </c>
      <c r="BC5" s="87" t="s">
        <v>1005</v>
      </c>
      <c r="BD5" s="87" t="s">
        <v>982</v>
      </c>
      <c r="BE5" s="87" t="s">
        <v>1799</v>
      </c>
    </row>
    <row r="6" spans="1:61" x14ac:dyDescent="0.2">
      <c r="A6" s="87" t="s">
        <v>1756</v>
      </c>
      <c r="B6" s="87" t="s">
        <v>109</v>
      </c>
      <c r="C6" s="87" t="s">
        <v>1738</v>
      </c>
      <c r="D6" s="87" t="s">
        <v>1624</v>
      </c>
      <c r="E6" s="87" t="s">
        <v>1623</v>
      </c>
      <c r="F6" s="87" t="s">
        <v>1635</v>
      </c>
      <c r="G6" s="87" t="s">
        <v>1633</v>
      </c>
      <c r="H6" s="87" t="s">
        <v>995</v>
      </c>
      <c r="I6" s="87" t="s">
        <v>1626</v>
      </c>
      <c r="J6" s="87" t="s">
        <v>995</v>
      </c>
      <c r="K6" s="87" t="s">
        <v>1624</v>
      </c>
      <c r="L6" s="87" t="s">
        <v>1624</v>
      </c>
      <c r="M6" s="87" t="s">
        <v>1624</v>
      </c>
      <c r="N6" s="87" t="s">
        <v>1623</v>
      </c>
      <c r="O6" s="87" t="s">
        <v>995</v>
      </c>
      <c r="P6" s="87" t="s">
        <v>1668</v>
      </c>
      <c r="Q6" s="87" t="s">
        <v>1670</v>
      </c>
      <c r="R6" s="87" t="s">
        <v>1063</v>
      </c>
      <c r="S6" s="87" t="s">
        <v>1669</v>
      </c>
      <c r="T6" s="87" t="s">
        <v>1669</v>
      </c>
      <c r="V6" s="87" t="s">
        <v>32</v>
      </c>
      <c r="AD6" s="87" t="s">
        <v>675</v>
      </c>
      <c r="AE6" s="87" t="s">
        <v>635</v>
      </c>
      <c r="AI6" s="87" t="s">
        <v>230</v>
      </c>
      <c r="AL6" s="87" t="s">
        <v>675</v>
      </c>
      <c r="AM6" s="87" t="s">
        <v>675</v>
      </c>
      <c r="AN6" s="87" t="s">
        <v>675</v>
      </c>
      <c r="AO6" s="87" t="s">
        <v>675</v>
      </c>
      <c r="AV6" s="87" t="s">
        <v>675</v>
      </c>
      <c r="AY6" s="87" t="s">
        <v>1026</v>
      </c>
      <c r="AZ6" s="87" t="s">
        <v>1026</v>
      </c>
      <c r="BC6" s="87" t="s">
        <v>1006</v>
      </c>
      <c r="BD6" s="87" t="s">
        <v>983</v>
      </c>
      <c r="BE6" s="87" t="s">
        <v>1040</v>
      </c>
    </row>
    <row r="7" spans="1:61" x14ac:dyDescent="0.2">
      <c r="C7" s="87" t="s">
        <v>1740</v>
      </c>
      <c r="D7" s="87" t="s">
        <v>1626</v>
      </c>
      <c r="E7" s="87" t="s">
        <v>1624</v>
      </c>
      <c r="F7" s="87" t="s">
        <v>1636</v>
      </c>
      <c r="G7" s="87" t="s">
        <v>1636</v>
      </c>
      <c r="H7" s="87" t="s">
        <v>1632</v>
      </c>
      <c r="I7" s="87" t="s">
        <v>995</v>
      </c>
      <c r="J7" s="87" t="s">
        <v>1632</v>
      </c>
      <c r="K7" s="87" t="s">
        <v>995</v>
      </c>
      <c r="L7" s="87" t="s">
        <v>995</v>
      </c>
      <c r="M7" s="87" t="s">
        <v>995</v>
      </c>
      <c r="N7" s="87" t="s">
        <v>1624</v>
      </c>
      <c r="O7" s="87" t="s">
        <v>1632</v>
      </c>
      <c r="P7" s="87" t="s">
        <v>1669</v>
      </c>
      <c r="R7" s="87" t="s">
        <v>1064</v>
      </c>
      <c r="S7" s="87" t="s">
        <v>1670</v>
      </c>
      <c r="T7" s="87" t="s">
        <v>1670</v>
      </c>
      <c r="AD7" s="87" t="s">
        <v>677</v>
      </c>
      <c r="AE7" s="87" t="s">
        <v>1207</v>
      </c>
      <c r="AI7" s="87" t="s">
        <v>231</v>
      </c>
      <c r="AL7" s="87" t="s">
        <v>677</v>
      </c>
      <c r="AM7" s="87" t="s">
        <v>677</v>
      </c>
      <c r="AN7" s="87" t="s">
        <v>677</v>
      </c>
      <c r="AO7" s="87" t="s">
        <v>677</v>
      </c>
      <c r="AV7" s="87" t="s">
        <v>677</v>
      </c>
      <c r="BC7" s="87" t="s">
        <v>1796</v>
      </c>
      <c r="BD7" s="87" t="s">
        <v>984</v>
      </c>
      <c r="BE7" s="87" t="s">
        <v>1661</v>
      </c>
    </row>
    <row r="8" spans="1:61" x14ac:dyDescent="0.2">
      <c r="C8" s="87" t="s">
        <v>216</v>
      </c>
      <c r="D8" s="87" t="s">
        <v>995</v>
      </c>
      <c r="E8" s="87" t="s">
        <v>995</v>
      </c>
      <c r="F8" s="87" t="s">
        <v>110</v>
      </c>
      <c r="G8" s="87" t="s">
        <v>1638</v>
      </c>
      <c r="H8" s="87" t="s">
        <v>1633</v>
      </c>
      <c r="I8" s="87" t="s">
        <v>1632</v>
      </c>
      <c r="J8" s="87" t="s">
        <v>1633</v>
      </c>
      <c r="K8" s="87" t="s">
        <v>1631</v>
      </c>
      <c r="L8" s="87" t="s">
        <v>1631</v>
      </c>
      <c r="M8" s="87" t="s">
        <v>1632</v>
      </c>
      <c r="N8" s="87" t="s">
        <v>995</v>
      </c>
      <c r="O8" s="87" t="s">
        <v>1633</v>
      </c>
      <c r="P8" s="87" t="s">
        <v>1670</v>
      </c>
      <c r="R8" s="87" t="s">
        <v>1065</v>
      </c>
      <c r="AD8" s="87" t="s">
        <v>679</v>
      </c>
      <c r="AI8" s="87" t="s">
        <v>233</v>
      </c>
      <c r="AN8" s="87" t="s">
        <v>679</v>
      </c>
      <c r="AO8" s="87" t="s">
        <v>679</v>
      </c>
      <c r="BC8" s="87" t="s">
        <v>1008</v>
      </c>
      <c r="BD8" s="87" t="s">
        <v>985</v>
      </c>
    </row>
    <row r="9" spans="1:61" x14ac:dyDescent="0.2">
      <c r="C9" s="87" t="s">
        <v>1741</v>
      </c>
      <c r="D9" s="87" t="s">
        <v>1632</v>
      </c>
      <c r="E9" s="87" t="s">
        <v>1632</v>
      </c>
      <c r="G9" s="87" t="s">
        <v>110</v>
      </c>
      <c r="H9" s="87" t="s">
        <v>1634</v>
      </c>
      <c r="I9" s="87" t="s">
        <v>1633</v>
      </c>
      <c r="J9" s="87" t="s">
        <v>1634</v>
      </c>
      <c r="K9" s="87" t="s">
        <v>1632</v>
      </c>
      <c r="L9" s="87" t="s">
        <v>1632</v>
      </c>
      <c r="M9" s="87" t="s">
        <v>1636</v>
      </c>
      <c r="N9" s="87" t="s">
        <v>1632</v>
      </c>
      <c r="O9" s="87" t="s">
        <v>1634</v>
      </c>
      <c r="R9" s="87" t="s">
        <v>1066</v>
      </c>
      <c r="AI9" s="87" t="s">
        <v>236</v>
      </c>
      <c r="BD9" s="87" t="s">
        <v>538</v>
      </c>
    </row>
    <row r="10" spans="1:61" x14ac:dyDescent="0.2">
      <c r="C10" s="87" t="s">
        <v>296</v>
      </c>
      <c r="D10" s="87" t="s">
        <v>1633</v>
      </c>
      <c r="E10" s="87" t="s">
        <v>1633</v>
      </c>
      <c r="H10" s="87" t="s">
        <v>1636</v>
      </c>
      <c r="I10" s="87" t="s">
        <v>1634</v>
      </c>
      <c r="J10" s="87" t="s">
        <v>1636</v>
      </c>
      <c r="K10" s="87" t="s">
        <v>1633</v>
      </c>
      <c r="L10" s="87" t="s">
        <v>1633</v>
      </c>
      <c r="M10" s="87" t="s">
        <v>1638</v>
      </c>
      <c r="N10" s="87" t="s">
        <v>1636</v>
      </c>
      <c r="O10" s="87" t="s">
        <v>1636</v>
      </c>
      <c r="R10" s="87" t="s">
        <v>1067</v>
      </c>
      <c r="AI10" s="87" t="s">
        <v>237</v>
      </c>
      <c r="BD10" s="87" t="s">
        <v>986</v>
      </c>
    </row>
    <row r="11" spans="1:61" x14ac:dyDescent="0.2">
      <c r="C11" s="87" t="s">
        <v>1743</v>
      </c>
      <c r="D11" s="87" t="s">
        <v>1634</v>
      </c>
      <c r="E11" s="87" t="s">
        <v>1634</v>
      </c>
      <c r="H11" s="87" t="s">
        <v>1638</v>
      </c>
      <c r="I11" s="87" t="s">
        <v>1636</v>
      </c>
      <c r="J11" s="87" t="s">
        <v>1638</v>
      </c>
      <c r="K11" s="87" t="s">
        <v>1636</v>
      </c>
      <c r="L11" s="87" t="s">
        <v>1634</v>
      </c>
      <c r="N11" s="87" t="s">
        <v>1638</v>
      </c>
      <c r="O11" s="87" t="s">
        <v>1638</v>
      </c>
      <c r="R11" s="87" t="s">
        <v>1068</v>
      </c>
      <c r="AI11" s="87" t="s">
        <v>239</v>
      </c>
      <c r="BD11" s="87" t="s">
        <v>987</v>
      </c>
    </row>
    <row r="12" spans="1:61" x14ac:dyDescent="0.2">
      <c r="D12" s="87" t="s">
        <v>1636</v>
      </c>
      <c r="E12" s="87" t="s">
        <v>1636</v>
      </c>
      <c r="H12" s="87" t="s">
        <v>110</v>
      </c>
      <c r="I12" s="87" t="s">
        <v>1638</v>
      </c>
      <c r="J12" s="87" t="s">
        <v>110</v>
      </c>
      <c r="K12" s="87" t="s">
        <v>1638</v>
      </c>
      <c r="L12" s="87" t="s">
        <v>1636</v>
      </c>
      <c r="O12" s="87" t="s">
        <v>110</v>
      </c>
      <c r="AI12" s="87" t="s">
        <v>110</v>
      </c>
      <c r="BD12" s="87" t="s">
        <v>671</v>
      </c>
    </row>
    <row r="13" spans="1:61" x14ac:dyDescent="0.2">
      <c r="D13" s="87" t="s">
        <v>1638</v>
      </c>
      <c r="E13" s="87" t="s">
        <v>1638</v>
      </c>
      <c r="I13" s="87" t="s">
        <v>110</v>
      </c>
      <c r="L13" s="87" t="s">
        <v>1637</v>
      </c>
      <c r="BD13" s="87" t="s">
        <v>988</v>
      </c>
    </row>
    <row r="14" spans="1:61" x14ac:dyDescent="0.2">
      <c r="D14" s="87" t="s">
        <v>1642</v>
      </c>
      <c r="L14" s="87" t="s">
        <v>1638</v>
      </c>
      <c r="BD14" s="87" t="s">
        <v>989</v>
      </c>
    </row>
    <row r="15" spans="1:61" x14ac:dyDescent="0.2">
      <c r="D15" s="87" t="s">
        <v>110</v>
      </c>
      <c r="BD15" s="87" t="s">
        <v>990</v>
      </c>
    </row>
    <row r="16" spans="1:61" x14ac:dyDescent="0.2">
      <c r="BD16" s="87" t="s">
        <v>110</v>
      </c>
    </row>
    <row r="17" spans="56:56" x14ac:dyDescent="0.2">
      <c r="BD17" s="87" t="s">
        <v>992</v>
      </c>
    </row>
    <row r="18" spans="56:56" x14ac:dyDescent="0.2">
      <c r="BD18" s="87" t="s">
        <v>993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4B9AD-2CF4-435F-9B35-B5F09DCFAC69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SUM(DatosViolenciaGénero!C63:C69)</f>
        <v>2351</v>
      </c>
      <c r="D4" s="95">
        <f>SUM(DatosViolenciaGénero!D63:D69)</f>
        <v>849</v>
      </c>
    </row>
    <row r="5" spans="2:4" x14ac:dyDescent="0.2">
      <c r="B5" s="94" t="s">
        <v>1620</v>
      </c>
      <c r="C5" s="95">
        <f>SUM(DatosViolenciaGénero!C70:C73)</f>
        <v>493</v>
      </c>
      <c r="D5" s="95">
        <f>SUM(DatosViolenciaGénero!D70:D73)</f>
        <v>357</v>
      </c>
    </row>
    <row r="6" spans="2:4" ht="12.75" customHeight="1" x14ac:dyDescent="0.2">
      <c r="B6" s="94" t="s">
        <v>1666</v>
      </c>
      <c r="C6" s="95">
        <f>DatosViolenciaGénero!C74</f>
        <v>0</v>
      </c>
      <c r="D6" s="95">
        <f>DatosViolenciaGénero!D74</f>
        <v>0</v>
      </c>
    </row>
    <row r="7" spans="2:4" ht="12.75" customHeight="1" x14ac:dyDescent="0.2">
      <c r="B7" s="94" t="s">
        <v>1667</v>
      </c>
      <c r="C7" s="95">
        <f>SUM(DatosViolenciaGénero!C75:C77)</f>
        <v>55</v>
      </c>
      <c r="D7" s="95">
        <f>SUM(DatosViolenciaGénero!D75:D77)</f>
        <v>4</v>
      </c>
    </row>
    <row r="8" spans="2:4" ht="12.75" customHeight="1" x14ac:dyDescent="0.2">
      <c r="B8" s="94" t="s">
        <v>1668</v>
      </c>
      <c r="C8" s="95">
        <f>DatosViolenciaGénero!C81</f>
        <v>5</v>
      </c>
      <c r="D8" s="95">
        <f>DatosViolenciaGénero!D81</f>
        <v>6</v>
      </c>
    </row>
    <row r="9" spans="2:4" ht="12.75" customHeight="1" x14ac:dyDescent="0.2">
      <c r="B9" s="94" t="s">
        <v>1669</v>
      </c>
      <c r="C9" s="95">
        <f>DatosViolenciaGénero!C78</f>
        <v>14</v>
      </c>
      <c r="D9" s="95">
        <f>DatosViolenciaGénero!D78</f>
        <v>3</v>
      </c>
    </row>
    <row r="10" spans="2:4" ht="12.75" customHeight="1" x14ac:dyDescent="0.2">
      <c r="B10" s="94" t="s">
        <v>1670</v>
      </c>
      <c r="C10" s="95">
        <f>SUM(DatosViolenciaGénero!C79:C80)</f>
        <v>450</v>
      </c>
      <c r="D10" s="95">
        <f>SUM(DatosViolenciaGénero!D79:D80)</f>
        <v>293</v>
      </c>
    </row>
    <row r="14" spans="2:4" ht="12.95" customHeight="1" thickTop="1" thickBot="1" x14ac:dyDescent="0.25">
      <c r="B14" s="213" t="s">
        <v>1674</v>
      </c>
      <c r="C14" s="213"/>
    </row>
    <row r="15" spans="2:4" ht="13.5" thickTop="1" x14ac:dyDescent="0.2">
      <c r="B15" s="96" t="s">
        <v>1672</v>
      </c>
      <c r="C15" s="97">
        <f>DatosViolenciaGénero!C38</f>
        <v>73</v>
      </c>
    </row>
    <row r="16" spans="2:4" ht="13.5" thickBot="1" x14ac:dyDescent="0.25">
      <c r="B16" s="98" t="s">
        <v>1673</v>
      </c>
      <c r="C16" s="99">
        <f>DatosViolenciaGénero!C39</f>
        <v>481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9F59-4061-41A2-A1F3-0783065466A3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SUM(DatosViolenciaDoméstica!C48:C54)</f>
        <v>496</v>
      </c>
      <c r="D4" s="95">
        <f>SUM(DatosViolenciaDoméstica!D48:D54)</f>
        <v>130</v>
      </c>
    </row>
    <row r="5" spans="2:4" x14ac:dyDescent="0.2">
      <c r="B5" s="94" t="s">
        <v>1620</v>
      </c>
      <c r="C5" s="95">
        <f>SUM(DatosViolenciaDoméstica!C55:C58)</f>
        <v>138</v>
      </c>
      <c r="D5" s="95">
        <f>SUM(DatosViolenciaDoméstica!D55:D58)</f>
        <v>34</v>
      </c>
    </row>
    <row r="6" spans="2:4" ht="12.75" customHeight="1" x14ac:dyDescent="0.2">
      <c r="B6" s="94" t="s">
        <v>1666</v>
      </c>
      <c r="C6" s="95">
        <f>DatosViolenciaDoméstica!C59</f>
        <v>1</v>
      </c>
      <c r="D6" s="95">
        <f>DatosViolenciaDoméstica!D59</f>
        <v>0</v>
      </c>
    </row>
    <row r="7" spans="2:4" ht="12.75" customHeight="1" x14ac:dyDescent="0.2">
      <c r="B7" s="94" t="s">
        <v>1667</v>
      </c>
      <c r="C7" s="95">
        <f>SUM(DatosViolenciaDoméstica!C60:C62)</f>
        <v>16</v>
      </c>
      <c r="D7" s="95">
        <f>SUM(DatosViolenciaDoméstica!D60:D62)</f>
        <v>1</v>
      </c>
    </row>
    <row r="8" spans="2:4" ht="12.75" customHeight="1" x14ac:dyDescent="0.2">
      <c r="B8" s="94" t="s">
        <v>1668</v>
      </c>
      <c r="C8" s="95">
        <f>DatosViolenciaDoméstica!C66</f>
        <v>4</v>
      </c>
      <c r="D8" s="95">
        <f>DatosViolenciaDoméstica!D66</f>
        <v>0</v>
      </c>
    </row>
    <row r="9" spans="2:4" ht="12.75" customHeight="1" x14ac:dyDescent="0.2">
      <c r="B9" s="94" t="s">
        <v>1669</v>
      </c>
      <c r="C9" s="95">
        <f>DatosViolenciaDoméstica!C63</f>
        <v>4</v>
      </c>
      <c r="D9" s="95">
        <f>DatosViolenciaDoméstica!D63</f>
        <v>1</v>
      </c>
    </row>
    <row r="10" spans="2:4" ht="12.75" customHeight="1" x14ac:dyDescent="0.2">
      <c r="B10" s="94" t="s">
        <v>1670</v>
      </c>
      <c r="C10" s="95">
        <f>SUM(DatosViolenciaDoméstica!C64:C65)</f>
        <v>104</v>
      </c>
      <c r="D10" s="95">
        <f>SUM(DatosViolenciaDoméstica!D64:D65)</f>
        <v>38</v>
      </c>
    </row>
    <row r="14" spans="2:4" ht="12.95" customHeight="1" thickTop="1" thickBot="1" x14ac:dyDescent="0.25">
      <c r="B14" s="213" t="s">
        <v>1671</v>
      </c>
      <c r="C14" s="213"/>
    </row>
    <row r="15" spans="2:4" ht="13.5" thickTop="1" x14ac:dyDescent="0.2">
      <c r="B15" s="96" t="s">
        <v>1672</v>
      </c>
      <c r="C15" s="97">
        <f>DatosViolenciaDoméstica!C33</f>
        <v>52</v>
      </c>
    </row>
    <row r="16" spans="2:4" ht="13.5" thickBot="1" x14ac:dyDescent="0.25">
      <c r="B16" s="98" t="s">
        <v>1673</v>
      </c>
      <c r="C16" s="99">
        <f>DatosViolenciaDoméstica!C34</f>
        <v>215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3A5CC-73C0-44F0-BD2A-795133E5F5FF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14" t="s">
        <v>1655</v>
      </c>
      <c r="C3" s="214"/>
    </row>
    <row r="4" spans="2:3" x14ac:dyDescent="0.2">
      <c r="B4" s="88" t="s">
        <v>1656</v>
      </c>
      <c r="C4" s="89">
        <f>DatosMenores!C69</f>
        <v>549</v>
      </c>
    </row>
    <row r="5" spans="2:3" x14ac:dyDescent="0.2">
      <c r="B5" s="88" t="s">
        <v>1657</v>
      </c>
      <c r="C5" s="90">
        <f>DatosMenores!C70</f>
        <v>52</v>
      </c>
    </row>
    <row r="6" spans="2:3" x14ac:dyDescent="0.2">
      <c r="B6" s="88" t="s">
        <v>1658</v>
      </c>
      <c r="C6" s="90">
        <f>DatosMenores!C71</f>
        <v>928</v>
      </c>
    </row>
    <row r="7" spans="2:3" ht="25.5" x14ac:dyDescent="0.2">
      <c r="B7" s="88" t="s">
        <v>1659</v>
      </c>
      <c r="C7" s="90">
        <f>DatosMenores!C74</f>
        <v>0</v>
      </c>
    </row>
    <row r="8" spans="2:3" ht="25.5" x14ac:dyDescent="0.2">
      <c r="B8" s="88" t="s">
        <v>1040</v>
      </c>
      <c r="C8" s="90">
        <f>DatosMenores!C75</f>
        <v>39</v>
      </c>
    </row>
    <row r="9" spans="2:3" ht="25.5" x14ac:dyDescent="0.2">
      <c r="B9" s="88" t="s">
        <v>1660</v>
      </c>
      <c r="C9" s="90">
        <f>DatosMenores!C76</f>
        <v>0</v>
      </c>
    </row>
    <row r="10" spans="2:3" ht="25.5" x14ac:dyDescent="0.2">
      <c r="B10" s="88" t="s">
        <v>272</v>
      </c>
      <c r="C10" s="90">
        <f>DatosMenores!C78</f>
        <v>0</v>
      </c>
    </row>
    <row r="11" spans="2:3" x14ac:dyDescent="0.2">
      <c r="B11" s="88" t="s">
        <v>1661</v>
      </c>
      <c r="C11" s="90">
        <f>DatosMenores!C77</f>
        <v>1</v>
      </c>
    </row>
    <row r="12" spans="2:3" x14ac:dyDescent="0.2">
      <c r="B12" s="88" t="s">
        <v>1662</v>
      </c>
      <c r="C12" s="90">
        <f>DatosMenores!C79</f>
        <v>0</v>
      </c>
    </row>
    <row r="13" spans="2:3" ht="25.5" x14ac:dyDescent="0.2">
      <c r="B13" s="88" t="s">
        <v>1663</v>
      </c>
      <c r="C13" s="90">
        <f>DatosMenores!C72</f>
        <v>0</v>
      </c>
    </row>
    <row r="14" spans="2:3" ht="25.5" x14ac:dyDescent="0.2">
      <c r="B14" s="88" t="s">
        <v>1664</v>
      </c>
      <c r="C14" s="90">
        <f>DatosMenores!C73</f>
        <v>24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56E6E-482F-4B06-88C4-25C10C74DCFC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1607</v>
      </c>
    </row>
    <row r="4" spans="2:13" ht="39" thickBot="1" x14ac:dyDescent="0.25">
      <c r="B4" s="56" t="s">
        <v>325</v>
      </c>
      <c r="C4" s="57" t="s">
        <v>1608</v>
      </c>
      <c r="D4" s="57" t="s">
        <v>1609</v>
      </c>
      <c r="E4" s="57" t="s">
        <v>1610</v>
      </c>
      <c r="F4" s="57" t="s">
        <v>1611</v>
      </c>
      <c r="G4" s="57" t="s">
        <v>1612</v>
      </c>
      <c r="H4" s="57" t="s">
        <v>1613</v>
      </c>
      <c r="I4" s="57" t="s">
        <v>1614</v>
      </c>
      <c r="J4" s="57" t="s">
        <v>1615</v>
      </c>
      <c r="K4" s="57" t="s">
        <v>336</v>
      </c>
      <c r="L4" s="57" t="s">
        <v>1616</v>
      </c>
      <c r="M4" s="58" t="s">
        <v>338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1617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325</v>
      </c>
      <c r="E10" s="69" t="s">
        <v>1610</v>
      </c>
      <c r="F10" s="69" t="s">
        <v>1611</v>
      </c>
      <c r="G10" s="69" t="s">
        <v>1612</v>
      </c>
      <c r="H10" s="69" t="s">
        <v>1613</v>
      </c>
      <c r="I10" s="69" t="s">
        <v>1614</v>
      </c>
      <c r="J10" s="69" t="s">
        <v>1615</v>
      </c>
      <c r="K10" s="69" t="s">
        <v>1616</v>
      </c>
      <c r="L10" s="70" t="s">
        <v>338</v>
      </c>
      <c r="M10" s="71"/>
    </row>
    <row r="11" spans="2:13" ht="13.15" customHeight="1" x14ac:dyDescent="0.2">
      <c r="B11" s="215" t="s">
        <v>1618</v>
      </c>
      <c r="C11" s="215"/>
      <c r="D11" s="72">
        <f>DatosDelitos!C5+DatosDelitos!C13-DatosDelitos!C17</f>
        <v>19583</v>
      </c>
      <c r="E11" s="73">
        <f>DatosDelitos!H5+DatosDelitos!H13-DatosDelitos!H17</f>
        <v>376</v>
      </c>
      <c r="F11" s="73">
        <f>DatosDelitos!I5+DatosDelitos!I13-DatosDelitos!I17</f>
        <v>353</v>
      </c>
      <c r="G11" s="73">
        <f>DatosDelitos!J5+DatosDelitos!J13-DatosDelitos!J17</f>
        <v>33</v>
      </c>
      <c r="H11" s="74">
        <f>DatosDelitos!K5+DatosDelitos!K13-DatosDelitos!K17</f>
        <v>32</v>
      </c>
      <c r="I11" s="74">
        <f>DatosDelitos!L5+DatosDelitos!L13-DatosDelitos!L17</f>
        <v>9</v>
      </c>
      <c r="J11" s="74">
        <f>DatosDelitos!M5+DatosDelitos!M13-DatosDelitos!M17</f>
        <v>6</v>
      </c>
      <c r="K11" s="74">
        <f>DatosDelitos!O5+DatosDelitos!O13-DatosDelitos!O17</f>
        <v>71</v>
      </c>
      <c r="L11" s="75">
        <f>DatosDelitos!P5+DatosDelitos!P13-DatosDelitos!P17</f>
        <v>225</v>
      </c>
    </row>
    <row r="12" spans="2:13" ht="13.15" customHeight="1" x14ac:dyDescent="0.2">
      <c r="B12" s="216" t="s">
        <v>310</v>
      </c>
      <c r="C12" s="216"/>
      <c r="D12" s="76">
        <f>DatosDelitos!C10</f>
        <v>0</v>
      </c>
      <c r="E12" s="77">
        <f>DatosDelitos!H10</f>
        <v>0</v>
      </c>
      <c r="F12" s="77">
        <f>DatosDelitos!I10</f>
        <v>0</v>
      </c>
      <c r="G12" s="77">
        <f>DatosDelitos!J10</f>
        <v>0</v>
      </c>
      <c r="H12" s="77">
        <f>DatosDelitos!K10</f>
        <v>0</v>
      </c>
      <c r="I12" s="77">
        <f>DatosDelitos!L10</f>
        <v>0</v>
      </c>
      <c r="J12" s="77">
        <f>DatosDelitos!M10</f>
        <v>0</v>
      </c>
      <c r="K12" s="77">
        <f>DatosDelitos!O10</f>
        <v>0</v>
      </c>
      <c r="L12" s="78">
        <f>DatosDelitos!P10</f>
        <v>0</v>
      </c>
    </row>
    <row r="13" spans="2:13" ht="13.15" customHeight="1" x14ac:dyDescent="0.2">
      <c r="B13" s="216" t="s">
        <v>367</v>
      </c>
      <c r="C13" s="216"/>
      <c r="D13" s="76">
        <f>DatosDelitos!C20</f>
        <v>0</v>
      </c>
      <c r="E13" s="77">
        <f>DatosDelitos!H20</f>
        <v>0</v>
      </c>
      <c r="F13" s="77">
        <f>DatosDelitos!I20</f>
        <v>0</v>
      </c>
      <c r="G13" s="77">
        <f>DatosDelitos!J20</f>
        <v>0</v>
      </c>
      <c r="H13" s="77">
        <f>DatosDelitos!K20</f>
        <v>0</v>
      </c>
      <c r="I13" s="77">
        <f>DatosDelitos!L20</f>
        <v>0</v>
      </c>
      <c r="J13" s="77">
        <f>DatosDelitos!M20</f>
        <v>0</v>
      </c>
      <c r="K13" s="77">
        <f>DatosDelitos!O20</f>
        <v>0</v>
      </c>
      <c r="L13" s="78">
        <f>DatosDelitos!P20</f>
        <v>0</v>
      </c>
    </row>
    <row r="14" spans="2:13" ht="13.15" customHeight="1" x14ac:dyDescent="0.2">
      <c r="B14" s="216" t="s">
        <v>372</v>
      </c>
      <c r="C14" s="216"/>
      <c r="D14" s="76">
        <f>DatosDelitos!C23</f>
        <v>0</v>
      </c>
      <c r="E14" s="77">
        <f>DatosDelitos!H23</f>
        <v>0</v>
      </c>
      <c r="F14" s="77">
        <f>DatosDelitos!I23</f>
        <v>0</v>
      </c>
      <c r="G14" s="77">
        <f>DatosDelitos!J23</f>
        <v>0</v>
      </c>
      <c r="H14" s="77">
        <f>DatosDelitos!K23</f>
        <v>0</v>
      </c>
      <c r="I14" s="77">
        <f>DatosDelitos!L23</f>
        <v>0</v>
      </c>
      <c r="J14" s="77">
        <f>DatosDelitos!M23</f>
        <v>0</v>
      </c>
      <c r="K14" s="77">
        <f>DatosDelitos!O23</f>
        <v>0</v>
      </c>
      <c r="L14" s="78">
        <f>DatosDelitos!P23</f>
        <v>0</v>
      </c>
    </row>
    <row r="15" spans="2:13" ht="13.15" customHeight="1" x14ac:dyDescent="0.2">
      <c r="B15" s="216" t="s">
        <v>1619</v>
      </c>
      <c r="C15" s="216"/>
      <c r="D15" s="76">
        <f>DatosDelitos!C17+DatosDelitos!C44</f>
        <v>1079</v>
      </c>
      <c r="E15" s="77">
        <f>DatosDelitos!H17+DatosDelitos!H44</f>
        <v>243</v>
      </c>
      <c r="F15" s="77">
        <f>DatosDelitos!I16+DatosDelitos!I44</f>
        <v>46</v>
      </c>
      <c r="G15" s="77">
        <f>DatosDelitos!J17+DatosDelitos!J44</f>
        <v>16</v>
      </c>
      <c r="H15" s="77">
        <f>DatosDelitos!K17+DatosDelitos!K44</f>
        <v>11</v>
      </c>
      <c r="I15" s="77">
        <f>DatosDelitos!L17+DatosDelitos!L44</f>
        <v>1</v>
      </c>
      <c r="J15" s="77">
        <f>DatosDelitos!M17+DatosDelitos!M44</f>
        <v>1</v>
      </c>
      <c r="K15" s="77">
        <f>DatosDelitos!O17+DatosDelitos!O44</f>
        <v>28</v>
      </c>
      <c r="L15" s="78">
        <f>DatosDelitos!P17+DatosDelitos!P44</f>
        <v>442</v>
      </c>
    </row>
    <row r="16" spans="2:13" ht="13.15" customHeight="1" x14ac:dyDescent="0.2">
      <c r="B16" s="216" t="s">
        <v>1620</v>
      </c>
      <c r="C16" s="216"/>
      <c r="D16" s="76">
        <f>DatosDelitos!C30</f>
        <v>807</v>
      </c>
      <c r="E16" s="77">
        <f>DatosDelitos!H30</f>
        <v>198</v>
      </c>
      <c r="F16" s="77">
        <f>DatosDelitos!I30</f>
        <v>173</v>
      </c>
      <c r="G16" s="77">
        <f>DatosDelitos!J30</f>
        <v>7</v>
      </c>
      <c r="H16" s="77">
        <f>DatosDelitos!K30</f>
        <v>4</v>
      </c>
      <c r="I16" s="77">
        <f>DatosDelitos!L30</f>
        <v>5</v>
      </c>
      <c r="J16" s="77">
        <f>DatosDelitos!M30</f>
        <v>2</v>
      </c>
      <c r="K16" s="77">
        <f>DatosDelitos!O30</f>
        <v>26</v>
      </c>
      <c r="L16" s="78">
        <f>DatosDelitos!P30</f>
        <v>254</v>
      </c>
    </row>
    <row r="17" spans="2:12" ht="13.15" customHeight="1" x14ac:dyDescent="0.2">
      <c r="B17" s="217" t="s">
        <v>1621</v>
      </c>
      <c r="C17" s="217"/>
      <c r="D17" s="76">
        <f>DatosDelitos!C42-DatosDelitos!C44</f>
        <v>4</v>
      </c>
      <c r="E17" s="77">
        <f>DatosDelitos!H42-DatosDelitos!H44</f>
        <v>4</v>
      </c>
      <c r="F17" s="77">
        <f>DatosDelitos!I42-DatosDelitos!I44</f>
        <v>4</v>
      </c>
      <c r="G17" s="77">
        <f>DatosDelitos!J42-DatosDelitos!J44</f>
        <v>0</v>
      </c>
      <c r="H17" s="77">
        <f>DatosDelitos!K42-DatosDelitos!K44</f>
        <v>0</v>
      </c>
      <c r="I17" s="77">
        <f>DatosDelitos!L42-DatosDelitos!L44</f>
        <v>0</v>
      </c>
      <c r="J17" s="77">
        <f>DatosDelitos!M42-DatosDelitos!M44</f>
        <v>0</v>
      </c>
      <c r="K17" s="77">
        <f>DatosDelitos!O42-DatosDelitos!O44</f>
        <v>0</v>
      </c>
      <c r="L17" s="78">
        <f>DatosDelitos!P42-DatosDelitos!P44</f>
        <v>2</v>
      </c>
    </row>
    <row r="18" spans="2:12" ht="13.15" customHeight="1" x14ac:dyDescent="0.2">
      <c r="B18" s="216" t="s">
        <v>1622</v>
      </c>
      <c r="C18" s="216"/>
      <c r="D18" s="76">
        <f>DatosDelitos!C50</f>
        <v>561</v>
      </c>
      <c r="E18" s="77">
        <f>DatosDelitos!H50</f>
        <v>120</v>
      </c>
      <c r="F18" s="77">
        <f>DatosDelitos!I50</f>
        <v>82</v>
      </c>
      <c r="G18" s="77">
        <f>DatosDelitos!J50</f>
        <v>67</v>
      </c>
      <c r="H18" s="77">
        <f>DatosDelitos!K50</f>
        <v>49</v>
      </c>
      <c r="I18" s="77">
        <f>DatosDelitos!L50</f>
        <v>0</v>
      </c>
      <c r="J18" s="77">
        <f>DatosDelitos!M50</f>
        <v>1</v>
      </c>
      <c r="K18" s="77">
        <f>DatosDelitos!O50</f>
        <v>61</v>
      </c>
      <c r="L18" s="78">
        <f>DatosDelitos!P50</f>
        <v>60</v>
      </c>
    </row>
    <row r="19" spans="2:12" ht="13.15" customHeight="1" x14ac:dyDescent="0.2">
      <c r="B19" s="216" t="s">
        <v>1623</v>
      </c>
      <c r="C19" s="216"/>
      <c r="D19" s="76">
        <f>DatosDelitos!C72</f>
        <v>5</v>
      </c>
      <c r="E19" s="77">
        <f>DatosDelitos!H72</f>
        <v>1</v>
      </c>
      <c r="F19" s="77">
        <f>DatosDelitos!I72</f>
        <v>3</v>
      </c>
      <c r="G19" s="77">
        <f>DatosDelitos!J72</f>
        <v>0</v>
      </c>
      <c r="H19" s="77">
        <f>DatosDelitos!K72</f>
        <v>0</v>
      </c>
      <c r="I19" s="77">
        <f>DatosDelitos!L72</f>
        <v>1</v>
      </c>
      <c r="J19" s="77">
        <f>DatosDelitos!M72</f>
        <v>1</v>
      </c>
      <c r="K19" s="77">
        <f>DatosDelitos!O72</f>
        <v>1</v>
      </c>
      <c r="L19" s="78">
        <f>DatosDelitos!P72</f>
        <v>1</v>
      </c>
    </row>
    <row r="20" spans="2:12" ht="27" customHeight="1" x14ac:dyDescent="0.2">
      <c r="B20" s="216" t="s">
        <v>1624</v>
      </c>
      <c r="C20" s="216"/>
      <c r="D20" s="76">
        <f>DatosDelitos!C74</f>
        <v>186</v>
      </c>
      <c r="E20" s="77">
        <f>DatosDelitos!H74</f>
        <v>31</v>
      </c>
      <c r="F20" s="77">
        <f>DatosDelitos!I74</f>
        <v>25</v>
      </c>
      <c r="G20" s="77">
        <f>DatosDelitos!J74</f>
        <v>1</v>
      </c>
      <c r="H20" s="77">
        <f>DatosDelitos!K74</f>
        <v>1</v>
      </c>
      <c r="I20" s="77">
        <f>DatosDelitos!L74</f>
        <v>12</v>
      </c>
      <c r="J20" s="77">
        <f>DatosDelitos!M74</f>
        <v>9</v>
      </c>
      <c r="K20" s="77">
        <f>DatosDelitos!O74</f>
        <v>4</v>
      </c>
      <c r="L20" s="78">
        <f>DatosDelitos!P74</f>
        <v>18</v>
      </c>
    </row>
    <row r="21" spans="2:12" ht="13.15" customHeight="1" x14ac:dyDescent="0.2">
      <c r="B21" s="217" t="s">
        <v>1625</v>
      </c>
      <c r="C21" s="217"/>
      <c r="D21" s="76">
        <f>DatosDelitos!C82</f>
        <v>59</v>
      </c>
      <c r="E21" s="77">
        <f>DatosDelitos!H82</f>
        <v>5</v>
      </c>
      <c r="F21" s="77">
        <f>DatosDelitos!I82</f>
        <v>2</v>
      </c>
      <c r="G21" s="77">
        <f>DatosDelitos!J82</f>
        <v>0</v>
      </c>
      <c r="H21" s="77">
        <f>DatosDelitos!K82</f>
        <v>0</v>
      </c>
      <c r="I21" s="77">
        <f>DatosDelitos!L82</f>
        <v>0</v>
      </c>
      <c r="J21" s="77">
        <f>DatosDelitos!M82</f>
        <v>0</v>
      </c>
      <c r="K21" s="77">
        <f>DatosDelitos!O82</f>
        <v>0</v>
      </c>
      <c r="L21" s="78">
        <f>DatosDelitos!P82</f>
        <v>8</v>
      </c>
    </row>
    <row r="22" spans="2:12" ht="13.15" customHeight="1" x14ac:dyDescent="0.2">
      <c r="B22" s="216" t="s">
        <v>1626</v>
      </c>
      <c r="C22" s="216"/>
      <c r="D22" s="76">
        <f>DatosDelitos!C85</f>
        <v>188</v>
      </c>
      <c r="E22" s="77">
        <f>DatosDelitos!H85</f>
        <v>75</v>
      </c>
      <c r="F22" s="77">
        <f>DatosDelitos!I85</f>
        <v>58</v>
      </c>
      <c r="G22" s="77">
        <f>DatosDelitos!J85</f>
        <v>0</v>
      </c>
      <c r="H22" s="77">
        <f>DatosDelitos!K85</f>
        <v>0</v>
      </c>
      <c r="I22" s="77">
        <f>DatosDelitos!L85</f>
        <v>0</v>
      </c>
      <c r="J22" s="77">
        <f>DatosDelitos!M85</f>
        <v>0</v>
      </c>
      <c r="K22" s="77">
        <f>DatosDelitos!O85</f>
        <v>0</v>
      </c>
      <c r="L22" s="78">
        <f>DatosDelitos!P85</f>
        <v>42</v>
      </c>
    </row>
    <row r="23" spans="2:12" ht="13.15" customHeight="1" x14ac:dyDescent="0.2">
      <c r="B23" s="216" t="s">
        <v>995</v>
      </c>
      <c r="C23" s="216"/>
      <c r="D23" s="76">
        <f>DatosDelitos!C97</f>
        <v>5799</v>
      </c>
      <c r="E23" s="77">
        <f>DatosDelitos!H97</f>
        <v>3891</v>
      </c>
      <c r="F23" s="77">
        <f>DatosDelitos!I97</f>
        <v>3759</v>
      </c>
      <c r="G23" s="77">
        <f>DatosDelitos!J97</f>
        <v>2</v>
      </c>
      <c r="H23" s="77">
        <f>DatosDelitos!K97</f>
        <v>4</v>
      </c>
      <c r="I23" s="77">
        <f>DatosDelitos!L97</f>
        <v>12</v>
      </c>
      <c r="J23" s="77">
        <f>DatosDelitos!M97</f>
        <v>3</v>
      </c>
      <c r="K23" s="77">
        <f>DatosDelitos!O97</f>
        <v>321</v>
      </c>
      <c r="L23" s="78">
        <f>DatosDelitos!P97</f>
        <v>918</v>
      </c>
    </row>
    <row r="24" spans="2:12" ht="27" customHeight="1" x14ac:dyDescent="0.2">
      <c r="B24" s="216" t="s">
        <v>1627</v>
      </c>
      <c r="C24" s="216"/>
      <c r="D24" s="76">
        <f>DatosDelitos!C131</f>
        <v>3</v>
      </c>
      <c r="E24" s="77">
        <f>DatosDelitos!H131</f>
        <v>6</v>
      </c>
      <c r="F24" s="77">
        <f>DatosDelitos!I131</f>
        <v>9</v>
      </c>
      <c r="G24" s="77">
        <f>DatosDelitos!J131</f>
        <v>0</v>
      </c>
      <c r="H24" s="77">
        <f>DatosDelitos!K131</f>
        <v>0</v>
      </c>
      <c r="I24" s="77">
        <f>DatosDelitos!L131</f>
        <v>0</v>
      </c>
      <c r="J24" s="77">
        <f>DatosDelitos!M131</f>
        <v>0</v>
      </c>
      <c r="K24" s="77">
        <f>DatosDelitos!O131</f>
        <v>0</v>
      </c>
      <c r="L24" s="78">
        <f>DatosDelitos!P131</f>
        <v>5</v>
      </c>
    </row>
    <row r="25" spans="2:12" ht="13.15" customHeight="1" x14ac:dyDescent="0.2">
      <c r="B25" s="216" t="s">
        <v>1628</v>
      </c>
      <c r="C25" s="216"/>
      <c r="D25" s="76">
        <f>DatosDelitos!C137</f>
        <v>80</v>
      </c>
      <c r="E25" s="77">
        <f>DatosDelitos!H137</f>
        <v>5</v>
      </c>
      <c r="F25" s="77">
        <f>DatosDelitos!I137</f>
        <v>7</v>
      </c>
      <c r="G25" s="77">
        <f>DatosDelitos!J137</f>
        <v>0</v>
      </c>
      <c r="H25" s="77">
        <f>DatosDelitos!K137</f>
        <v>0</v>
      </c>
      <c r="I25" s="77">
        <f>DatosDelitos!L137</f>
        <v>0</v>
      </c>
      <c r="J25" s="77">
        <f>DatosDelitos!M137</f>
        <v>0</v>
      </c>
      <c r="K25" s="77">
        <f>DatosDelitos!O137</f>
        <v>0</v>
      </c>
      <c r="L25" s="78">
        <f>DatosDelitos!P137</f>
        <v>15</v>
      </c>
    </row>
    <row r="26" spans="2:12" ht="13.15" customHeight="1" x14ac:dyDescent="0.2">
      <c r="B26" s="217" t="s">
        <v>1629</v>
      </c>
      <c r="C26" s="217"/>
      <c r="D26" s="76">
        <f>DatosDelitos!C144</f>
        <v>11</v>
      </c>
      <c r="E26" s="77">
        <f>DatosDelitos!H144</f>
        <v>4</v>
      </c>
      <c r="F26" s="77">
        <f>DatosDelitos!I144</f>
        <v>2</v>
      </c>
      <c r="G26" s="77">
        <f>DatosDelitos!J144</f>
        <v>0</v>
      </c>
      <c r="H26" s="77">
        <f>DatosDelitos!K144</f>
        <v>0</v>
      </c>
      <c r="I26" s="77">
        <f>DatosDelitos!L144</f>
        <v>0</v>
      </c>
      <c r="J26" s="77">
        <f>DatosDelitos!M144</f>
        <v>0</v>
      </c>
      <c r="K26" s="77">
        <f>DatosDelitos!O144</f>
        <v>0</v>
      </c>
      <c r="L26" s="78">
        <f>DatosDelitos!P144</f>
        <v>1</v>
      </c>
    </row>
    <row r="27" spans="2:12" ht="38.25" customHeight="1" x14ac:dyDescent="0.2">
      <c r="B27" s="216" t="s">
        <v>1630</v>
      </c>
      <c r="C27" s="216"/>
      <c r="D27" s="76">
        <f>DatosDelitos!C147</f>
        <v>48</v>
      </c>
      <c r="E27" s="77">
        <f>DatosDelitos!H147</f>
        <v>29</v>
      </c>
      <c r="F27" s="77">
        <f>DatosDelitos!I147</f>
        <v>18</v>
      </c>
      <c r="G27" s="77">
        <f>DatosDelitos!J147</f>
        <v>0</v>
      </c>
      <c r="H27" s="77">
        <f>DatosDelitos!K147</f>
        <v>0</v>
      </c>
      <c r="I27" s="77">
        <f>DatosDelitos!L147</f>
        <v>0</v>
      </c>
      <c r="J27" s="77">
        <f>DatosDelitos!M147</f>
        <v>0</v>
      </c>
      <c r="K27" s="77">
        <f>DatosDelitos!O147</f>
        <v>0</v>
      </c>
      <c r="L27" s="78">
        <f>DatosDelitos!P147</f>
        <v>9</v>
      </c>
    </row>
    <row r="28" spans="2:12" ht="13.15" customHeight="1" x14ac:dyDescent="0.2">
      <c r="B28" s="216" t="s">
        <v>1631</v>
      </c>
      <c r="C28" s="216"/>
      <c r="D28" s="76">
        <f>DatosDelitos!C156+SUM(DatosDelitos!C167:C172)</f>
        <v>49</v>
      </c>
      <c r="E28" s="77">
        <f>DatosDelitos!H156+SUM(DatosDelitos!H167:H172)</f>
        <v>8</v>
      </c>
      <c r="F28" s="77">
        <f>DatosDelitos!I156+SUM(DatosDelitos!I167:I172)</f>
        <v>5</v>
      </c>
      <c r="G28" s="77">
        <f>DatosDelitos!J156+SUM(DatosDelitos!J167:J172)</f>
        <v>5</v>
      </c>
      <c r="H28" s="77">
        <f>DatosDelitos!K156+SUM(DatosDelitos!K167:K172)</f>
        <v>4</v>
      </c>
      <c r="I28" s="77">
        <f>DatosDelitos!L156+SUM(DatosDelitos!L167:L172)</f>
        <v>0</v>
      </c>
      <c r="J28" s="77">
        <f>DatosDelitos!M156+SUM(DatosDelitos!M167:M172)</f>
        <v>0</v>
      </c>
      <c r="K28" s="77">
        <f>DatosDelitos!O156+SUM(DatosDelitos!O167:O172)</f>
        <v>0</v>
      </c>
      <c r="L28" s="77">
        <f>DatosDelitos!P156+SUM(DatosDelitos!P167:Q172)</f>
        <v>3</v>
      </c>
    </row>
    <row r="29" spans="2:12" ht="13.15" customHeight="1" x14ac:dyDescent="0.2">
      <c r="B29" s="216" t="s">
        <v>1632</v>
      </c>
      <c r="C29" s="216"/>
      <c r="D29" s="76">
        <f>SUM(DatosDelitos!C173:C177)</f>
        <v>629</v>
      </c>
      <c r="E29" s="77">
        <f>SUM(DatosDelitos!H173:H177)</f>
        <v>284</v>
      </c>
      <c r="F29" s="77">
        <f>SUM(DatosDelitos!I173:I177)</f>
        <v>247</v>
      </c>
      <c r="G29" s="77">
        <f>SUM(DatosDelitos!J173:J177)</f>
        <v>2</v>
      </c>
      <c r="H29" s="77">
        <f>SUM(DatosDelitos!K173:K177)</f>
        <v>2</v>
      </c>
      <c r="I29" s="77">
        <f>SUM(DatosDelitos!L173:L177)</f>
        <v>1</v>
      </c>
      <c r="J29" s="77">
        <f>SUM(DatosDelitos!M173:M177)</f>
        <v>1</v>
      </c>
      <c r="K29" s="77">
        <f>SUM(DatosDelitos!O173:O177)</f>
        <v>86</v>
      </c>
      <c r="L29" s="77">
        <f>SUM(DatosDelitos!P173:P177)</f>
        <v>146</v>
      </c>
    </row>
    <row r="30" spans="2:12" ht="13.15" customHeight="1" x14ac:dyDescent="0.2">
      <c r="B30" s="216" t="s">
        <v>1633</v>
      </c>
      <c r="C30" s="216"/>
      <c r="D30" s="76">
        <f>DatosDelitos!C178</f>
        <v>900</v>
      </c>
      <c r="E30" s="77">
        <f>DatosDelitos!H178</f>
        <v>478</v>
      </c>
      <c r="F30" s="77">
        <f>DatosDelitos!I178</f>
        <v>499</v>
      </c>
      <c r="G30" s="77">
        <f>DatosDelitos!J178</f>
        <v>2</v>
      </c>
      <c r="H30" s="77">
        <f>DatosDelitos!K178</f>
        <v>1</v>
      </c>
      <c r="I30" s="77">
        <f>DatosDelitos!L178</f>
        <v>0</v>
      </c>
      <c r="J30" s="77">
        <f>DatosDelitos!M178</f>
        <v>0</v>
      </c>
      <c r="K30" s="77">
        <f>DatosDelitos!O178</f>
        <v>7</v>
      </c>
      <c r="L30" s="77">
        <f>DatosDelitos!P178</f>
        <v>2613</v>
      </c>
    </row>
    <row r="31" spans="2:12" ht="13.15" customHeight="1" x14ac:dyDescent="0.2">
      <c r="B31" s="216" t="s">
        <v>1634</v>
      </c>
      <c r="C31" s="216"/>
      <c r="D31" s="76">
        <f>DatosDelitos!C186</f>
        <v>396</v>
      </c>
      <c r="E31" s="77">
        <f>DatosDelitos!H186</f>
        <v>161</v>
      </c>
      <c r="F31" s="77">
        <f>DatosDelitos!I186</f>
        <v>176</v>
      </c>
      <c r="G31" s="77">
        <f>DatosDelitos!J186</f>
        <v>0</v>
      </c>
      <c r="H31" s="77">
        <f>DatosDelitos!K186</f>
        <v>1</v>
      </c>
      <c r="I31" s="77">
        <f>DatosDelitos!L186</f>
        <v>0</v>
      </c>
      <c r="J31" s="77">
        <f>DatosDelitos!M186</f>
        <v>0</v>
      </c>
      <c r="K31" s="77">
        <f>DatosDelitos!O186</f>
        <v>3</v>
      </c>
      <c r="L31" s="77">
        <f>DatosDelitos!P186</f>
        <v>104</v>
      </c>
    </row>
    <row r="32" spans="2:12" ht="13.15" customHeight="1" x14ac:dyDescent="0.2">
      <c r="B32" s="216" t="s">
        <v>1635</v>
      </c>
      <c r="C32" s="216"/>
      <c r="D32" s="76">
        <f>DatosDelitos!C201</f>
        <v>30</v>
      </c>
      <c r="E32" s="77">
        <f>DatosDelitos!H201</f>
        <v>5</v>
      </c>
      <c r="F32" s="77">
        <f>DatosDelitos!I201</f>
        <v>3</v>
      </c>
      <c r="G32" s="77">
        <f>DatosDelitos!J201</f>
        <v>0</v>
      </c>
      <c r="H32" s="77">
        <f>DatosDelitos!K201</f>
        <v>0</v>
      </c>
      <c r="I32" s="77">
        <f>DatosDelitos!L201</f>
        <v>0</v>
      </c>
      <c r="J32" s="77">
        <f>DatosDelitos!M201</f>
        <v>0</v>
      </c>
      <c r="K32" s="77">
        <f>DatosDelitos!O201</f>
        <v>0</v>
      </c>
      <c r="L32" s="77">
        <f>DatosDelitos!P201</f>
        <v>5</v>
      </c>
    </row>
    <row r="33" spans="2:13" ht="13.15" customHeight="1" x14ac:dyDescent="0.2">
      <c r="B33" s="216" t="s">
        <v>1636</v>
      </c>
      <c r="C33" s="216"/>
      <c r="D33" s="76">
        <f>DatosDelitos!C223</f>
        <v>563</v>
      </c>
      <c r="E33" s="77">
        <f>DatosDelitos!H223</f>
        <v>269</v>
      </c>
      <c r="F33" s="77">
        <f>DatosDelitos!I223</f>
        <v>268</v>
      </c>
      <c r="G33" s="77">
        <f>DatosDelitos!J223</f>
        <v>2</v>
      </c>
      <c r="H33" s="77">
        <f>DatosDelitos!K223</f>
        <v>3</v>
      </c>
      <c r="I33" s="77">
        <f>DatosDelitos!L223</f>
        <v>1</v>
      </c>
      <c r="J33" s="77">
        <f>DatosDelitos!M223</f>
        <v>3</v>
      </c>
      <c r="K33" s="77">
        <f>DatosDelitos!O223</f>
        <v>21</v>
      </c>
      <c r="L33" s="77">
        <f>DatosDelitos!P223</f>
        <v>362</v>
      </c>
    </row>
    <row r="34" spans="2:13" ht="13.15" customHeight="1" x14ac:dyDescent="0.2">
      <c r="B34" s="216" t="s">
        <v>1637</v>
      </c>
      <c r="C34" s="216"/>
      <c r="D34" s="76">
        <f>DatosDelitos!C244</f>
        <v>9</v>
      </c>
      <c r="E34" s="77">
        <f>DatosDelitos!H244</f>
        <v>0</v>
      </c>
      <c r="F34" s="77">
        <f>DatosDelitos!I244</f>
        <v>1</v>
      </c>
      <c r="G34" s="77">
        <f>DatosDelitos!J244</f>
        <v>0</v>
      </c>
      <c r="H34" s="77">
        <f>DatosDelitos!K244</f>
        <v>1</v>
      </c>
      <c r="I34" s="77">
        <f>DatosDelitos!L244</f>
        <v>0</v>
      </c>
      <c r="J34" s="77">
        <f>DatosDelitos!M244</f>
        <v>0</v>
      </c>
      <c r="K34" s="77">
        <f>DatosDelitos!O244</f>
        <v>0</v>
      </c>
      <c r="L34" s="77">
        <f>DatosDelitos!P244</f>
        <v>3</v>
      </c>
    </row>
    <row r="35" spans="2:13" ht="13.15" customHeight="1" x14ac:dyDescent="0.2">
      <c r="B35" s="216" t="s">
        <v>1638</v>
      </c>
      <c r="C35" s="216"/>
      <c r="D35" s="76">
        <f>DatosDelitos!C271</f>
        <v>580</v>
      </c>
      <c r="E35" s="77">
        <f>DatosDelitos!H271</f>
        <v>365</v>
      </c>
      <c r="F35" s="77">
        <f>DatosDelitos!I271</f>
        <v>390</v>
      </c>
      <c r="G35" s="77">
        <f>DatosDelitos!J271</f>
        <v>1</v>
      </c>
      <c r="H35" s="77">
        <f>DatosDelitos!K271</f>
        <v>8</v>
      </c>
      <c r="I35" s="77">
        <f>DatosDelitos!L271</f>
        <v>2</v>
      </c>
      <c r="J35" s="77">
        <f>DatosDelitos!M271</f>
        <v>1</v>
      </c>
      <c r="K35" s="77">
        <f>DatosDelitos!O271</f>
        <v>35</v>
      </c>
      <c r="L35" s="77">
        <f>DatosDelitos!P271</f>
        <v>316</v>
      </c>
    </row>
    <row r="36" spans="2:13" ht="38.25" customHeight="1" x14ac:dyDescent="0.2">
      <c r="B36" s="216" t="s">
        <v>1639</v>
      </c>
      <c r="C36" s="216"/>
      <c r="D36" s="76">
        <f>DatosDelitos!C301</f>
        <v>0</v>
      </c>
      <c r="E36" s="77">
        <f>DatosDelitos!H301</f>
        <v>0</v>
      </c>
      <c r="F36" s="77">
        <f>DatosDelitos!I301</f>
        <v>0</v>
      </c>
      <c r="G36" s="77">
        <f>DatosDelitos!J301</f>
        <v>0</v>
      </c>
      <c r="H36" s="77">
        <f>DatosDelitos!K301</f>
        <v>0</v>
      </c>
      <c r="I36" s="77">
        <f>DatosDelitos!L301</f>
        <v>0</v>
      </c>
      <c r="J36" s="77">
        <f>DatosDelitos!M301</f>
        <v>0</v>
      </c>
      <c r="K36" s="77">
        <f>DatosDelitos!O301</f>
        <v>0</v>
      </c>
      <c r="L36" s="77">
        <f>DatosDelitos!P301</f>
        <v>0</v>
      </c>
    </row>
    <row r="37" spans="2:13" ht="13.15" customHeight="1" x14ac:dyDescent="0.2">
      <c r="B37" s="216" t="s">
        <v>1640</v>
      </c>
      <c r="C37" s="216"/>
      <c r="D37" s="76">
        <f>DatosDelitos!C305</f>
        <v>0</v>
      </c>
      <c r="E37" s="77">
        <f>DatosDelitos!H305</f>
        <v>0</v>
      </c>
      <c r="F37" s="77">
        <f>DatosDelitos!I305</f>
        <v>0</v>
      </c>
      <c r="G37" s="77">
        <f>DatosDelitos!J305</f>
        <v>0</v>
      </c>
      <c r="H37" s="77">
        <f>DatosDelitos!K305</f>
        <v>0</v>
      </c>
      <c r="I37" s="77">
        <f>DatosDelitos!L305</f>
        <v>0</v>
      </c>
      <c r="J37" s="77">
        <f>DatosDelitos!M305</f>
        <v>0</v>
      </c>
      <c r="K37" s="77">
        <f>DatosDelitos!O305</f>
        <v>0</v>
      </c>
      <c r="L37" s="77">
        <f>DatosDelitos!P305</f>
        <v>0</v>
      </c>
    </row>
    <row r="38" spans="2:13" ht="13.15" customHeight="1" x14ac:dyDescent="0.2">
      <c r="B38" s="216" t="s">
        <v>1641</v>
      </c>
      <c r="C38" s="216"/>
      <c r="D38" s="76">
        <f>DatosDelitos!C312+DatosDelitos!C318+DatosDelitos!C320</f>
        <v>25</v>
      </c>
      <c r="E38" s="77">
        <f>DatosDelitos!H312+DatosDelitos!H318+DatosDelitos!H320</f>
        <v>6</v>
      </c>
      <c r="F38" s="77">
        <f>DatosDelitos!I312+DatosDelitos!I318+DatosDelitos!I320</f>
        <v>5</v>
      </c>
      <c r="G38" s="77">
        <f>DatosDelitos!J312+DatosDelitos!J318+DatosDelitos!J320</f>
        <v>0</v>
      </c>
      <c r="H38" s="77">
        <f>DatosDelitos!K312+DatosDelitos!K318+DatosDelitos!K320</f>
        <v>0</v>
      </c>
      <c r="I38" s="77">
        <f>DatosDelitos!L312+DatosDelitos!L318+DatosDelitos!L320</f>
        <v>0</v>
      </c>
      <c r="J38" s="77">
        <f>DatosDelitos!M312+DatosDelitos!M318+DatosDelitos!M320</f>
        <v>0</v>
      </c>
      <c r="K38" s="77">
        <f>DatosDelitos!O312+DatosDelitos!O318+DatosDelitos!O320</f>
        <v>0</v>
      </c>
      <c r="L38" s="77">
        <f>DatosDelitos!P312+DatosDelitos!P318+DatosDelitos!P320</f>
        <v>4</v>
      </c>
    </row>
    <row r="39" spans="2:13" ht="13.15" customHeight="1" x14ac:dyDescent="0.2">
      <c r="B39" s="216" t="s">
        <v>1642</v>
      </c>
      <c r="C39" s="216"/>
      <c r="D39" s="76">
        <f>DatosDelitos!C323</f>
        <v>5286</v>
      </c>
      <c r="E39" s="77">
        <f>DatosDelitos!H323</f>
        <v>0</v>
      </c>
      <c r="F39" s="77">
        <f>DatosDelitos!I323</f>
        <v>0</v>
      </c>
      <c r="G39" s="77">
        <f>DatosDelitos!J323</f>
        <v>0</v>
      </c>
      <c r="H39" s="77">
        <f>DatosDelitos!K323</f>
        <v>0</v>
      </c>
      <c r="I39" s="77">
        <f>DatosDelitos!L323</f>
        <v>0</v>
      </c>
      <c r="J39" s="77">
        <f>DatosDelitos!M323</f>
        <v>0</v>
      </c>
      <c r="K39" s="77">
        <f>DatosDelitos!O323</f>
        <v>0</v>
      </c>
      <c r="L39" s="77">
        <f>DatosDelitos!P323</f>
        <v>0</v>
      </c>
    </row>
    <row r="40" spans="2:13" ht="13.15" customHeight="1" x14ac:dyDescent="0.2">
      <c r="B40" s="216" t="s">
        <v>1643</v>
      </c>
      <c r="C40" s="216"/>
      <c r="D40" s="76">
        <f>DatosDelitos!C325</f>
        <v>0</v>
      </c>
      <c r="E40" s="76">
        <f>DatosDelitos!H325</f>
        <v>0</v>
      </c>
      <c r="F40" s="76">
        <f>DatosDelitos!I325</f>
        <v>0</v>
      </c>
      <c r="G40" s="76">
        <f>DatosDelitos!J325</f>
        <v>0</v>
      </c>
      <c r="H40" s="76">
        <f>DatosDelitos!K325</f>
        <v>0</v>
      </c>
      <c r="I40" s="76">
        <f>DatosDelitos!L325</f>
        <v>0</v>
      </c>
      <c r="J40" s="76">
        <f>DatosDelitos!M325</f>
        <v>0</v>
      </c>
      <c r="K40" s="76">
        <f>DatosDelitos!O325</f>
        <v>0</v>
      </c>
      <c r="L40" s="76">
        <f>DatosDelitos!P325</f>
        <v>0</v>
      </c>
    </row>
    <row r="41" spans="2:13" ht="13.15" customHeight="1" x14ac:dyDescent="0.2">
      <c r="B41" s="216" t="s">
        <v>972</v>
      </c>
      <c r="C41" s="216"/>
      <c r="D41" s="76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6">
        <f>DatosDelitos!P337</f>
        <v>0</v>
      </c>
    </row>
    <row r="42" spans="2:13" ht="13.15" customHeight="1" x14ac:dyDescent="0.2">
      <c r="B42" s="216" t="s">
        <v>1644</v>
      </c>
      <c r="C42" s="216"/>
      <c r="D42" s="76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6">
        <f>DatosDelitos!P339</f>
        <v>0</v>
      </c>
    </row>
    <row r="43" spans="2:13" ht="13.9" customHeight="1" thickBot="1" x14ac:dyDescent="0.25">
      <c r="B43" s="219" t="s">
        <v>976</v>
      </c>
      <c r="C43" s="219"/>
      <c r="D43" s="79">
        <f>SUM(D11:D42)</f>
        <v>36880</v>
      </c>
      <c r="E43" s="79">
        <f t="shared" ref="E43:L43" si="0">SUM(E11:E42)</f>
        <v>6564</v>
      </c>
      <c r="F43" s="79">
        <f t="shared" si="0"/>
        <v>6135</v>
      </c>
      <c r="G43" s="79">
        <f t="shared" si="0"/>
        <v>138</v>
      </c>
      <c r="H43" s="79">
        <f t="shared" si="0"/>
        <v>121</v>
      </c>
      <c r="I43" s="79">
        <f t="shared" si="0"/>
        <v>44</v>
      </c>
      <c r="J43" s="79">
        <f t="shared" si="0"/>
        <v>28</v>
      </c>
      <c r="K43" s="79">
        <f t="shared" si="0"/>
        <v>664</v>
      </c>
      <c r="L43" s="79">
        <f t="shared" si="0"/>
        <v>5556</v>
      </c>
    </row>
    <row r="46" spans="2:13" ht="15.75" x14ac:dyDescent="0.25">
      <c r="B46" s="80" t="s">
        <v>1645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8" spans="2:13" ht="39" thickBot="1" x14ac:dyDescent="0.25">
      <c r="D48" s="56" t="s">
        <v>1608</v>
      </c>
      <c r="E48" s="58" t="s">
        <v>1609</v>
      </c>
    </row>
    <row r="49" spans="2:5" ht="13.15" customHeight="1" x14ac:dyDescent="0.25">
      <c r="B49" s="218" t="s">
        <v>1646</v>
      </c>
      <c r="C49" s="218"/>
      <c r="D49" s="82">
        <f>DatosDelitos!F5</f>
        <v>0</v>
      </c>
      <c r="E49" s="82">
        <f>DatosDelitos!G5</f>
        <v>0</v>
      </c>
    </row>
    <row r="50" spans="2:5" ht="13.15" customHeight="1" x14ac:dyDescent="0.25">
      <c r="B50" s="218" t="s">
        <v>1647</v>
      </c>
      <c r="C50" s="218"/>
      <c r="D50" s="82">
        <f>DatosDelitos!F13-DatosDelitos!F17</f>
        <v>202</v>
      </c>
      <c r="E50" s="82">
        <f>DatosDelitos!G13-DatosDelitos!G17</f>
        <v>129</v>
      </c>
    </row>
    <row r="51" spans="2:5" ht="13.15" customHeight="1" x14ac:dyDescent="0.25">
      <c r="B51" s="218" t="s">
        <v>310</v>
      </c>
      <c r="C51" s="218"/>
      <c r="D51" s="82">
        <f>DatosDelitos!F10</f>
        <v>0</v>
      </c>
      <c r="E51" s="82">
        <f>DatosDelitos!G10</f>
        <v>0</v>
      </c>
    </row>
    <row r="52" spans="2:5" ht="13.15" customHeight="1" x14ac:dyDescent="0.25">
      <c r="B52" s="218" t="s">
        <v>367</v>
      </c>
      <c r="C52" s="218"/>
      <c r="D52" s="82">
        <f>DatosDelitos!F20</f>
        <v>0</v>
      </c>
      <c r="E52" s="82">
        <f>DatosDelitos!G20</f>
        <v>0</v>
      </c>
    </row>
    <row r="53" spans="2:5" ht="13.15" customHeight="1" x14ac:dyDescent="0.25">
      <c r="B53" s="218" t="s">
        <v>372</v>
      </c>
      <c r="C53" s="218"/>
      <c r="D53" s="82">
        <f>DatosDelitos!F23</f>
        <v>0</v>
      </c>
      <c r="E53" s="82">
        <f>DatosDelitos!G23</f>
        <v>0</v>
      </c>
    </row>
    <row r="54" spans="2:5" ht="13.15" customHeight="1" x14ac:dyDescent="0.25">
      <c r="B54" s="218" t="s">
        <v>1619</v>
      </c>
      <c r="C54" s="218"/>
      <c r="D54" s="82">
        <f>DatosDelitos!F17+DatosDelitos!F44</f>
        <v>1495</v>
      </c>
      <c r="E54" s="82">
        <f>DatosDelitos!G17+DatosDelitos!G44</f>
        <v>590</v>
      </c>
    </row>
    <row r="55" spans="2:5" ht="13.15" customHeight="1" x14ac:dyDescent="0.25">
      <c r="B55" s="218" t="s">
        <v>1620</v>
      </c>
      <c r="C55" s="218"/>
      <c r="D55" s="82">
        <f>DatosDelitos!F30</f>
        <v>653</v>
      </c>
      <c r="E55" s="82">
        <f>DatosDelitos!G30</f>
        <v>364</v>
      </c>
    </row>
    <row r="56" spans="2:5" ht="13.15" customHeight="1" x14ac:dyDescent="0.25">
      <c r="B56" s="218" t="s">
        <v>1621</v>
      </c>
      <c r="C56" s="218"/>
      <c r="D56" s="82">
        <f>DatosDelitos!F42-DatosDelitos!F44</f>
        <v>0</v>
      </c>
      <c r="E56" s="82">
        <f>DatosDelitos!G42-DatosDelitos!G44</f>
        <v>0</v>
      </c>
    </row>
    <row r="57" spans="2:5" ht="13.15" customHeight="1" x14ac:dyDescent="0.25">
      <c r="B57" s="218" t="s">
        <v>1622</v>
      </c>
      <c r="C57" s="218"/>
      <c r="D57" s="82">
        <f>DatosDelitos!F50</f>
        <v>41</v>
      </c>
      <c r="E57" s="82">
        <f>DatosDelitos!G50</f>
        <v>17</v>
      </c>
    </row>
    <row r="58" spans="2:5" ht="13.15" customHeight="1" x14ac:dyDescent="0.25">
      <c r="B58" s="218" t="s">
        <v>1623</v>
      </c>
      <c r="C58" s="218"/>
      <c r="D58" s="82">
        <f>DatosDelitos!F72</f>
        <v>0</v>
      </c>
      <c r="E58" s="82">
        <f>DatosDelitos!G72</f>
        <v>0</v>
      </c>
    </row>
    <row r="59" spans="2:5" ht="27" customHeight="1" x14ac:dyDescent="0.25">
      <c r="B59" s="218" t="s">
        <v>1648</v>
      </c>
      <c r="C59" s="218"/>
      <c r="D59" s="82">
        <f>DatosDelitos!F74</f>
        <v>38</v>
      </c>
      <c r="E59" s="82">
        <f>DatosDelitos!G74</f>
        <v>4</v>
      </c>
    </row>
    <row r="60" spans="2:5" ht="13.15" customHeight="1" x14ac:dyDescent="0.25">
      <c r="B60" s="218" t="s">
        <v>1625</v>
      </c>
      <c r="C60" s="218"/>
      <c r="D60" s="82">
        <f>DatosDelitos!F82</f>
        <v>22</v>
      </c>
      <c r="E60" s="82">
        <f>DatosDelitos!G82</f>
        <v>5</v>
      </c>
    </row>
    <row r="61" spans="2:5" ht="13.15" customHeight="1" x14ac:dyDescent="0.25">
      <c r="B61" s="218" t="s">
        <v>1626</v>
      </c>
      <c r="C61" s="218"/>
      <c r="D61" s="82">
        <f>DatosDelitos!F85</f>
        <v>4</v>
      </c>
      <c r="E61" s="82">
        <f>DatosDelitos!G85</f>
        <v>1</v>
      </c>
    </row>
    <row r="62" spans="2:5" ht="13.15" customHeight="1" x14ac:dyDescent="0.25">
      <c r="B62" s="218" t="s">
        <v>995</v>
      </c>
      <c r="C62" s="218"/>
      <c r="D62" s="82">
        <f>DatosDelitos!F97</f>
        <v>431</v>
      </c>
      <c r="E62" s="82">
        <f>DatosDelitos!G97</f>
        <v>297</v>
      </c>
    </row>
    <row r="63" spans="2:5" ht="27" customHeight="1" x14ac:dyDescent="0.25">
      <c r="B63" s="218" t="s">
        <v>1649</v>
      </c>
      <c r="C63" s="218"/>
      <c r="D63" s="82">
        <f>DatosDelitos!F131</f>
        <v>0</v>
      </c>
      <c r="E63" s="82">
        <f>DatosDelitos!G131</f>
        <v>0</v>
      </c>
    </row>
    <row r="64" spans="2:5" ht="13.15" customHeight="1" x14ac:dyDescent="0.25">
      <c r="B64" s="218" t="s">
        <v>1628</v>
      </c>
      <c r="C64" s="218"/>
      <c r="D64" s="82">
        <f>DatosDelitos!F137</f>
        <v>0</v>
      </c>
      <c r="E64" s="82">
        <f>DatosDelitos!G137</f>
        <v>0</v>
      </c>
    </row>
    <row r="65" spans="2:5" ht="13.15" customHeight="1" x14ac:dyDescent="0.25">
      <c r="B65" s="218" t="s">
        <v>1629</v>
      </c>
      <c r="C65" s="218"/>
      <c r="D65" s="82">
        <f>DatosDelitos!F144</f>
        <v>0</v>
      </c>
      <c r="E65" s="82">
        <f>DatosDelitos!G144</f>
        <v>0</v>
      </c>
    </row>
    <row r="66" spans="2:5" ht="40.5" customHeight="1" x14ac:dyDescent="0.25">
      <c r="B66" s="218" t="s">
        <v>1630</v>
      </c>
      <c r="C66" s="218"/>
      <c r="D66" s="82">
        <f>DatosDelitos!F147</f>
        <v>3</v>
      </c>
      <c r="E66" s="82">
        <f>DatosDelitos!G147</f>
        <v>1</v>
      </c>
    </row>
    <row r="67" spans="2:5" ht="13.15" customHeight="1" x14ac:dyDescent="0.25">
      <c r="B67" s="218" t="s">
        <v>1631</v>
      </c>
      <c r="C67" s="218"/>
      <c r="D67" s="82">
        <f>DatosDelitos!F156+SUM(DatosDelitos!F167:G172)</f>
        <v>0</v>
      </c>
      <c r="E67" s="82">
        <f>DatosDelitos!G156+SUM(DatosDelitos!G167:H172)</f>
        <v>2</v>
      </c>
    </row>
    <row r="68" spans="2:5" ht="13.15" customHeight="1" x14ac:dyDescent="0.25">
      <c r="B68" s="218" t="s">
        <v>1632</v>
      </c>
      <c r="C68" s="218"/>
      <c r="D68" s="82">
        <f>SUM(DatosDelitos!F173:G177)</f>
        <v>7</v>
      </c>
      <c r="E68" s="82">
        <f>SUM(DatosDelitos!G173:H177)</f>
        <v>286</v>
      </c>
    </row>
    <row r="69" spans="2:5" ht="13.15" customHeight="1" x14ac:dyDescent="0.25">
      <c r="B69" s="218" t="s">
        <v>1633</v>
      </c>
      <c r="C69" s="218"/>
      <c r="D69" s="82">
        <f>DatosDelitos!F178</f>
        <v>2792</v>
      </c>
      <c r="E69" s="82">
        <f>DatosDelitos!G178</f>
        <v>2550</v>
      </c>
    </row>
    <row r="70" spans="2:5" ht="13.15" customHeight="1" x14ac:dyDescent="0.25">
      <c r="B70" s="218" t="s">
        <v>1634</v>
      </c>
      <c r="C70" s="218"/>
      <c r="D70" s="82">
        <f>DatosDelitos!F186</f>
        <v>47</v>
      </c>
      <c r="E70" s="82">
        <f>DatosDelitos!G186</f>
        <v>41</v>
      </c>
    </row>
    <row r="71" spans="2:5" ht="13.15" customHeight="1" x14ac:dyDescent="0.25">
      <c r="B71" s="218" t="s">
        <v>1635</v>
      </c>
      <c r="C71" s="218"/>
      <c r="D71" s="82">
        <f>DatosDelitos!F201</f>
        <v>0</v>
      </c>
      <c r="E71" s="82">
        <f>DatosDelitos!G201</f>
        <v>0</v>
      </c>
    </row>
    <row r="72" spans="2:5" ht="13.15" customHeight="1" x14ac:dyDescent="0.25">
      <c r="B72" s="218" t="s">
        <v>1636</v>
      </c>
      <c r="C72" s="218"/>
      <c r="D72" s="82">
        <f>DatosDelitos!F223</f>
        <v>471</v>
      </c>
      <c r="E72" s="82">
        <f>DatosDelitos!G223</f>
        <v>318</v>
      </c>
    </row>
    <row r="73" spans="2:5" ht="13.15" customHeight="1" x14ac:dyDescent="0.25">
      <c r="B73" s="218" t="s">
        <v>1637</v>
      </c>
      <c r="C73" s="218"/>
      <c r="D73" s="82">
        <f>DatosDelitos!F244</f>
        <v>0</v>
      </c>
      <c r="E73" s="82">
        <f>DatosDelitos!G244</f>
        <v>0</v>
      </c>
    </row>
    <row r="74" spans="2:5" ht="13.15" customHeight="1" x14ac:dyDescent="0.25">
      <c r="B74" s="218" t="s">
        <v>1638</v>
      </c>
      <c r="C74" s="218"/>
      <c r="D74" s="82">
        <f>DatosDelitos!F271</f>
        <v>259</v>
      </c>
      <c r="E74" s="82">
        <f>DatosDelitos!G271</f>
        <v>217</v>
      </c>
    </row>
    <row r="75" spans="2:5" ht="38.25" customHeight="1" x14ac:dyDescent="0.25">
      <c r="B75" s="218" t="s">
        <v>1639</v>
      </c>
      <c r="C75" s="218"/>
      <c r="D75" s="82">
        <f>DatosDelitos!F301</f>
        <v>0</v>
      </c>
      <c r="E75" s="82">
        <f>DatosDelitos!G301</f>
        <v>0</v>
      </c>
    </row>
    <row r="76" spans="2:5" ht="13.15" customHeight="1" x14ac:dyDescent="0.25">
      <c r="B76" s="218" t="s">
        <v>1640</v>
      </c>
      <c r="C76" s="218"/>
      <c r="D76" s="82">
        <f>DatosDelitos!F305</f>
        <v>0</v>
      </c>
      <c r="E76" s="82">
        <f>DatosDelitos!G305</f>
        <v>0</v>
      </c>
    </row>
    <row r="77" spans="2:5" ht="13.15" customHeight="1" x14ac:dyDescent="0.25">
      <c r="B77" s="218" t="s">
        <v>1641</v>
      </c>
      <c r="C77" s="218"/>
      <c r="D77" s="82">
        <f>DatosDelitos!F312+DatosDelitos!F318+DatosDelitos!F320</f>
        <v>6</v>
      </c>
      <c r="E77" s="82">
        <f>DatosDelitos!G312+DatosDelitos!G318+DatosDelitos!G320</f>
        <v>4</v>
      </c>
    </row>
    <row r="78" spans="2:5" ht="13.9" customHeight="1" x14ac:dyDescent="0.25">
      <c r="B78" s="218" t="s">
        <v>1642</v>
      </c>
      <c r="C78" s="218"/>
      <c r="D78" s="82">
        <f>DatosDelitos!F323</f>
        <v>0</v>
      </c>
      <c r="E78" s="82">
        <f>DatosDelitos!G323</f>
        <v>0</v>
      </c>
    </row>
    <row r="79" spans="2:5" ht="15" customHeight="1" x14ac:dyDescent="0.25">
      <c r="B79" s="220" t="s">
        <v>1643</v>
      </c>
      <c r="C79" s="220"/>
      <c r="D79" s="82">
        <f>DatosDelitos!F325</f>
        <v>0</v>
      </c>
      <c r="E79" s="82">
        <f>DatosDelitos!G325</f>
        <v>0</v>
      </c>
    </row>
    <row r="80" spans="2:5" ht="15" customHeight="1" x14ac:dyDescent="0.25">
      <c r="B80" s="220" t="s">
        <v>972</v>
      </c>
      <c r="C80" s="220"/>
      <c r="D80" s="82">
        <f>DatosDelitos!F337</f>
        <v>0</v>
      </c>
      <c r="E80" s="82">
        <f>DatosDelitos!G337</f>
        <v>0</v>
      </c>
    </row>
    <row r="81" spans="2:13" ht="15" customHeight="1" x14ac:dyDescent="0.25">
      <c r="B81" s="220" t="s">
        <v>1644</v>
      </c>
      <c r="C81" s="220"/>
      <c r="D81" s="82">
        <f>DatosDelitos!F339</f>
        <v>0</v>
      </c>
      <c r="E81" s="82">
        <f>DatosDelitos!G339</f>
        <v>0</v>
      </c>
    </row>
    <row r="82" spans="2:13" ht="15" customHeight="1" x14ac:dyDescent="0.25">
      <c r="B82" s="220" t="s">
        <v>1650</v>
      </c>
      <c r="C82" s="220"/>
      <c r="D82" s="82">
        <f>SUM(D49:D81)</f>
        <v>6471</v>
      </c>
      <c r="E82" s="82">
        <f>SUM(E49:E81)</f>
        <v>4826</v>
      </c>
    </row>
    <row r="84" spans="2:13" s="85" customFormat="1" ht="15.75" x14ac:dyDescent="0.25">
      <c r="B84" s="83" t="s">
        <v>1651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6" spans="2:13" ht="25.5" x14ac:dyDescent="0.2">
      <c r="D86" s="86" t="s">
        <v>336</v>
      </c>
    </row>
    <row r="87" spans="2:13" ht="13.15" customHeight="1" x14ac:dyDescent="0.25">
      <c r="B87" s="218" t="s">
        <v>1618</v>
      </c>
      <c r="C87" s="218"/>
      <c r="D87" s="82">
        <f>DatosDelitos!N5+DatosDelitos!N13-DatosDelitos!N17</f>
        <v>6</v>
      </c>
    </row>
    <row r="88" spans="2:13" ht="13.15" customHeight="1" x14ac:dyDescent="0.25">
      <c r="B88" s="218" t="s">
        <v>310</v>
      </c>
      <c r="C88" s="218"/>
      <c r="D88" s="82">
        <f>DatosDelitos!N10</f>
        <v>0</v>
      </c>
    </row>
    <row r="89" spans="2:13" ht="13.15" customHeight="1" x14ac:dyDescent="0.25">
      <c r="B89" s="218" t="s">
        <v>367</v>
      </c>
      <c r="C89" s="218"/>
      <c r="D89" s="82">
        <f>DatosDelitos!N20</f>
        <v>0</v>
      </c>
    </row>
    <row r="90" spans="2:13" ht="13.15" customHeight="1" x14ac:dyDescent="0.25">
      <c r="B90" s="218" t="s">
        <v>372</v>
      </c>
      <c r="C90" s="218"/>
      <c r="D90" s="82">
        <f>DatosDelitos!N23</f>
        <v>0</v>
      </c>
    </row>
    <row r="91" spans="2:13" ht="13.15" customHeight="1" x14ac:dyDescent="0.25">
      <c r="B91" s="218" t="s">
        <v>1652</v>
      </c>
      <c r="C91" s="218"/>
      <c r="D91" s="82">
        <f>SUM(DatosDelitos!N17,DatosDelitos!N44)</f>
        <v>2</v>
      </c>
    </row>
    <row r="92" spans="2:13" ht="13.15" customHeight="1" x14ac:dyDescent="0.25">
      <c r="B92" s="218" t="s">
        <v>1620</v>
      </c>
      <c r="C92" s="218"/>
      <c r="D92" s="82">
        <f>DatosDelitos!N30</f>
        <v>6</v>
      </c>
    </row>
    <row r="93" spans="2:13" ht="13.15" customHeight="1" x14ac:dyDescent="0.25">
      <c r="B93" s="218" t="s">
        <v>1621</v>
      </c>
      <c r="C93" s="218"/>
      <c r="D93" s="82">
        <f>DatosDelitos!N42-DatosDelitos!N44</f>
        <v>0</v>
      </c>
    </row>
    <row r="94" spans="2:13" ht="13.15" customHeight="1" x14ac:dyDescent="0.25">
      <c r="B94" s="218" t="s">
        <v>1622</v>
      </c>
      <c r="C94" s="218"/>
      <c r="D94" s="82">
        <f>DatosDelitos!N50</f>
        <v>19</v>
      </c>
    </row>
    <row r="95" spans="2:13" ht="13.15" customHeight="1" x14ac:dyDescent="0.25">
      <c r="B95" s="218" t="s">
        <v>1623</v>
      </c>
      <c r="C95" s="218"/>
      <c r="D95" s="82">
        <f>DatosDelitos!N72</f>
        <v>1</v>
      </c>
    </row>
    <row r="96" spans="2:13" ht="27" customHeight="1" x14ac:dyDescent="0.25">
      <c r="B96" s="218" t="s">
        <v>1648</v>
      </c>
      <c r="C96" s="218"/>
      <c r="D96" s="82">
        <f>DatosDelitos!N74</f>
        <v>3</v>
      </c>
    </row>
    <row r="97" spans="2:4" ht="13.15" customHeight="1" x14ac:dyDescent="0.25">
      <c r="B97" s="218" t="s">
        <v>1625</v>
      </c>
      <c r="C97" s="218"/>
      <c r="D97" s="82">
        <f>DatosDelitos!N82</f>
        <v>4</v>
      </c>
    </row>
    <row r="98" spans="2:4" ht="13.15" customHeight="1" x14ac:dyDescent="0.25">
      <c r="B98" s="218" t="s">
        <v>1626</v>
      </c>
      <c r="C98" s="218"/>
      <c r="D98" s="82">
        <f>DatosDelitos!N85</f>
        <v>1</v>
      </c>
    </row>
    <row r="99" spans="2:4" ht="13.15" customHeight="1" x14ac:dyDescent="0.25">
      <c r="B99" s="218" t="s">
        <v>995</v>
      </c>
      <c r="C99" s="218"/>
      <c r="D99" s="82">
        <f>DatosDelitos!N97</f>
        <v>22</v>
      </c>
    </row>
    <row r="100" spans="2:4" ht="27" customHeight="1" x14ac:dyDescent="0.25">
      <c r="B100" s="218" t="s">
        <v>1649</v>
      </c>
      <c r="C100" s="218"/>
      <c r="D100" s="82">
        <f>DatosDelitos!N131</f>
        <v>0</v>
      </c>
    </row>
    <row r="101" spans="2:4" ht="13.15" customHeight="1" x14ac:dyDescent="0.25">
      <c r="B101" s="218" t="s">
        <v>1628</v>
      </c>
      <c r="C101" s="218"/>
      <c r="D101" s="82">
        <f>DatosDelitos!N137</f>
        <v>1</v>
      </c>
    </row>
    <row r="102" spans="2:4" ht="13.15" customHeight="1" x14ac:dyDescent="0.25">
      <c r="B102" s="218" t="s">
        <v>1629</v>
      </c>
      <c r="C102" s="218"/>
      <c r="D102" s="82">
        <f>DatosDelitos!N144</f>
        <v>0</v>
      </c>
    </row>
    <row r="103" spans="2:4" ht="13.15" customHeight="1" x14ac:dyDescent="0.25">
      <c r="B103" s="218" t="s">
        <v>1653</v>
      </c>
      <c r="C103" s="218"/>
      <c r="D103" s="82">
        <f>DatosDelitos!N148</f>
        <v>10</v>
      </c>
    </row>
    <row r="104" spans="2:4" ht="13.15" customHeight="1" x14ac:dyDescent="0.25">
      <c r="B104" s="218" t="s">
        <v>1205</v>
      </c>
      <c r="C104" s="218"/>
      <c r="D104" s="82">
        <f>SUM(DatosDelitos!N149,DatosDelitos!N150)</f>
        <v>6</v>
      </c>
    </row>
    <row r="105" spans="2:4" ht="13.15" customHeight="1" x14ac:dyDescent="0.25">
      <c r="B105" s="218" t="s">
        <v>1203</v>
      </c>
      <c r="C105" s="218"/>
      <c r="D105" s="82">
        <f>SUM(DatosDelitos!N151:N155)</f>
        <v>28</v>
      </c>
    </row>
    <row r="106" spans="2:4" ht="13.15" customHeight="1" x14ac:dyDescent="0.25">
      <c r="B106" s="218" t="s">
        <v>1631</v>
      </c>
      <c r="C106" s="218"/>
      <c r="D106" s="82">
        <f>SUM(SUM(DatosDelitos!N157:N160),SUM(DatosDelitos!N167:N172))</f>
        <v>1</v>
      </c>
    </row>
    <row r="107" spans="2:4" ht="13.15" customHeight="1" x14ac:dyDescent="0.25">
      <c r="B107" s="218" t="s">
        <v>1654</v>
      </c>
      <c r="C107" s="218"/>
      <c r="D107" s="82">
        <f>SUM(DatosDelitos!N161:N165)</f>
        <v>3</v>
      </c>
    </row>
    <row r="108" spans="2:4" ht="13.15" customHeight="1" x14ac:dyDescent="0.25">
      <c r="B108" s="218" t="s">
        <v>1632</v>
      </c>
      <c r="C108" s="218"/>
      <c r="D108" s="82">
        <f>SUM(DatosDelitos!N173:N177)</f>
        <v>1</v>
      </c>
    </row>
    <row r="109" spans="2:4" ht="13.15" customHeight="1" x14ac:dyDescent="0.25">
      <c r="B109" s="218" t="s">
        <v>1633</v>
      </c>
      <c r="C109" s="218"/>
      <c r="D109" s="82">
        <f>DatosDelitos!N178</f>
        <v>1</v>
      </c>
    </row>
    <row r="110" spans="2:4" ht="13.15" customHeight="1" x14ac:dyDescent="0.25">
      <c r="B110" s="218" t="s">
        <v>1634</v>
      </c>
      <c r="C110" s="218"/>
      <c r="D110" s="82">
        <f>DatosDelitos!N186</f>
        <v>13</v>
      </c>
    </row>
    <row r="111" spans="2:4" ht="13.15" customHeight="1" x14ac:dyDescent="0.25">
      <c r="B111" s="218" t="s">
        <v>1635</v>
      </c>
      <c r="C111" s="218"/>
      <c r="D111" s="82">
        <f>DatosDelitos!N201</f>
        <v>29</v>
      </c>
    </row>
    <row r="112" spans="2:4" ht="13.15" customHeight="1" x14ac:dyDescent="0.25">
      <c r="B112" s="218" t="s">
        <v>1636</v>
      </c>
      <c r="C112" s="218"/>
      <c r="D112" s="82">
        <f>DatosDelitos!N223</f>
        <v>11</v>
      </c>
    </row>
    <row r="113" spans="2:4" ht="13.15" customHeight="1" x14ac:dyDescent="0.25">
      <c r="B113" s="218" t="s">
        <v>1637</v>
      </c>
      <c r="C113" s="218"/>
      <c r="D113" s="82">
        <f>DatosDelitos!N244</f>
        <v>3</v>
      </c>
    </row>
    <row r="114" spans="2:4" ht="13.15" customHeight="1" x14ac:dyDescent="0.25">
      <c r="B114" s="218" t="s">
        <v>1638</v>
      </c>
      <c r="C114" s="218"/>
      <c r="D114" s="82">
        <f>DatosDelitos!N271</f>
        <v>2</v>
      </c>
    </row>
    <row r="115" spans="2:4" ht="38.25" customHeight="1" x14ac:dyDescent="0.25">
      <c r="B115" s="218" t="s">
        <v>1639</v>
      </c>
      <c r="C115" s="218"/>
      <c r="D115" s="82">
        <f>DatosDelitos!N301</f>
        <v>0</v>
      </c>
    </row>
    <row r="116" spans="2:4" ht="13.15" customHeight="1" x14ac:dyDescent="0.25">
      <c r="B116" s="218" t="s">
        <v>1640</v>
      </c>
      <c r="C116" s="218"/>
      <c r="D116" s="82">
        <f>DatosDelitos!N305</f>
        <v>0</v>
      </c>
    </row>
    <row r="117" spans="2:4" ht="13.15" customHeight="1" x14ac:dyDescent="0.25">
      <c r="B117" s="218" t="s">
        <v>1641</v>
      </c>
      <c r="C117" s="218"/>
      <c r="D117" s="82">
        <f>DatosDelitos!N312+DatosDelitos!N320</f>
        <v>0</v>
      </c>
    </row>
    <row r="118" spans="2:4" ht="13.15" customHeight="1" x14ac:dyDescent="0.25">
      <c r="B118" s="218" t="s">
        <v>938</v>
      </c>
      <c r="C118" s="218"/>
      <c r="D118" s="82">
        <f>DatosDelitos!N318</f>
        <v>2</v>
      </c>
    </row>
    <row r="119" spans="2:4" ht="13.9" customHeight="1" x14ac:dyDescent="0.25">
      <c r="B119" s="218" t="s">
        <v>1642</v>
      </c>
      <c r="C119" s="218"/>
      <c r="D119" s="82">
        <f>DatosDelitos!N323</f>
        <v>0</v>
      </c>
    </row>
    <row r="120" spans="2:4" ht="12.75" customHeight="1" x14ac:dyDescent="0.25">
      <c r="B120" s="220" t="s">
        <v>1643</v>
      </c>
      <c r="C120" s="220"/>
      <c r="D120" s="82">
        <f>DatosDelitos!N325</f>
        <v>0</v>
      </c>
    </row>
    <row r="121" spans="2:4" ht="15" customHeight="1" x14ac:dyDescent="0.25">
      <c r="B121" s="220" t="s">
        <v>972</v>
      </c>
      <c r="C121" s="220"/>
      <c r="D121" s="82">
        <f>DatosDelitos!N337</f>
        <v>0</v>
      </c>
    </row>
    <row r="122" spans="2:4" ht="15" customHeight="1" x14ac:dyDescent="0.25">
      <c r="B122" s="220" t="s">
        <v>1644</v>
      </c>
      <c r="C122" s="220"/>
      <c r="D122" s="82">
        <f>DatosDelitos!N339</f>
        <v>0</v>
      </c>
    </row>
    <row r="123" spans="2:4" ht="15" customHeight="1" x14ac:dyDescent="0.25">
      <c r="B123" s="218" t="s">
        <v>1650</v>
      </c>
      <c r="C123" s="218"/>
      <c r="D123" s="82">
        <f>SUM(D87:D122)</f>
        <v>175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3" t="s">
        <v>339</v>
      </c>
      <c r="B5" s="184"/>
      <c r="C5" s="27">
        <v>70</v>
      </c>
      <c r="D5" s="27">
        <v>43</v>
      </c>
      <c r="E5" s="28">
        <v>0.62790697674418605</v>
      </c>
      <c r="F5" s="27">
        <v>0</v>
      </c>
      <c r="G5" s="27">
        <v>0</v>
      </c>
      <c r="H5" s="27">
        <v>0</v>
      </c>
      <c r="I5" s="27">
        <v>0</v>
      </c>
      <c r="J5" s="27">
        <v>14</v>
      </c>
      <c r="K5" s="27">
        <v>18</v>
      </c>
      <c r="L5" s="27">
        <v>6</v>
      </c>
      <c r="M5" s="27">
        <v>6</v>
      </c>
      <c r="N5" s="27">
        <v>2</v>
      </c>
      <c r="O5" s="27">
        <v>33</v>
      </c>
      <c r="P5" s="29">
        <v>21</v>
      </c>
    </row>
    <row r="6" spans="1:16" x14ac:dyDescent="0.25">
      <c r="A6" s="30" t="s">
        <v>340</v>
      </c>
      <c r="B6" s="30" t="s">
        <v>341</v>
      </c>
      <c r="C6" s="14">
        <v>56</v>
      </c>
      <c r="D6" s="14">
        <v>31</v>
      </c>
      <c r="E6" s="31">
        <v>0.80645161290322598</v>
      </c>
      <c r="F6" s="14">
        <v>0</v>
      </c>
      <c r="G6" s="14">
        <v>0</v>
      </c>
      <c r="H6" s="14">
        <v>0</v>
      </c>
      <c r="I6" s="14">
        <v>0</v>
      </c>
      <c r="J6" s="14">
        <v>12</v>
      </c>
      <c r="K6" s="14">
        <v>13</v>
      </c>
      <c r="L6" s="14">
        <v>5</v>
      </c>
      <c r="M6" s="14">
        <v>3</v>
      </c>
      <c r="N6" s="14">
        <v>1</v>
      </c>
      <c r="O6" s="14">
        <v>29</v>
      </c>
      <c r="P6" s="23">
        <v>9</v>
      </c>
    </row>
    <row r="7" spans="1:16" x14ac:dyDescent="0.25">
      <c r="A7" s="30" t="s">
        <v>342</v>
      </c>
      <c r="B7" s="30" t="s">
        <v>343</v>
      </c>
      <c r="C7" s="14">
        <v>3</v>
      </c>
      <c r="D7" s="14">
        <v>2</v>
      </c>
      <c r="E7" s="31">
        <v>0.5</v>
      </c>
      <c r="F7" s="14">
        <v>0</v>
      </c>
      <c r="G7" s="14">
        <v>0</v>
      </c>
      <c r="H7" s="14">
        <v>0</v>
      </c>
      <c r="I7" s="14">
        <v>0</v>
      </c>
      <c r="J7" s="14">
        <v>1</v>
      </c>
      <c r="K7" s="14">
        <v>5</v>
      </c>
      <c r="L7" s="14">
        <v>1</v>
      </c>
      <c r="M7" s="14">
        <v>3</v>
      </c>
      <c r="N7" s="14">
        <v>0</v>
      </c>
      <c r="O7" s="14">
        <v>2</v>
      </c>
      <c r="P7" s="23">
        <v>4</v>
      </c>
    </row>
    <row r="8" spans="1:16" x14ac:dyDescent="0.25">
      <c r="A8" s="30" t="s">
        <v>344</v>
      </c>
      <c r="B8" s="30" t="s">
        <v>345</v>
      </c>
      <c r="C8" s="14">
        <v>11</v>
      </c>
      <c r="D8" s="14">
        <v>10</v>
      </c>
      <c r="E8" s="31">
        <v>0.1</v>
      </c>
      <c r="F8" s="14">
        <v>0</v>
      </c>
      <c r="G8" s="14">
        <v>0</v>
      </c>
      <c r="H8" s="14">
        <v>0</v>
      </c>
      <c r="I8" s="14">
        <v>0</v>
      </c>
      <c r="J8" s="14">
        <v>1</v>
      </c>
      <c r="K8" s="14">
        <v>0</v>
      </c>
      <c r="L8" s="14">
        <v>0</v>
      </c>
      <c r="M8" s="14">
        <v>0</v>
      </c>
      <c r="N8" s="14">
        <v>0</v>
      </c>
      <c r="O8" s="14">
        <v>2</v>
      </c>
      <c r="P8" s="23">
        <v>8</v>
      </c>
    </row>
    <row r="9" spans="1:16" x14ac:dyDescent="0.25">
      <c r="A9" s="30" t="s">
        <v>346</v>
      </c>
      <c r="B9" s="30" t="s">
        <v>347</v>
      </c>
      <c r="C9" s="14">
        <v>0</v>
      </c>
      <c r="D9" s="14">
        <v>0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1</v>
      </c>
      <c r="O9" s="14">
        <v>0</v>
      </c>
      <c r="P9" s="23">
        <v>0</v>
      </c>
    </row>
    <row r="10" spans="1:16" x14ac:dyDescent="0.25">
      <c r="A10" s="183" t="s">
        <v>348</v>
      </c>
      <c r="B10" s="184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349</v>
      </c>
      <c r="B11" s="30" t="s">
        <v>310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3" t="s">
        <v>352</v>
      </c>
      <c r="B13" s="184"/>
      <c r="C13" s="27">
        <v>20550</v>
      </c>
      <c r="D13" s="27">
        <v>16494</v>
      </c>
      <c r="E13" s="28">
        <v>0.24590760276464199</v>
      </c>
      <c r="F13" s="27">
        <v>1608</v>
      </c>
      <c r="G13" s="27">
        <v>701</v>
      </c>
      <c r="H13" s="27">
        <v>607</v>
      </c>
      <c r="I13" s="27">
        <v>551</v>
      </c>
      <c r="J13" s="27">
        <v>32</v>
      </c>
      <c r="K13" s="27">
        <v>23</v>
      </c>
      <c r="L13" s="27">
        <v>4</v>
      </c>
      <c r="M13" s="27">
        <v>1</v>
      </c>
      <c r="N13" s="27">
        <v>5</v>
      </c>
      <c r="O13" s="27">
        <v>65</v>
      </c>
      <c r="P13" s="29">
        <v>607</v>
      </c>
    </row>
    <row r="14" spans="1:16" x14ac:dyDescent="0.25">
      <c r="A14" s="30" t="s">
        <v>353</v>
      </c>
      <c r="B14" s="30" t="s">
        <v>354</v>
      </c>
      <c r="C14" s="14">
        <v>14302</v>
      </c>
      <c r="D14" s="14">
        <v>13105</v>
      </c>
      <c r="E14" s="31">
        <v>9.1339183517741299E-2</v>
      </c>
      <c r="F14" s="14">
        <v>192</v>
      </c>
      <c r="G14" s="14">
        <v>125</v>
      </c>
      <c r="H14" s="14">
        <v>332</v>
      </c>
      <c r="I14" s="14">
        <v>319</v>
      </c>
      <c r="J14" s="14">
        <v>15</v>
      </c>
      <c r="K14" s="14">
        <v>9</v>
      </c>
      <c r="L14" s="14">
        <v>3</v>
      </c>
      <c r="M14" s="14">
        <v>0</v>
      </c>
      <c r="N14" s="14">
        <v>3</v>
      </c>
      <c r="O14" s="14">
        <v>35</v>
      </c>
      <c r="P14" s="23">
        <v>178</v>
      </c>
    </row>
    <row r="15" spans="1:16" x14ac:dyDescent="0.25">
      <c r="A15" s="30" t="s">
        <v>355</v>
      </c>
      <c r="B15" s="30" t="s">
        <v>356</v>
      </c>
      <c r="C15" s="14">
        <v>4</v>
      </c>
      <c r="D15" s="14">
        <v>5</v>
      </c>
      <c r="E15" s="31">
        <v>-0.2</v>
      </c>
      <c r="F15" s="14">
        <v>0</v>
      </c>
      <c r="G15" s="14">
        <v>0</v>
      </c>
      <c r="H15" s="14">
        <v>8</v>
      </c>
      <c r="I15" s="14">
        <v>6</v>
      </c>
      <c r="J15" s="14">
        <v>4</v>
      </c>
      <c r="K15" s="14">
        <v>5</v>
      </c>
      <c r="L15" s="14">
        <v>0</v>
      </c>
      <c r="M15" s="14">
        <v>0</v>
      </c>
      <c r="N15" s="14">
        <v>0</v>
      </c>
      <c r="O15" s="14">
        <v>2</v>
      </c>
      <c r="P15" s="23">
        <v>11</v>
      </c>
    </row>
    <row r="16" spans="1:16" x14ac:dyDescent="0.25">
      <c r="A16" s="30" t="s">
        <v>357</v>
      </c>
      <c r="B16" s="30" t="s">
        <v>358</v>
      </c>
      <c r="C16" s="14">
        <v>5204</v>
      </c>
      <c r="D16" s="14">
        <v>2125</v>
      </c>
      <c r="E16" s="31">
        <v>1.44894117647059</v>
      </c>
      <c r="F16" s="14">
        <v>10</v>
      </c>
      <c r="G16" s="14">
        <v>4</v>
      </c>
      <c r="H16" s="14">
        <v>36</v>
      </c>
      <c r="I16" s="14">
        <v>28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1</v>
      </c>
      <c r="P16" s="23">
        <v>15</v>
      </c>
    </row>
    <row r="17" spans="1:16" ht="33.75" x14ac:dyDescent="0.25">
      <c r="A17" s="30" t="s">
        <v>359</v>
      </c>
      <c r="B17" s="30" t="s">
        <v>360</v>
      </c>
      <c r="C17" s="14">
        <v>1037</v>
      </c>
      <c r="D17" s="14">
        <v>1259</v>
      </c>
      <c r="E17" s="31">
        <v>-0.17633042096902299</v>
      </c>
      <c r="F17" s="14">
        <v>1406</v>
      </c>
      <c r="G17" s="14">
        <v>572</v>
      </c>
      <c r="H17" s="14">
        <v>231</v>
      </c>
      <c r="I17" s="14">
        <v>198</v>
      </c>
      <c r="J17" s="14">
        <v>13</v>
      </c>
      <c r="K17" s="14">
        <v>9</v>
      </c>
      <c r="L17" s="14">
        <v>1</v>
      </c>
      <c r="M17" s="14">
        <v>1</v>
      </c>
      <c r="N17" s="14">
        <v>1</v>
      </c>
      <c r="O17" s="14">
        <v>27</v>
      </c>
      <c r="P17" s="23">
        <v>403</v>
      </c>
    </row>
    <row r="18" spans="1:16" x14ac:dyDescent="0.25">
      <c r="A18" s="30" t="s">
        <v>361</v>
      </c>
      <c r="B18" s="30" t="s">
        <v>362</v>
      </c>
      <c r="C18" s="14">
        <v>3</v>
      </c>
      <c r="D18" s="14">
        <v>0</v>
      </c>
      <c r="E18" s="31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30" t="s">
        <v>363</v>
      </c>
      <c r="B19" s="30" t="s">
        <v>364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3" t="s">
        <v>365</v>
      </c>
      <c r="B20" s="184"/>
      <c r="C20" s="27">
        <v>0</v>
      </c>
      <c r="D20" s="27">
        <v>1</v>
      </c>
      <c r="E20" s="28">
        <v>-1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366</v>
      </c>
      <c r="B21" s="30" t="s">
        <v>367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30" t="s">
        <v>368</v>
      </c>
      <c r="B22" s="30" t="s">
        <v>369</v>
      </c>
      <c r="C22" s="14">
        <v>0</v>
      </c>
      <c r="D22" s="14">
        <v>1</v>
      </c>
      <c r="E22" s="31">
        <v>-1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3" t="s">
        <v>370</v>
      </c>
      <c r="B23" s="184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30" t="s">
        <v>377</v>
      </c>
      <c r="B27" s="30" t="s">
        <v>378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30" t="s">
        <v>379</v>
      </c>
      <c r="B28" s="30" t="s">
        <v>380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30" t="s">
        <v>381</v>
      </c>
      <c r="B29" s="30" t="s">
        <v>382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3" t="s">
        <v>383</v>
      </c>
      <c r="B30" s="184"/>
      <c r="C30" s="27">
        <v>807</v>
      </c>
      <c r="D30" s="27">
        <v>729</v>
      </c>
      <c r="E30" s="28">
        <v>0.10699588477366299</v>
      </c>
      <c r="F30" s="27">
        <v>653</v>
      </c>
      <c r="G30" s="27">
        <v>364</v>
      </c>
      <c r="H30" s="27">
        <v>198</v>
      </c>
      <c r="I30" s="27">
        <v>173</v>
      </c>
      <c r="J30" s="27">
        <v>7</v>
      </c>
      <c r="K30" s="27">
        <v>4</v>
      </c>
      <c r="L30" s="27">
        <v>5</v>
      </c>
      <c r="M30" s="27">
        <v>2</v>
      </c>
      <c r="N30" s="27">
        <v>6</v>
      </c>
      <c r="O30" s="27">
        <v>26</v>
      </c>
      <c r="P30" s="29">
        <v>254</v>
      </c>
    </row>
    <row r="31" spans="1:16" x14ac:dyDescent="0.25">
      <c r="A31" s="30" t="s">
        <v>384</v>
      </c>
      <c r="B31" s="30" t="s">
        <v>385</v>
      </c>
      <c r="C31" s="14">
        <v>35</v>
      </c>
      <c r="D31" s="14">
        <v>39</v>
      </c>
      <c r="E31" s="31">
        <v>-0.10256410256410201</v>
      </c>
      <c r="F31" s="14">
        <v>8</v>
      </c>
      <c r="G31" s="14">
        <v>0</v>
      </c>
      <c r="H31" s="14">
        <v>5</v>
      </c>
      <c r="I31" s="14">
        <v>5</v>
      </c>
      <c r="J31" s="14">
        <v>2</v>
      </c>
      <c r="K31" s="14">
        <v>2</v>
      </c>
      <c r="L31" s="14">
        <v>0</v>
      </c>
      <c r="M31" s="14">
        <v>0</v>
      </c>
      <c r="N31" s="14">
        <v>0</v>
      </c>
      <c r="O31" s="14">
        <v>4</v>
      </c>
      <c r="P31" s="23">
        <v>3</v>
      </c>
    </row>
    <row r="32" spans="1:16" x14ac:dyDescent="0.25">
      <c r="A32" s="30" t="s">
        <v>386</v>
      </c>
      <c r="B32" s="30" t="s">
        <v>387</v>
      </c>
      <c r="C32" s="14">
        <v>4</v>
      </c>
      <c r="D32" s="14">
        <v>2</v>
      </c>
      <c r="E32" s="31">
        <v>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1</v>
      </c>
      <c r="P32" s="23">
        <v>0</v>
      </c>
    </row>
    <row r="33" spans="1:16" ht="22.5" x14ac:dyDescent="0.25">
      <c r="A33" s="30" t="s">
        <v>388</v>
      </c>
      <c r="B33" s="30" t="s">
        <v>389</v>
      </c>
      <c r="C33" s="14">
        <v>217</v>
      </c>
      <c r="D33" s="14">
        <v>205</v>
      </c>
      <c r="E33" s="31">
        <v>5.8536585365853697E-2</v>
      </c>
      <c r="F33" s="14">
        <v>75</v>
      </c>
      <c r="G33" s="14">
        <v>40</v>
      </c>
      <c r="H33" s="14">
        <v>46</v>
      </c>
      <c r="I33" s="14">
        <v>41</v>
      </c>
      <c r="J33" s="14">
        <v>1</v>
      </c>
      <c r="K33" s="14">
        <v>0</v>
      </c>
      <c r="L33" s="14">
        <v>0</v>
      </c>
      <c r="M33" s="14">
        <v>0</v>
      </c>
      <c r="N33" s="14">
        <v>0</v>
      </c>
      <c r="O33" s="14">
        <v>7</v>
      </c>
      <c r="P33" s="23">
        <v>39</v>
      </c>
    </row>
    <row r="34" spans="1:16" x14ac:dyDescent="0.25">
      <c r="A34" s="30" t="s">
        <v>390</v>
      </c>
      <c r="B34" s="30" t="s">
        <v>391</v>
      </c>
      <c r="C34" s="14">
        <v>192</v>
      </c>
      <c r="D34" s="14">
        <v>148</v>
      </c>
      <c r="E34" s="31">
        <v>0.29729729729729698</v>
      </c>
      <c r="F34" s="14">
        <v>71</v>
      </c>
      <c r="G34" s="14">
        <v>30</v>
      </c>
      <c r="H34" s="14">
        <v>36</v>
      </c>
      <c r="I34" s="14">
        <v>28</v>
      </c>
      <c r="J34" s="14">
        <v>1</v>
      </c>
      <c r="K34" s="14">
        <v>1</v>
      </c>
      <c r="L34" s="14">
        <v>2</v>
      </c>
      <c r="M34" s="14">
        <v>1</v>
      </c>
      <c r="N34" s="14">
        <v>5</v>
      </c>
      <c r="O34" s="14">
        <v>6</v>
      </c>
      <c r="P34" s="23">
        <v>28</v>
      </c>
    </row>
    <row r="35" spans="1:16" x14ac:dyDescent="0.25">
      <c r="A35" s="30" t="s">
        <v>392</v>
      </c>
      <c r="B35" s="30" t="s">
        <v>393</v>
      </c>
      <c r="C35" s="14">
        <v>128</v>
      </c>
      <c r="D35" s="14">
        <v>138</v>
      </c>
      <c r="E35" s="31">
        <v>-7.2463768115942004E-2</v>
      </c>
      <c r="F35" s="14">
        <v>65</v>
      </c>
      <c r="G35" s="14">
        <v>39</v>
      </c>
      <c r="H35" s="14">
        <v>21</v>
      </c>
      <c r="I35" s="14">
        <v>19</v>
      </c>
      <c r="J35" s="14">
        <v>1</v>
      </c>
      <c r="K35" s="14">
        <v>0</v>
      </c>
      <c r="L35" s="14">
        <v>2</v>
      </c>
      <c r="M35" s="14">
        <v>0</v>
      </c>
      <c r="N35" s="14">
        <v>1</v>
      </c>
      <c r="O35" s="14">
        <v>0</v>
      </c>
      <c r="P35" s="23">
        <v>27</v>
      </c>
    </row>
    <row r="36" spans="1:16" ht="22.5" x14ac:dyDescent="0.25">
      <c r="A36" s="30" t="s">
        <v>394</v>
      </c>
      <c r="B36" s="30" t="s">
        <v>395</v>
      </c>
      <c r="C36" s="14">
        <v>99</v>
      </c>
      <c r="D36" s="14">
        <v>93</v>
      </c>
      <c r="E36" s="31">
        <v>6.4516129032258104E-2</v>
      </c>
      <c r="F36" s="14">
        <v>298</v>
      </c>
      <c r="G36" s="14">
        <v>204</v>
      </c>
      <c r="H36" s="14">
        <v>77</v>
      </c>
      <c r="I36" s="14">
        <v>67</v>
      </c>
      <c r="J36" s="14">
        <v>2</v>
      </c>
      <c r="K36" s="14">
        <v>1</v>
      </c>
      <c r="L36" s="14">
        <v>1</v>
      </c>
      <c r="M36" s="14">
        <v>1</v>
      </c>
      <c r="N36" s="14">
        <v>0</v>
      </c>
      <c r="O36" s="14">
        <v>7</v>
      </c>
      <c r="P36" s="23">
        <v>137</v>
      </c>
    </row>
    <row r="37" spans="1:16" ht="22.5" x14ac:dyDescent="0.25">
      <c r="A37" s="30" t="s">
        <v>396</v>
      </c>
      <c r="B37" s="30" t="s">
        <v>397</v>
      </c>
      <c r="C37" s="14">
        <v>19</v>
      </c>
      <c r="D37" s="14">
        <v>12</v>
      </c>
      <c r="E37" s="31">
        <v>0.58333333333333304</v>
      </c>
      <c r="F37" s="14">
        <v>37</v>
      </c>
      <c r="G37" s="14">
        <v>19</v>
      </c>
      <c r="H37" s="14">
        <v>6</v>
      </c>
      <c r="I37" s="14">
        <v>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1</v>
      </c>
      <c r="P37" s="23">
        <v>0</v>
      </c>
    </row>
    <row r="38" spans="1:16" ht="22.5" x14ac:dyDescent="0.25">
      <c r="A38" s="30" t="s">
        <v>398</v>
      </c>
      <c r="B38" s="30" t="s">
        <v>399</v>
      </c>
      <c r="C38" s="14">
        <v>20</v>
      </c>
      <c r="D38" s="14">
        <v>5</v>
      </c>
      <c r="E38" s="31">
        <v>3</v>
      </c>
      <c r="F38" s="14">
        <v>23</v>
      </c>
      <c r="G38" s="14">
        <v>13</v>
      </c>
      <c r="H38" s="14">
        <v>5</v>
      </c>
      <c r="I38" s="14">
        <v>4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8</v>
      </c>
    </row>
    <row r="39" spans="1:16" ht="33.75" x14ac:dyDescent="0.25">
      <c r="A39" s="30" t="s">
        <v>400</v>
      </c>
      <c r="B39" s="30" t="s">
        <v>401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30" t="s">
        <v>402</v>
      </c>
      <c r="B40" s="30" t="s">
        <v>403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30" t="s">
        <v>404</v>
      </c>
      <c r="B41" s="30" t="s">
        <v>405</v>
      </c>
      <c r="C41" s="14">
        <v>93</v>
      </c>
      <c r="D41" s="14">
        <v>87</v>
      </c>
      <c r="E41" s="31">
        <v>6.8965517241379296E-2</v>
      </c>
      <c r="F41" s="14">
        <v>76</v>
      </c>
      <c r="G41" s="14">
        <v>19</v>
      </c>
      <c r="H41" s="14">
        <v>2</v>
      </c>
      <c r="I41" s="14">
        <v>6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12</v>
      </c>
    </row>
    <row r="42" spans="1:16" x14ac:dyDescent="0.25">
      <c r="A42" s="183" t="s">
        <v>406</v>
      </c>
      <c r="B42" s="184"/>
      <c r="C42" s="27">
        <v>46</v>
      </c>
      <c r="D42" s="27">
        <v>40</v>
      </c>
      <c r="E42" s="28">
        <v>0.15</v>
      </c>
      <c r="F42" s="27">
        <v>89</v>
      </c>
      <c r="G42" s="27">
        <v>18</v>
      </c>
      <c r="H42" s="27">
        <v>16</v>
      </c>
      <c r="I42" s="27">
        <v>22</v>
      </c>
      <c r="J42" s="27">
        <v>3</v>
      </c>
      <c r="K42" s="27">
        <v>2</v>
      </c>
      <c r="L42" s="27">
        <v>0</v>
      </c>
      <c r="M42" s="27">
        <v>0</v>
      </c>
      <c r="N42" s="27">
        <v>1</v>
      </c>
      <c r="O42" s="27">
        <v>1</v>
      </c>
      <c r="P42" s="29">
        <v>41</v>
      </c>
    </row>
    <row r="43" spans="1:16" x14ac:dyDescent="0.25">
      <c r="A43" s="30" t="s">
        <v>407</v>
      </c>
      <c r="B43" s="30" t="s">
        <v>408</v>
      </c>
      <c r="C43" s="14">
        <v>1</v>
      </c>
      <c r="D43" s="14">
        <v>1</v>
      </c>
      <c r="E43" s="31">
        <v>0</v>
      </c>
      <c r="F43" s="14">
        <v>0</v>
      </c>
      <c r="G43" s="14">
        <v>0</v>
      </c>
      <c r="H43" s="14">
        <v>2</v>
      </c>
      <c r="I43" s="14">
        <v>2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2</v>
      </c>
    </row>
    <row r="44" spans="1:16" ht="22.5" x14ac:dyDescent="0.25">
      <c r="A44" s="30" t="s">
        <v>409</v>
      </c>
      <c r="B44" s="30" t="s">
        <v>410</v>
      </c>
      <c r="C44" s="14">
        <v>42</v>
      </c>
      <c r="D44" s="14">
        <v>35</v>
      </c>
      <c r="E44" s="31">
        <v>0.2</v>
      </c>
      <c r="F44" s="14">
        <v>89</v>
      </c>
      <c r="G44" s="14">
        <v>18</v>
      </c>
      <c r="H44" s="14">
        <v>12</v>
      </c>
      <c r="I44" s="14">
        <v>18</v>
      </c>
      <c r="J44" s="14">
        <v>3</v>
      </c>
      <c r="K44" s="14">
        <v>2</v>
      </c>
      <c r="L44" s="14">
        <v>0</v>
      </c>
      <c r="M44" s="14">
        <v>0</v>
      </c>
      <c r="N44" s="14">
        <v>1</v>
      </c>
      <c r="O44" s="14">
        <v>1</v>
      </c>
      <c r="P44" s="23">
        <v>39</v>
      </c>
    </row>
    <row r="45" spans="1:16" x14ac:dyDescent="0.25">
      <c r="A45" s="30" t="s">
        <v>411</v>
      </c>
      <c r="B45" s="30" t="s">
        <v>412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30" t="s">
        <v>413</v>
      </c>
      <c r="B46" s="30" t="s">
        <v>414</v>
      </c>
      <c r="C46" s="14">
        <v>0</v>
      </c>
      <c r="D46" s="14">
        <v>0</v>
      </c>
      <c r="E46" s="31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30" t="s">
        <v>417</v>
      </c>
      <c r="B48" s="30" t="s">
        <v>418</v>
      </c>
      <c r="C48" s="14">
        <v>1</v>
      </c>
      <c r="D48" s="14">
        <v>3</v>
      </c>
      <c r="E48" s="31">
        <v>-0.66666666666666696</v>
      </c>
      <c r="F48" s="14">
        <v>0</v>
      </c>
      <c r="G48" s="14">
        <v>0</v>
      </c>
      <c r="H48" s="14">
        <v>2</v>
      </c>
      <c r="I48" s="14">
        <v>2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30" t="s">
        <v>419</v>
      </c>
      <c r="B49" s="30" t="s">
        <v>420</v>
      </c>
      <c r="C49" s="14">
        <v>2</v>
      </c>
      <c r="D49" s="14">
        <v>1</v>
      </c>
      <c r="E49" s="31">
        <v>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3" t="s">
        <v>421</v>
      </c>
      <c r="B50" s="184"/>
      <c r="C50" s="27">
        <v>561</v>
      </c>
      <c r="D50" s="27">
        <v>441</v>
      </c>
      <c r="E50" s="28">
        <v>0.27210884353741499</v>
      </c>
      <c r="F50" s="27">
        <v>41</v>
      </c>
      <c r="G50" s="27">
        <v>17</v>
      </c>
      <c r="H50" s="27">
        <v>120</v>
      </c>
      <c r="I50" s="27">
        <v>82</v>
      </c>
      <c r="J50" s="27">
        <v>67</v>
      </c>
      <c r="K50" s="27">
        <v>49</v>
      </c>
      <c r="L50" s="27">
        <v>0</v>
      </c>
      <c r="M50" s="27">
        <v>1</v>
      </c>
      <c r="N50" s="27">
        <v>19</v>
      </c>
      <c r="O50" s="27">
        <v>61</v>
      </c>
      <c r="P50" s="29">
        <v>60</v>
      </c>
    </row>
    <row r="51" spans="1:16" x14ac:dyDescent="0.25">
      <c r="A51" s="30" t="s">
        <v>422</v>
      </c>
      <c r="B51" s="30" t="s">
        <v>423</v>
      </c>
      <c r="C51" s="14">
        <v>140</v>
      </c>
      <c r="D51" s="14">
        <v>141</v>
      </c>
      <c r="E51" s="31">
        <v>-7.09219858156028E-3</v>
      </c>
      <c r="F51" s="14">
        <v>12</v>
      </c>
      <c r="G51" s="14">
        <v>3</v>
      </c>
      <c r="H51" s="14">
        <v>23</v>
      </c>
      <c r="I51" s="14">
        <v>15</v>
      </c>
      <c r="J51" s="14">
        <v>19</v>
      </c>
      <c r="K51" s="14">
        <v>13</v>
      </c>
      <c r="L51" s="14">
        <v>0</v>
      </c>
      <c r="M51" s="14">
        <v>1</v>
      </c>
      <c r="N51" s="14">
        <v>0</v>
      </c>
      <c r="O51" s="14">
        <v>16</v>
      </c>
      <c r="P51" s="23">
        <v>9</v>
      </c>
    </row>
    <row r="52" spans="1:16" x14ac:dyDescent="0.25">
      <c r="A52" s="30" t="s">
        <v>424</v>
      </c>
      <c r="B52" s="30" t="s">
        <v>425</v>
      </c>
      <c r="C52" s="14">
        <v>7</v>
      </c>
      <c r="D52" s="14">
        <v>2</v>
      </c>
      <c r="E52" s="31">
        <v>2.5</v>
      </c>
      <c r="F52" s="14">
        <v>0</v>
      </c>
      <c r="G52" s="14">
        <v>0</v>
      </c>
      <c r="H52" s="14">
        <v>0</v>
      </c>
      <c r="I52" s="14">
        <v>0</v>
      </c>
      <c r="J52" s="14">
        <v>8</v>
      </c>
      <c r="K52" s="14">
        <v>5</v>
      </c>
      <c r="L52" s="14">
        <v>0</v>
      </c>
      <c r="M52" s="14">
        <v>0</v>
      </c>
      <c r="N52" s="14">
        <v>0</v>
      </c>
      <c r="O52" s="14">
        <v>5</v>
      </c>
      <c r="P52" s="23">
        <v>3</v>
      </c>
    </row>
    <row r="53" spans="1:16" x14ac:dyDescent="0.25">
      <c r="A53" s="30" t="s">
        <v>426</v>
      </c>
      <c r="B53" s="30" t="s">
        <v>427</v>
      </c>
      <c r="C53" s="14">
        <v>176</v>
      </c>
      <c r="D53" s="14">
        <v>108</v>
      </c>
      <c r="E53" s="31">
        <v>0.62962962962962998</v>
      </c>
      <c r="F53" s="14">
        <v>25</v>
      </c>
      <c r="G53" s="14">
        <v>12</v>
      </c>
      <c r="H53" s="14">
        <v>33</v>
      </c>
      <c r="I53" s="14">
        <v>23</v>
      </c>
      <c r="J53" s="14">
        <v>0</v>
      </c>
      <c r="K53" s="14">
        <v>3</v>
      </c>
      <c r="L53" s="14">
        <v>0</v>
      </c>
      <c r="M53" s="14">
        <v>0</v>
      </c>
      <c r="N53" s="14">
        <v>1</v>
      </c>
      <c r="O53" s="14">
        <v>0</v>
      </c>
      <c r="P53" s="23">
        <v>16</v>
      </c>
    </row>
    <row r="54" spans="1:16" ht="22.5" x14ac:dyDescent="0.25">
      <c r="A54" s="30" t="s">
        <v>428</v>
      </c>
      <c r="B54" s="30" t="s">
        <v>429</v>
      </c>
      <c r="C54" s="14">
        <v>9</v>
      </c>
      <c r="D54" s="14">
        <v>6</v>
      </c>
      <c r="E54" s="31">
        <v>0.5</v>
      </c>
      <c r="F54" s="14">
        <v>0</v>
      </c>
      <c r="G54" s="14">
        <v>0</v>
      </c>
      <c r="H54" s="14">
        <v>9</v>
      </c>
      <c r="I54" s="14">
        <v>5</v>
      </c>
      <c r="J54" s="14">
        <v>8</v>
      </c>
      <c r="K54" s="14">
        <v>7</v>
      </c>
      <c r="L54" s="14">
        <v>0</v>
      </c>
      <c r="M54" s="14">
        <v>0</v>
      </c>
      <c r="N54" s="14">
        <v>0</v>
      </c>
      <c r="O54" s="14">
        <v>9</v>
      </c>
      <c r="P54" s="23">
        <v>2</v>
      </c>
    </row>
    <row r="55" spans="1:16" x14ac:dyDescent="0.25">
      <c r="A55" s="30" t="s">
        <v>430</v>
      </c>
      <c r="B55" s="30" t="s">
        <v>431</v>
      </c>
      <c r="C55" s="14">
        <v>2</v>
      </c>
      <c r="D55" s="14">
        <v>0</v>
      </c>
      <c r="E55" s="31">
        <v>0</v>
      </c>
      <c r="F55" s="14">
        <v>0</v>
      </c>
      <c r="G55" s="14">
        <v>0</v>
      </c>
      <c r="H55" s="14">
        <v>1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30" t="s">
        <v>432</v>
      </c>
      <c r="B56" s="30" t="s">
        <v>433</v>
      </c>
      <c r="C56" s="14">
        <v>9</v>
      </c>
      <c r="D56" s="14">
        <v>9</v>
      </c>
      <c r="E56" s="31">
        <v>0</v>
      </c>
      <c r="F56" s="14">
        <v>2</v>
      </c>
      <c r="G56" s="14">
        <v>0</v>
      </c>
      <c r="H56" s="14">
        <v>2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2.5" x14ac:dyDescent="0.25">
      <c r="A57" s="30" t="s">
        <v>434</v>
      </c>
      <c r="B57" s="30" t="s">
        <v>435</v>
      </c>
      <c r="C57" s="14">
        <v>11</v>
      </c>
      <c r="D57" s="14">
        <v>2</v>
      </c>
      <c r="E57" s="31">
        <v>4.5</v>
      </c>
      <c r="F57" s="14">
        <v>2</v>
      </c>
      <c r="G57" s="14">
        <v>2</v>
      </c>
      <c r="H57" s="14">
        <v>5</v>
      </c>
      <c r="I57" s="14">
        <v>3</v>
      </c>
      <c r="J57" s="14">
        <v>1</v>
      </c>
      <c r="K57" s="14">
        <v>1</v>
      </c>
      <c r="L57" s="14">
        <v>0</v>
      </c>
      <c r="M57" s="14">
        <v>0</v>
      </c>
      <c r="N57" s="14">
        <v>0</v>
      </c>
      <c r="O57" s="14">
        <v>0</v>
      </c>
      <c r="P57" s="23">
        <v>2</v>
      </c>
    </row>
    <row r="58" spans="1:16" ht="22.5" x14ac:dyDescent="0.25">
      <c r="A58" s="30" t="s">
        <v>436</v>
      </c>
      <c r="B58" s="30" t="s">
        <v>437</v>
      </c>
      <c r="C58" s="14">
        <v>5</v>
      </c>
      <c r="D58" s="14">
        <v>7</v>
      </c>
      <c r="E58" s="31">
        <v>-0.28571428571428598</v>
      </c>
      <c r="F58" s="14">
        <v>0</v>
      </c>
      <c r="G58" s="14">
        <v>0</v>
      </c>
      <c r="H58" s="14">
        <v>1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1</v>
      </c>
      <c r="P58" s="23">
        <v>1</v>
      </c>
    </row>
    <row r="59" spans="1:16" ht="22.5" x14ac:dyDescent="0.25">
      <c r="A59" s="30" t="s">
        <v>438</v>
      </c>
      <c r="B59" s="30" t="s">
        <v>439</v>
      </c>
      <c r="C59" s="14">
        <v>10</v>
      </c>
      <c r="D59" s="14">
        <v>5</v>
      </c>
      <c r="E59" s="31">
        <v>1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30" t="s">
        <v>440</v>
      </c>
      <c r="B60" s="30" t="s">
        <v>441</v>
      </c>
      <c r="C60" s="14">
        <v>1</v>
      </c>
      <c r="D60" s="14">
        <v>5</v>
      </c>
      <c r="E60" s="31">
        <v>-0.8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3</v>
      </c>
      <c r="P60" s="23">
        <v>5</v>
      </c>
    </row>
    <row r="61" spans="1:16" ht="33.75" x14ac:dyDescent="0.25">
      <c r="A61" s="30" t="s">
        <v>442</v>
      </c>
      <c r="B61" s="30" t="s">
        <v>443</v>
      </c>
      <c r="C61" s="14">
        <v>6</v>
      </c>
      <c r="D61" s="14">
        <v>7</v>
      </c>
      <c r="E61" s="31">
        <v>-0.14285714285714299</v>
      </c>
      <c r="F61" s="14">
        <v>0</v>
      </c>
      <c r="G61" s="14">
        <v>0</v>
      </c>
      <c r="H61" s="14">
        <v>7</v>
      </c>
      <c r="I61" s="14">
        <v>5</v>
      </c>
      <c r="J61" s="14">
        <v>1</v>
      </c>
      <c r="K61" s="14">
        <v>1</v>
      </c>
      <c r="L61" s="14">
        <v>0</v>
      </c>
      <c r="M61" s="14">
        <v>0</v>
      </c>
      <c r="N61" s="14">
        <v>0</v>
      </c>
      <c r="O61" s="14">
        <v>0</v>
      </c>
      <c r="P61" s="23">
        <v>0</v>
      </c>
    </row>
    <row r="62" spans="1:16" x14ac:dyDescent="0.25">
      <c r="A62" s="30" t="s">
        <v>444</v>
      </c>
      <c r="B62" s="30" t="s">
        <v>445</v>
      </c>
      <c r="C62" s="14">
        <v>3</v>
      </c>
      <c r="D62" s="14">
        <v>0</v>
      </c>
      <c r="E62" s="31">
        <v>0</v>
      </c>
      <c r="F62" s="14">
        <v>0</v>
      </c>
      <c r="G62" s="14">
        <v>0</v>
      </c>
      <c r="H62" s="14">
        <v>2</v>
      </c>
      <c r="I62" s="14">
        <v>2</v>
      </c>
      <c r="J62" s="14">
        <v>0</v>
      </c>
      <c r="K62" s="14">
        <v>1</v>
      </c>
      <c r="L62" s="14">
        <v>0</v>
      </c>
      <c r="M62" s="14">
        <v>0</v>
      </c>
      <c r="N62" s="14">
        <v>0</v>
      </c>
      <c r="O62" s="14">
        <v>0</v>
      </c>
      <c r="P62" s="23">
        <v>0</v>
      </c>
    </row>
    <row r="63" spans="1:16" ht="22.5" x14ac:dyDescent="0.25">
      <c r="A63" s="30" t="s">
        <v>446</v>
      </c>
      <c r="B63" s="30" t="s">
        <v>447</v>
      </c>
      <c r="C63" s="14">
        <v>142</v>
      </c>
      <c r="D63" s="14">
        <v>107</v>
      </c>
      <c r="E63" s="31">
        <v>0.32710280373831802</v>
      </c>
      <c r="F63" s="14">
        <v>0</v>
      </c>
      <c r="G63" s="14">
        <v>0</v>
      </c>
      <c r="H63" s="14">
        <v>18</v>
      </c>
      <c r="I63" s="14">
        <v>14</v>
      </c>
      <c r="J63" s="14">
        <v>19</v>
      </c>
      <c r="K63" s="14">
        <v>9</v>
      </c>
      <c r="L63" s="14">
        <v>0</v>
      </c>
      <c r="M63" s="14">
        <v>0</v>
      </c>
      <c r="N63" s="14">
        <v>16</v>
      </c>
      <c r="O63" s="14">
        <v>18</v>
      </c>
      <c r="P63" s="23">
        <v>15</v>
      </c>
    </row>
    <row r="64" spans="1:16" ht="22.5" x14ac:dyDescent="0.25">
      <c r="A64" s="30" t="s">
        <v>448</v>
      </c>
      <c r="B64" s="30" t="s">
        <v>449</v>
      </c>
      <c r="C64" s="14">
        <v>23</v>
      </c>
      <c r="D64" s="14">
        <v>23</v>
      </c>
      <c r="E64" s="31">
        <v>0</v>
      </c>
      <c r="F64" s="14">
        <v>0</v>
      </c>
      <c r="G64" s="14">
        <v>0</v>
      </c>
      <c r="H64" s="14">
        <v>8</v>
      </c>
      <c r="I64" s="14">
        <v>5</v>
      </c>
      <c r="J64" s="14">
        <v>7</v>
      </c>
      <c r="K64" s="14">
        <v>5</v>
      </c>
      <c r="L64" s="14">
        <v>0</v>
      </c>
      <c r="M64" s="14">
        <v>0</v>
      </c>
      <c r="N64" s="14">
        <v>0</v>
      </c>
      <c r="O64" s="14">
        <v>5</v>
      </c>
      <c r="P64" s="23">
        <v>3</v>
      </c>
    </row>
    <row r="65" spans="1:16" ht="33.75" x14ac:dyDescent="0.25">
      <c r="A65" s="30" t="s">
        <v>450</v>
      </c>
      <c r="B65" s="30" t="s">
        <v>451</v>
      </c>
      <c r="C65" s="14">
        <v>8</v>
      </c>
      <c r="D65" s="14">
        <v>3</v>
      </c>
      <c r="E65" s="31">
        <v>1.6666666666666701</v>
      </c>
      <c r="F65" s="14">
        <v>0</v>
      </c>
      <c r="G65" s="14">
        <v>0</v>
      </c>
      <c r="H65" s="14">
        <v>7</v>
      </c>
      <c r="I65" s="14">
        <v>5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1</v>
      </c>
      <c r="P65" s="23">
        <v>1</v>
      </c>
    </row>
    <row r="66" spans="1:16" ht="33.75" x14ac:dyDescent="0.25">
      <c r="A66" s="30" t="s">
        <v>452</v>
      </c>
      <c r="B66" s="30" t="s">
        <v>453</v>
      </c>
      <c r="C66" s="14">
        <v>2</v>
      </c>
      <c r="D66" s="14">
        <v>1</v>
      </c>
      <c r="E66" s="31">
        <v>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30" t="s">
        <v>454</v>
      </c>
      <c r="B67" s="30" t="s">
        <v>455</v>
      </c>
      <c r="C67" s="14">
        <v>7</v>
      </c>
      <c r="D67" s="14">
        <v>11</v>
      </c>
      <c r="E67" s="31">
        <v>-0.36363636363636398</v>
      </c>
      <c r="F67" s="14">
        <v>0</v>
      </c>
      <c r="G67" s="14">
        <v>0</v>
      </c>
      <c r="H67" s="14">
        <v>0</v>
      </c>
      <c r="I67" s="14">
        <v>0</v>
      </c>
      <c r="J67" s="14">
        <v>4</v>
      </c>
      <c r="K67" s="14">
        <v>3</v>
      </c>
      <c r="L67" s="14">
        <v>0</v>
      </c>
      <c r="M67" s="14">
        <v>0</v>
      </c>
      <c r="N67" s="14">
        <v>0</v>
      </c>
      <c r="O67" s="14">
        <v>3</v>
      </c>
      <c r="P67" s="23">
        <v>0</v>
      </c>
    </row>
    <row r="68" spans="1:16" ht="33.75" x14ac:dyDescent="0.25">
      <c r="A68" s="30" t="s">
        <v>456</v>
      </c>
      <c r="B68" s="30" t="s">
        <v>457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30" t="s">
        <v>458</v>
      </c>
      <c r="B69" s="30" t="s">
        <v>459</v>
      </c>
      <c r="C69" s="14">
        <v>0</v>
      </c>
      <c r="D69" s="14">
        <v>4</v>
      </c>
      <c r="E69" s="31">
        <v>-1</v>
      </c>
      <c r="F69" s="14">
        <v>0</v>
      </c>
      <c r="G69" s="14">
        <v>0</v>
      </c>
      <c r="H69" s="14">
        <v>4</v>
      </c>
      <c r="I69" s="14">
        <v>2</v>
      </c>
      <c r="J69" s="14">
        <v>0</v>
      </c>
      <c r="K69" s="14">
        <v>0</v>
      </c>
      <c r="L69" s="14">
        <v>0</v>
      </c>
      <c r="M69" s="14">
        <v>0</v>
      </c>
      <c r="N69" s="14">
        <v>2</v>
      </c>
      <c r="O69" s="14">
        <v>0</v>
      </c>
      <c r="P69" s="23">
        <v>0</v>
      </c>
    </row>
    <row r="70" spans="1:16" ht="33.75" x14ac:dyDescent="0.25">
      <c r="A70" s="30" t="s">
        <v>460</v>
      </c>
      <c r="B70" s="30" t="s">
        <v>461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1</v>
      </c>
      <c r="L70" s="14">
        <v>0</v>
      </c>
      <c r="M70" s="14">
        <v>0</v>
      </c>
      <c r="N70" s="14">
        <v>0</v>
      </c>
      <c r="O70" s="14">
        <v>0</v>
      </c>
      <c r="P70" s="23">
        <v>3</v>
      </c>
    </row>
    <row r="71" spans="1:16" ht="22.5" x14ac:dyDescent="0.25">
      <c r="A71" s="30" t="s">
        <v>462</v>
      </c>
      <c r="B71" s="30" t="s">
        <v>463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3" t="s">
        <v>464</v>
      </c>
      <c r="B72" s="184"/>
      <c r="C72" s="27">
        <v>5</v>
      </c>
      <c r="D72" s="27">
        <v>3</v>
      </c>
      <c r="E72" s="28">
        <v>0.66666666666666696</v>
      </c>
      <c r="F72" s="27">
        <v>0</v>
      </c>
      <c r="G72" s="27">
        <v>0</v>
      </c>
      <c r="H72" s="27">
        <v>1</v>
      </c>
      <c r="I72" s="27">
        <v>3</v>
      </c>
      <c r="J72" s="27">
        <v>0</v>
      </c>
      <c r="K72" s="27">
        <v>0</v>
      </c>
      <c r="L72" s="27">
        <v>1</v>
      </c>
      <c r="M72" s="27">
        <v>1</v>
      </c>
      <c r="N72" s="27">
        <v>1</v>
      </c>
      <c r="O72" s="27">
        <v>1</v>
      </c>
      <c r="P72" s="29">
        <v>1</v>
      </c>
    </row>
    <row r="73" spans="1:16" x14ac:dyDescent="0.25">
      <c r="A73" s="30" t="s">
        <v>465</v>
      </c>
      <c r="B73" s="30" t="s">
        <v>466</v>
      </c>
      <c r="C73" s="14">
        <v>5</v>
      </c>
      <c r="D73" s="14">
        <v>3</v>
      </c>
      <c r="E73" s="31">
        <v>0.66666666666666696</v>
      </c>
      <c r="F73" s="14">
        <v>0</v>
      </c>
      <c r="G73" s="14">
        <v>0</v>
      </c>
      <c r="H73" s="14">
        <v>1</v>
      </c>
      <c r="I73" s="14">
        <v>3</v>
      </c>
      <c r="J73" s="14">
        <v>0</v>
      </c>
      <c r="K73" s="14">
        <v>0</v>
      </c>
      <c r="L73" s="14">
        <v>1</v>
      </c>
      <c r="M73" s="14">
        <v>1</v>
      </c>
      <c r="N73" s="14">
        <v>1</v>
      </c>
      <c r="O73" s="14">
        <v>1</v>
      </c>
      <c r="P73" s="23">
        <v>1</v>
      </c>
    </row>
    <row r="74" spans="1:16" x14ac:dyDescent="0.25">
      <c r="A74" s="183" t="s">
        <v>467</v>
      </c>
      <c r="B74" s="184"/>
      <c r="C74" s="27">
        <v>186</v>
      </c>
      <c r="D74" s="27">
        <v>126</v>
      </c>
      <c r="E74" s="28">
        <v>0.476190476190476</v>
      </c>
      <c r="F74" s="27">
        <v>38</v>
      </c>
      <c r="G74" s="27">
        <v>4</v>
      </c>
      <c r="H74" s="27">
        <v>31</v>
      </c>
      <c r="I74" s="27">
        <v>25</v>
      </c>
      <c r="J74" s="27">
        <v>1</v>
      </c>
      <c r="K74" s="27">
        <v>1</v>
      </c>
      <c r="L74" s="27">
        <v>12</v>
      </c>
      <c r="M74" s="27">
        <v>9</v>
      </c>
      <c r="N74" s="27">
        <v>3</v>
      </c>
      <c r="O74" s="27">
        <v>4</v>
      </c>
      <c r="P74" s="29">
        <v>18</v>
      </c>
    </row>
    <row r="75" spans="1:16" x14ac:dyDescent="0.25">
      <c r="A75" s="30" t="s">
        <v>468</v>
      </c>
      <c r="B75" s="30" t="s">
        <v>469</v>
      </c>
      <c r="C75" s="14">
        <v>36</v>
      </c>
      <c r="D75" s="14">
        <v>28</v>
      </c>
      <c r="E75" s="31">
        <v>0.28571428571428598</v>
      </c>
      <c r="F75" s="14">
        <v>9</v>
      </c>
      <c r="G75" s="14">
        <v>2</v>
      </c>
      <c r="H75" s="14">
        <v>8</v>
      </c>
      <c r="I75" s="14">
        <v>7</v>
      </c>
      <c r="J75" s="14">
        <v>0</v>
      </c>
      <c r="K75" s="14">
        <v>1</v>
      </c>
      <c r="L75" s="14">
        <v>0</v>
      </c>
      <c r="M75" s="14">
        <v>0</v>
      </c>
      <c r="N75" s="14">
        <v>1</v>
      </c>
      <c r="O75" s="14">
        <v>1</v>
      </c>
      <c r="P75" s="23">
        <v>4</v>
      </c>
    </row>
    <row r="76" spans="1:16" ht="33.75" x14ac:dyDescent="0.25">
      <c r="A76" s="30" t="s">
        <v>470</v>
      </c>
      <c r="B76" s="30" t="s">
        <v>471</v>
      </c>
      <c r="C76" s="14">
        <v>2</v>
      </c>
      <c r="D76" s="14">
        <v>0</v>
      </c>
      <c r="E76" s="31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25">
      <c r="A77" s="30" t="s">
        <v>472</v>
      </c>
      <c r="B77" s="30" t="s">
        <v>473</v>
      </c>
      <c r="C77" s="14">
        <v>81</v>
      </c>
      <c r="D77" s="14">
        <v>42</v>
      </c>
      <c r="E77" s="31">
        <v>0.92857142857142805</v>
      </c>
      <c r="F77" s="14">
        <v>15</v>
      </c>
      <c r="G77" s="14">
        <v>1</v>
      </c>
      <c r="H77" s="14">
        <v>12</v>
      </c>
      <c r="I77" s="14">
        <v>4</v>
      </c>
      <c r="J77" s="14">
        <v>1</v>
      </c>
      <c r="K77" s="14">
        <v>0</v>
      </c>
      <c r="L77" s="14">
        <v>12</v>
      </c>
      <c r="M77" s="14">
        <v>9</v>
      </c>
      <c r="N77" s="14">
        <v>1</v>
      </c>
      <c r="O77" s="14">
        <v>3</v>
      </c>
      <c r="P77" s="23">
        <v>8</v>
      </c>
    </row>
    <row r="78" spans="1:16" x14ac:dyDescent="0.25">
      <c r="A78" s="30" t="s">
        <v>474</v>
      </c>
      <c r="B78" s="30" t="s">
        <v>475</v>
      </c>
      <c r="C78" s="14">
        <v>2</v>
      </c>
      <c r="D78" s="14">
        <v>1</v>
      </c>
      <c r="E78" s="31">
        <v>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30" t="s">
        <v>476</v>
      </c>
      <c r="B79" s="30" t="s">
        <v>477</v>
      </c>
      <c r="C79" s="14">
        <v>0</v>
      </c>
      <c r="D79" s="14">
        <v>0</v>
      </c>
      <c r="E79" s="31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0</v>
      </c>
    </row>
    <row r="80" spans="1:16" ht="33.75" x14ac:dyDescent="0.25">
      <c r="A80" s="30" t="s">
        <v>478</v>
      </c>
      <c r="B80" s="30" t="s">
        <v>479</v>
      </c>
      <c r="C80" s="14">
        <v>0</v>
      </c>
      <c r="D80" s="14">
        <v>2</v>
      </c>
      <c r="E80" s="31">
        <v>-1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30" t="s">
        <v>480</v>
      </c>
      <c r="B81" s="30" t="s">
        <v>481</v>
      </c>
      <c r="C81" s="14">
        <v>65</v>
      </c>
      <c r="D81" s="14">
        <v>53</v>
      </c>
      <c r="E81" s="31">
        <v>0.22641509433962301</v>
      </c>
      <c r="F81" s="14">
        <v>14</v>
      </c>
      <c r="G81" s="14">
        <v>1</v>
      </c>
      <c r="H81" s="14">
        <v>11</v>
      </c>
      <c r="I81" s="14">
        <v>14</v>
      </c>
      <c r="J81" s="14">
        <v>0</v>
      </c>
      <c r="K81" s="14">
        <v>0</v>
      </c>
      <c r="L81" s="14">
        <v>0</v>
      </c>
      <c r="M81" s="14">
        <v>0</v>
      </c>
      <c r="N81" s="14">
        <v>1</v>
      </c>
      <c r="O81" s="14">
        <v>0</v>
      </c>
      <c r="P81" s="23">
        <v>6</v>
      </c>
    </row>
    <row r="82" spans="1:16" x14ac:dyDescent="0.25">
      <c r="A82" s="183" t="s">
        <v>482</v>
      </c>
      <c r="B82" s="184"/>
      <c r="C82" s="27">
        <v>59</v>
      </c>
      <c r="D82" s="27">
        <v>54</v>
      </c>
      <c r="E82" s="28">
        <v>9.2592592592592601E-2</v>
      </c>
      <c r="F82" s="27">
        <v>22</v>
      </c>
      <c r="G82" s="27">
        <v>5</v>
      </c>
      <c r="H82" s="27">
        <v>5</v>
      </c>
      <c r="I82" s="27">
        <v>2</v>
      </c>
      <c r="J82" s="27">
        <v>0</v>
      </c>
      <c r="K82" s="27">
        <v>0</v>
      </c>
      <c r="L82" s="27">
        <v>0</v>
      </c>
      <c r="M82" s="27">
        <v>0</v>
      </c>
      <c r="N82" s="27">
        <v>4</v>
      </c>
      <c r="O82" s="27">
        <v>0</v>
      </c>
      <c r="P82" s="29">
        <v>8</v>
      </c>
    </row>
    <row r="83" spans="1:16" x14ac:dyDescent="0.25">
      <c r="A83" s="30" t="s">
        <v>483</v>
      </c>
      <c r="B83" s="30" t="s">
        <v>484</v>
      </c>
      <c r="C83" s="14">
        <v>20</v>
      </c>
      <c r="D83" s="14">
        <v>7</v>
      </c>
      <c r="E83" s="31">
        <v>1.8571428571428601</v>
      </c>
      <c r="F83" s="14">
        <v>0</v>
      </c>
      <c r="G83" s="14">
        <v>0</v>
      </c>
      <c r="H83" s="14">
        <v>1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0</v>
      </c>
    </row>
    <row r="84" spans="1:16" x14ac:dyDescent="0.25">
      <c r="A84" s="30" t="s">
        <v>485</v>
      </c>
      <c r="B84" s="30" t="s">
        <v>486</v>
      </c>
      <c r="C84" s="14">
        <v>39</v>
      </c>
      <c r="D84" s="14">
        <v>47</v>
      </c>
      <c r="E84" s="31">
        <v>-0.170212765957447</v>
      </c>
      <c r="F84" s="14">
        <v>22</v>
      </c>
      <c r="G84" s="14">
        <v>5</v>
      </c>
      <c r="H84" s="14">
        <v>4</v>
      </c>
      <c r="I84" s="14">
        <v>2</v>
      </c>
      <c r="J84" s="14">
        <v>0</v>
      </c>
      <c r="K84" s="14">
        <v>0</v>
      </c>
      <c r="L84" s="14">
        <v>0</v>
      </c>
      <c r="M84" s="14">
        <v>0</v>
      </c>
      <c r="N84" s="14">
        <v>4</v>
      </c>
      <c r="O84" s="14">
        <v>0</v>
      </c>
      <c r="P84" s="23">
        <v>8</v>
      </c>
    </row>
    <row r="85" spans="1:16" x14ac:dyDescent="0.25">
      <c r="A85" s="183" t="s">
        <v>487</v>
      </c>
      <c r="B85" s="184"/>
      <c r="C85" s="27">
        <v>188</v>
      </c>
      <c r="D85" s="27">
        <v>188</v>
      </c>
      <c r="E85" s="28">
        <v>0</v>
      </c>
      <c r="F85" s="27">
        <v>4</v>
      </c>
      <c r="G85" s="27">
        <v>1</v>
      </c>
      <c r="H85" s="27">
        <v>75</v>
      </c>
      <c r="I85" s="27">
        <v>58</v>
      </c>
      <c r="J85" s="27">
        <v>0</v>
      </c>
      <c r="K85" s="27">
        <v>0</v>
      </c>
      <c r="L85" s="27">
        <v>0</v>
      </c>
      <c r="M85" s="27">
        <v>0</v>
      </c>
      <c r="N85" s="27">
        <v>1</v>
      </c>
      <c r="O85" s="27">
        <v>0</v>
      </c>
      <c r="P85" s="29">
        <v>42</v>
      </c>
    </row>
    <row r="86" spans="1:16" x14ac:dyDescent="0.25">
      <c r="A86" s="30" t="s">
        <v>488</v>
      </c>
      <c r="B86" s="30" t="s">
        <v>489</v>
      </c>
      <c r="C86" s="14">
        <v>1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30" t="s">
        <v>490</v>
      </c>
      <c r="B87" s="30" t="s">
        <v>491</v>
      </c>
      <c r="C87" s="14">
        <v>0</v>
      </c>
      <c r="D87" s="14">
        <v>1</v>
      </c>
      <c r="E87" s="31">
        <v>-1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33.75" x14ac:dyDescent="0.25">
      <c r="A88" s="30" t="s">
        <v>492</v>
      </c>
      <c r="B88" s="30" t="s">
        <v>493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30" t="s">
        <v>494</v>
      </c>
      <c r="B89" s="30" t="s">
        <v>495</v>
      </c>
      <c r="C89" s="14">
        <v>6</v>
      </c>
      <c r="D89" s="14">
        <v>19</v>
      </c>
      <c r="E89" s="31">
        <v>-0.68421052631578905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1</v>
      </c>
    </row>
    <row r="90" spans="1:16" ht="22.5" x14ac:dyDescent="0.25">
      <c r="A90" s="30" t="s">
        <v>496</v>
      </c>
      <c r="B90" s="30" t="s">
        <v>497</v>
      </c>
      <c r="C90" s="14">
        <v>1</v>
      </c>
      <c r="D90" s="14">
        <v>1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1</v>
      </c>
      <c r="O90" s="14">
        <v>0</v>
      </c>
      <c r="P90" s="23">
        <v>0</v>
      </c>
    </row>
    <row r="91" spans="1:16" x14ac:dyDescent="0.25">
      <c r="A91" s="30" t="s">
        <v>498</v>
      </c>
      <c r="B91" s="30" t="s">
        <v>499</v>
      </c>
      <c r="C91" s="14">
        <v>16</v>
      </c>
      <c r="D91" s="14">
        <v>0</v>
      </c>
      <c r="E91" s="31">
        <v>0</v>
      </c>
      <c r="F91" s="14">
        <v>1</v>
      </c>
      <c r="G91" s="14">
        <v>1</v>
      </c>
      <c r="H91" s="14">
        <v>1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25">
      <c r="A92" s="30" t="s">
        <v>500</v>
      </c>
      <c r="B92" s="30" t="s">
        <v>501</v>
      </c>
      <c r="C92" s="14">
        <v>7</v>
      </c>
      <c r="D92" s="14">
        <v>7</v>
      </c>
      <c r="E92" s="31">
        <v>0</v>
      </c>
      <c r="F92" s="14">
        <v>0</v>
      </c>
      <c r="G92" s="14">
        <v>0</v>
      </c>
      <c r="H92" s="14">
        <v>7</v>
      </c>
      <c r="I92" s="14">
        <v>3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2</v>
      </c>
    </row>
    <row r="93" spans="1:16" x14ac:dyDescent="0.25">
      <c r="A93" s="30" t="s">
        <v>502</v>
      </c>
      <c r="B93" s="30" t="s">
        <v>503</v>
      </c>
      <c r="C93" s="14">
        <v>15</v>
      </c>
      <c r="D93" s="14">
        <v>8</v>
      </c>
      <c r="E93" s="31">
        <v>0.875</v>
      </c>
      <c r="F93" s="14">
        <v>0</v>
      </c>
      <c r="G93" s="14">
        <v>0</v>
      </c>
      <c r="H93" s="14">
        <v>4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0</v>
      </c>
    </row>
    <row r="94" spans="1:16" x14ac:dyDescent="0.25">
      <c r="A94" s="30" t="s">
        <v>504</v>
      </c>
      <c r="B94" s="30" t="s">
        <v>505</v>
      </c>
      <c r="C94" s="14">
        <v>142</v>
      </c>
      <c r="D94" s="14">
        <v>152</v>
      </c>
      <c r="E94" s="31">
        <v>-6.5789473684210495E-2</v>
      </c>
      <c r="F94" s="14">
        <v>3</v>
      </c>
      <c r="G94" s="14">
        <v>0</v>
      </c>
      <c r="H94" s="14">
        <v>63</v>
      </c>
      <c r="I94" s="14">
        <v>54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39</v>
      </c>
    </row>
    <row r="95" spans="1:16" ht="22.5" x14ac:dyDescent="0.25">
      <c r="A95" s="30" t="s">
        <v>506</v>
      </c>
      <c r="B95" s="30" t="s">
        <v>507</v>
      </c>
      <c r="C95" s="14">
        <v>0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30" t="s">
        <v>508</v>
      </c>
      <c r="B96" s="30" t="s">
        <v>509</v>
      </c>
      <c r="C96" s="14">
        <v>0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3" t="s">
        <v>510</v>
      </c>
      <c r="B97" s="184"/>
      <c r="C97" s="27">
        <v>5799</v>
      </c>
      <c r="D97" s="27">
        <v>6127</v>
      </c>
      <c r="E97" s="28">
        <v>-5.3533540068548997E-2</v>
      </c>
      <c r="F97" s="27">
        <v>431</v>
      </c>
      <c r="G97" s="27">
        <v>297</v>
      </c>
      <c r="H97" s="27">
        <v>3891</v>
      </c>
      <c r="I97" s="27">
        <v>3759</v>
      </c>
      <c r="J97" s="27">
        <v>2</v>
      </c>
      <c r="K97" s="27">
        <v>4</v>
      </c>
      <c r="L97" s="27">
        <v>12</v>
      </c>
      <c r="M97" s="27">
        <v>3</v>
      </c>
      <c r="N97" s="27">
        <v>22</v>
      </c>
      <c r="O97" s="27">
        <v>321</v>
      </c>
      <c r="P97" s="29">
        <v>918</v>
      </c>
    </row>
    <row r="98" spans="1:16" x14ac:dyDescent="0.25">
      <c r="A98" s="30" t="s">
        <v>511</v>
      </c>
      <c r="B98" s="30" t="s">
        <v>512</v>
      </c>
      <c r="C98" s="14">
        <v>767</v>
      </c>
      <c r="D98" s="14">
        <v>710</v>
      </c>
      <c r="E98" s="31">
        <v>8.0281690140845102E-2</v>
      </c>
      <c r="F98" s="14">
        <v>73</v>
      </c>
      <c r="G98" s="14">
        <v>55</v>
      </c>
      <c r="H98" s="14">
        <v>219</v>
      </c>
      <c r="I98" s="14">
        <v>213</v>
      </c>
      <c r="J98" s="14">
        <v>1</v>
      </c>
      <c r="K98" s="14">
        <v>0</v>
      </c>
      <c r="L98" s="14">
        <v>1</v>
      </c>
      <c r="M98" s="14">
        <v>1</v>
      </c>
      <c r="N98" s="14">
        <v>0</v>
      </c>
      <c r="O98" s="14">
        <v>4</v>
      </c>
      <c r="P98" s="23">
        <v>134</v>
      </c>
    </row>
    <row r="99" spans="1:16" x14ac:dyDescent="0.25">
      <c r="A99" s="30" t="s">
        <v>513</v>
      </c>
      <c r="B99" s="30" t="s">
        <v>514</v>
      </c>
      <c r="C99" s="14">
        <v>1219</v>
      </c>
      <c r="D99" s="14">
        <v>1301</v>
      </c>
      <c r="E99" s="31">
        <v>-6.3028439661798594E-2</v>
      </c>
      <c r="F99" s="14">
        <v>96</v>
      </c>
      <c r="G99" s="14">
        <v>75</v>
      </c>
      <c r="H99" s="14">
        <v>2534</v>
      </c>
      <c r="I99" s="14">
        <v>2270</v>
      </c>
      <c r="J99" s="14">
        <v>1</v>
      </c>
      <c r="K99" s="14">
        <v>0</v>
      </c>
      <c r="L99" s="14">
        <v>0</v>
      </c>
      <c r="M99" s="14">
        <v>0</v>
      </c>
      <c r="N99" s="14">
        <v>0</v>
      </c>
      <c r="O99" s="14">
        <v>64</v>
      </c>
      <c r="P99" s="23">
        <v>191</v>
      </c>
    </row>
    <row r="100" spans="1:16" ht="33.75" x14ac:dyDescent="0.25">
      <c r="A100" s="30" t="s">
        <v>515</v>
      </c>
      <c r="B100" s="30" t="s">
        <v>516</v>
      </c>
      <c r="C100" s="14">
        <v>114</v>
      </c>
      <c r="D100" s="14">
        <v>98</v>
      </c>
      <c r="E100" s="31">
        <v>0.16326530612244899</v>
      </c>
      <c r="F100" s="14">
        <v>41</v>
      </c>
      <c r="G100" s="14">
        <v>29</v>
      </c>
      <c r="H100" s="14">
        <v>115</v>
      </c>
      <c r="I100" s="14">
        <v>350</v>
      </c>
      <c r="J100" s="14">
        <v>0</v>
      </c>
      <c r="K100" s="14">
        <v>2</v>
      </c>
      <c r="L100" s="14">
        <v>3</v>
      </c>
      <c r="M100" s="14">
        <v>0</v>
      </c>
      <c r="N100" s="14">
        <v>0</v>
      </c>
      <c r="O100" s="14">
        <v>108</v>
      </c>
      <c r="P100" s="23">
        <v>136</v>
      </c>
    </row>
    <row r="101" spans="1:16" ht="22.5" x14ac:dyDescent="0.25">
      <c r="A101" s="30" t="s">
        <v>517</v>
      </c>
      <c r="B101" s="30" t="s">
        <v>518</v>
      </c>
      <c r="C101" s="14">
        <v>667</v>
      </c>
      <c r="D101" s="14">
        <v>698</v>
      </c>
      <c r="E101" s="31">
        <v>-4.44126074498567E-2</v>
      </c>
      <c r="F101" s="14">
        <v>94</v>
      </c>
      <c r="G101" s="14">
        <v>69</v>
      </c>
      <c r="H101" s="14">
        <v>191</v>
      </c>
      <c r="I101" s="14">
        <v>210</v>
      </c>
      <c r="J101" s="14">
        <v>0</v>
      </c>
      <c r="K101" s="14">
        <v>0</v>
      </c>
      <c r="L101" s="14">
        <v>1</v>
      </c>
      <c r="M101" s="14">
        <v>2</v>
      </c>
      <c r="N101" s="14">
        <v>0</v>
      </c>
      <c r="O101" s="14">
        <v>116</v>
      </c>
      <c r="P101" s="23">
        <v>139</v>
      </c>
    </row>
    <row r="102" spans="1:16" x14ac:dyDescent="0.25">
      <c r="A102" s="30" t="s">
        <v>519</v>
      </c>
      <c r="B102" s="30" t="s">
        <v>520</v>
      </c>
      <c r="C102" s="14">
        <v>21</v>
      </c>
      <c r="D102" s="14">
        <v>6</v>
      </c>
      <c r="E102" s="31">
        <v>2.5</v>
      </c>
      <c r="F102" s="14">
        <v>0</v>
      </c>
      <c r="G102" s="14">
        <v>0</v>
      </c>
      <c r="H102" s="14">
        <v>3</v>
      </c>
      <c r="I102" s="14">
        <v>2</v>
      </c>
      <c r="J102" s="14">
        <v>0</v>
      </c>
      <c r="K102" s="14">
        <v>0</v>
      </c>
      <c r="L102" s="14">
        <v>2</v>
      </c>
      <c r="M102" s="14">
        <v>0</v>
      </c>
      <c r="N102" s="14">
        <v>0</v>
      </c>
      <c r="O102" s="14">
        <v>1</v>
      </c>
      <c r="P102" s="23">
        <v>2</v>
      </c>
    </row>
    <row r="103" spans="1:16" ht="22.5" x14ac:dyDescent="0.25">
      <c r="A103" s="30" t="s">
        <v>521</v>
      </c>
      <c r="B103" s="30" t="s">
        <v>522</v>
      </c>
      <c r="C103" s="14">
        <v>134</v>
      </c>
      <c r="D103" s="14">
        <v>171</v>
      </c>
      <c r="E103" s="31">
        <v>-0.216374269005848</v>
      </c>
      <c r="F103" s="14">
        <v>9</v>
      </c>
      <c r="G103" s="14">
        <v>5</v>
      </c>
      <c r="H103" s="14">
        <v>45</v>
      </c>
      <c r="I103" s="14">
        <v>31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3</v>
      </c>
      <c r="P103" s="23">
        <v>15</v>
      </c>
    </row>
    <row r="104" spans="1:16" x14ac:dyDescent="0.25">
      <c r="A104" s="30" t="s">
        <v>523</v>
      </c>
      <c r="B104" s="30" t="s">
        <v>524</v>
      </c>
      <c r="C104" s="14">
        <v>225</v>
      </c>
      <c r="D104" s="14">
        <v>273</v>
      </c>
      <c r="E104" s="31">
        <v>-0.175824175824176</v>
      </c>
      <c r="F104" s="14">
        <v>5</v>
      </c>
      <c r="G104" s="14">
        <v>1</v>
      </c>
      <c r="H104" s="14">
        <v>10</v>
      </c>
      <c r="I104" s="14">
        <v>6</v>
      </c>
      <c r="J104" s="14">
        <v>0</v>
      </c>
      <c r="K104" s="14">
        <v>0</v>
      </c>
      <c r="L104" s="14">
        <v>0</v>
      </c>
      <c r="M104" s="14">
        <v>0</v>
      </c>
      <c r="N104" s="14">
        <v>2</v>
      </c>
      <c r="O104" s="14">
        <v>2</v>
      </c>
      <c r="P104" s="23">
        <v>6</v>
      </c>
    </row>
    <row r="105" spans="1:16" x14ac:dyDescent="0.25">
      <c r="A105" s="30" t="s">
        <v>525</v>
      </c>
      <c r="B105" s="30" t="s">
        <v>526</v>
      </c>
      <c r="C105" s="14">
        <v>1248</v>
      </c>
      <c r="D105" s="14">
        <v>1211</v>
      </c>
      <c r="E105" s="31">
        <v>3.0553261767134601E-2</v>
      </c>
      <c r="F105" s="14">
        <v>17</v>
      </c>
      <c r="G105" s="14">
        <v>9</v>
      </c>
      <c r="H105" s="14">
        <v>287</v>
      </c>
      <c r="I105" s="14">
        <v>241</v>
      </c>
      <c r="J105" s="14">
        <v>0</v>
      </c>
      <c r="K105" s="14">
        <v>0</v>
      </c>
      <c r="L105" s="14">
        <v>2</v>
      </c>
      <c r="M105" s="14">
        <v>0</v>
      </c>
      <c r="N105" s="14">
        <v>12</v>
      </c>
      <c r="O105" s="14">
        <v>8</v>
      </c>
      <c r="P105" s="23">
        <v>127</v>
      </c>
    </row>
    <row r="106" spans="1:16" ht="22.5" x14ac:dyDescent="0.25">
      <c r="A106" s="30" t="s">
        <v>527</v>
      </c>
      <c r="B106" s="30" t="s">
        <v>528</v>
      </c>
      <c r="C106" s="14">
        <v>377</v>
      </c>
      <c r="D106" s="14">
        <v>369</v>
      </c>
      <c r="E106" s="31">
        <v>2.1680216802168001E-2</v>
      </c>
      <c r="F106" s="14">
        <v>7</v>
      </c>
      <c r="G106" s="14">
        <v>2</v>
      </c>
      <c r="H106" s="14">
        <v>108</v>
      </c>
      <c r="I106" s="14">
        <v>105</v>
      </c>
      <c r="J106" s="14">
        <v>0</v>
      </c>
      <c r="K106" s="14">
        <v>0</v>
      </c>
      <c r="L106" s="14">
        <v>0</v>
      </c>
      <c r="M106" s="14">
        <v>0</v>
      </c>
      <c r="N106" s="14">
        <v>6</v>
      </c>
      <c r="O106" s="14">
        <v>1</v>
      </c>
      <c r="P106" s="23">
        <v>33</v>
      </c>
    </row>
    <row r="107" spans="1:16" ht="22.5" x14ac:dyDescent="0.25">
      <c r="A107" s="30" t="s">
        <v>529</v>
      </c>
      <c r="B107" s="30" t="s">
        <v>530</v>
      </c>
      <c r="C107" s="14">
        <v>52</v>
      </c>
      <c r="D107" s="14">
        <v>63</v>
      </c>
      <c r="E107" s="31">
        <v>-0.17460317460317501</v>
      </c>
      <c r="F107" s="14">
        <v>0</v>
      </c>
      <c r="G107" s="14">
        <v>0</v>
      </c>
      <c r="H107" s="14">
        <v>38</v>
      </c>
      <c r="I107" s="14">
        <v>35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12</v>
      </c>
    </row>
    <row r="108" spans="1:16" x14ac:dyDescent="0.25">
      <c r="A108" s="30" t="s">
        <v>531</v>
      </c>
      <c r="B108" s="30" t="s">
        <v>532</v>
      </c>
      <c r="C108" s="14">
        <v>5</v>
      </c>
      <c r="D108" s="14">
        <v>5</v>
      </c>
      <c r="E108" s="31">
        <v>0</v>
      </c>
      <c r="F108" s="14">
        <v>0</v>
      </c>
      <c r="G108" s="14">
        <v>0</v>
      </c>
      <c r="H108" s="14">
        <v>9</v>
      </c>
      <c r="I108" s="14">
        <v>6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0</v>
      </c>
    </row>
    <row r="109" spans="1:16" x14ac:dyDescent="0.25">
      <c r="A109" s="30" t="s">
        <v>533</v>
      </c>
      <c r="B109" s="30" t="s">
        <v>534</v>
      </c>
      <c r="C109" s="14">
        <v>3</v>
      </c>
      <c r="D109" s="14">
        <v>2</v>
      </c>
      <c r="E109" s="31">
        <v>0.5</v>
      </c>
      <c r="F109" s="14">
        <v>0</v>
      </c>
      <c r="G109" s="14">
        <v>0</v>
      </c>
      <c r="H109" s="14">
        <v>8</v>
      </c>
      <c r="I109" s="14">
        <v>7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3">
        <v>2</v>
      </c>
    </row>
    <row r="110" spans="1:16" ht="33.75" x14ac:dyDescent="0.25">
      <c r="A110" s="30" t="s">
        <v>535</v>
      </c>
      <c r="B110" s="30" t="s">
        <v>536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30" t="s">
        <v>537</v>
      </c>
      <c r="B111" s="30" t="s">
        <v>538</v>
      </c>
      <c r="C111" s="14">
        <v>743</v>
      </c>
      <c r="D111" s="14">
        <v>1155</v>
      </c>
      <c r="E111" s="31">
        <v>-0.35670995670995698</v>
      </c>
      <c r="F111" s="14">
        <v>69</v>
      </c>
      <c r="G111" s="14">
        <v>43</v>
      </c>
      <c r="H111" s="14">
        <v>174</v>
      </c>
      <c r="I111" s="14">
        <v>158</v>
      </c>
      <c r="J111" s="14">
        <v>0</v>
      </c>
      <c r="K111" s="14">
        <v>0</v>
      </c>
      <c r="L111" s="14">
        <v>3</v>
      </c>
      <c r="M111" s="14">
        <v>0</v>
      </c>
      <c r="N111" s="14">
        <v>0</v>
      </c>
      <c r="O111" s="14">
        <v>0</v>
      </c>
      <c r="P111" s="23">
        <v>74</v>
      </c>
    </row>
    <row r="112" spans="1:16" ht="22.5" x14ac:dyDescent="0.25">
      <c r="A112" s="30" t="s">
        <v>539</v>
      </c>
      <c r="B112" s="30" t="s">
        <v>540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30" t="s">
        <v>541</v>
      </c>
      <c r="B113" s="30" t="s">
        <v>542</v>
      </c>
      <c r="C113" s="14">
        <v>33</v>
      </c>
      <c r="D113" s="14">
        <v>9</v>
      </c>
      <c r="E113" s="31">
        <v>2.6666666666666701</v>
      </c>
      <c r="F113" s="14">
        <v>10</v>
      </c>
      <c r="G113" s="14">
        <v>5</v>
      </c>
      <c r="H113" s="14">
        <v>24</v>
      </c>
      <c r="I113" s="14">
        <v>13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9</v>
      </c>
      <c r="P113" s="23">
        <v>7</v>
      </c>
    </row>
    <row r="114" spans="1:16" x14ac:dyDescent="0.25">
      <c r="A114" s="30" t="s">
        <v>543</v>
      </c>
      <c r="B114" s="30" t="s">
        <v>544</v>
      </c>
      <c r="C114" s="14">
        <v>4</v>
      </c>
      <c r="D114" s="14">
        <v>0</v>
      </c>
      <c r="E114" s="31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30" t="s">
        <v>545</v>
      </c>
      <c r="B115" s="30" t="s">
        <v>546</v>
      </c>
      <c r="C115" s="14">
        <v>9</v>
      </c>
      <c r="D115" s="14">
        <v>6</v>
      </c>
      <c r="E115" s="31">
        <v>0.5</v>
      </c>
      <c r="F115" s="14">
        <v>0</v>
      </c>
      <c r="G115" s="14">
        <v>0</v>
      </c>
      <c r="H115" s="14">
        <v>17</v>
      </c>
      <c r="I115" s="14">
        <v>9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2</v>
      </c>
    </row>
    <row r="116" spans="1:16" ht="33.75" x14ac:dyDescent="0.25">
      <c r="A116" s="30" t="s">
        <v>547</v>
      </c>
      <c r="B116" s="30" t="s">
        <v>548</v>
      </c>
      <c r="C116" s="14">
        <v>4</v>
      </c>
      <c r="D116" s="14">
        <v>0</v>
      </c>
      <c r="E116" s="31">
        <v>0</v>
      </c>
      <c r="F116" s="14">
        <v>0</v>
      </c>
      <c r="G116" s="14">
        <v>0</v>
      </c>
      <c r="H116" s="14">
        <v>53</v>
      </c>
      <c r="I116" s="14">
        <v>47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16</v>
      </c>
    </row>
    <row r="117" spans="1:16" ht="22.5" x14ac:dyDescent="0.25">
      <c r="A117" s="30" t="s">
        <v>549</v>
      </c>
      <c r="B117" s="30" t="s">
        <v>550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30" t="s">
        <v>551</v>
      </c>
      <c r="B118" s="30" t="s">
        <v>552</v>
      </c>
      <c r="C118" s="14">
        <v>0</v>
      </c>
      <c r="D118" s="14">
        <v>0</v>
      </c>
      <c r="E118" s="31">
        <v>0</v>
      </c>
      <c r="F118" s="14">
        <v>0</v>
      </c>
      <c r="G118" s="14">
        <v>0</v>
      </c>
      <c r="H118" s="14">
        <v>1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2.5" x14ac:dyDescent="0.25">
      <c r="A119" s="30" t="s">
        <v>553</v>
      </c>
      <c r="B119" s="30" t="s">
        <v>554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30" t="s">
        <v>555</v>
      </c>
      <c r="B120" s="30" t="s">
        <v>556</v>
      </c>
      <c r="C120" s="14">
        <v>5</v>
      </c>
      <c r="D120" s="14">
        <v>0</v>
      </c>
      <c r="E120" s="31">
        <v>0</v>
      </c>
      <c r="F120" s="14">
        <v>0</v>
      </c>
      <c r="G120" s="14">
        <v>0</v>
      </c>
      <c r="H120" s="14">
        <v>1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30" t="s">
        <v>557</v>
      </c>
      <c r="B121" s="30" t="s">
        <v>558</v>
      </c>
      <c r="C121" s="14">
        <v>82</v>
      </c>
      <c r="D121" s="14">
        <v>26</v>
      </c>
      <c r="E121" s="31">
        <v>2.1538461538461502</v>
      </c>
      <c r="F121" s="14">
        <v>10</v>
      </c>
      <c r="G121" s="14">
        <v>4</v>
      </c>
      <c r="H121" s="14">
        <v>51</v>
      </c>
      <c r="I121" s="14">
        <v>52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3</v>
      </c>
      <c r="P121" s="23">
        <v>19</v>
      </c>
    </row>
    <row r="122" spans="1:16" x14ac:dyDescent="0.25">
      <c r="A122" s="30" t="s">
        <v>559</v>
      </c>
      <c r="B122" s="30" t="s">
        <v>560</v>
      </c>
      <c r="C122" s="14">
        <v>7</v>
      </c>
      <c r="D122" s="14">
        <v>7</v>
      </c>
      <c r="E122" s="31">
        <v>0</v>
      </c>
      <c r="F122" s="14">
        <v>0</v>
      </c>
      <c r="G122" s="14">
        <v>0</v>
      </c>
      <c r="H122" s="14">
        <v>1</v>
      </c>
      <c r="I122" s="14">
        <v>1</v>
      </c>
      <c r="J122" s="14">
        <v>0</v>
      </c>
      <c r="K122" s="14">
        <v>2</v>
      </c>
      <c r="L122" s="14">
        <v>0</v>
      </c>
      <c r="M122" s="14">
        <v>0</v>
      </c>
      <c r="N122" s="14">
        <v>1</v>
      </c>
      <c r="O122" s="14">
        <v>2</v>
      </c>
      <c r="P122" s="23">
        <v>1</v>
      </c>
    </row>
    <row r="123" spans="1:16" x14ac:dyDescent="0.25">
      <c r="A123" s="30" t="s">
        <v>561</v>
      </c>
      <c r="B123" s="30" t="s">
        <v>562</v>
      </c>
      <c r="C123" s="14">
        <v>6</v>
      </c>
      <c r="D123" s="14">
        <v>4</v>
      </c>
      <c r="E123" s="31">
        <v>0.5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30" t="s">
        <v>563</v>
      </c>
      <c r="B124" s="30" t="s">
        <v>564</v>
      </c>
      <c r="C124" s="14">
        <v>0</v>
      </c>
      <c r="D124" s="14">
        <v>1</v>
      </c>
      <c r="E124" s="31">
        <v>-1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30" t="s">
        <v>565</v>
      </c>
      <c r="B125" s="30" t="s">
        <v>566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30" t="s">
        <v>567</v>
      </c>
      <c r="B126" s="30" t="s">
        <v>568</v>
      </c>
      <c r="C126" s="14">
        <v>9</v>
      </c>
      <c r="D126" s="14">
        <v>0</v>
      </c>
      <c r="E126" s="31">
        <v>0</v>
      </c>
      <c r="F126" s="14">
        <v>0</v>
      </c>
      <c r="G126" s="14">
        <v>0</v>
      </c>
      <c r="H126" s="14">
        <v>2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0</v>
      </c>
    </row>
    <row r="127" spans="1:16" ht="22.5" x14ac:dyDescent="0.25">
      <c r="A127" s="30" t="s">
        <v>569</v>
      </c>
      <c r="B127" s="30" t="s">
        <v>570</v>
      </c>
      <c r="C127" s="14">
        <v>1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30" t="s">
        <v>571</v>
      </c>
      <c r="B128" s="30" t="s">
        <v>572</v>
      </c>
      <c r="C128" s="14">
        <v>59</v>
      </c>
      <c r="D128" s="14">
        <v>12</v>
      </c>
      <c r="E128" s="31">
        <v>3.9166666666666701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2</v>
      </c>
    </row>
    <row r="129" spans="1:16" ht="22.5" x14ac:dyDescent="0.25">
      <c r="A129" s="30" t="s">
        <v>573</v>
      </c>
      <c r="B129" s="30" t="s">
        <v>574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30" t="s">
        <v>575</v>
      </c>
      <c r="B130" s="30" t="s">
        <v>576</v>
      </c>
      <c r="C130" s="14">
        <v>5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3" t="s">
        <v>577</v>
      </c>
      <c r="B131" s="184"/>
      <c r="C131" s="27">
        <v>3</v>
      </c>
      <c r="D131" s="27">
        <v>8</v>
      </c>
      <c r="E131" s="28">
        <v>-0.625</v>
      </c>
      <c r="F131" s="27">
        <v>0</v>
      </c>
      <c r="G131" s="27">
        <v>0</v>
      </c>
      <c r="H131" s="27">
        <v>6</v>
      </c>
      <c r="I131" s="27">
        <v>9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9">
        <v>5</v>
      </c>
    </row>
    <row r="132" spans="1:16" x14ac:dyDescent="0.25">
      <c r="A132" s="30" t="s">
        <v>578</v>
      </c>
      <c r="B132" s="30" t="s">
        <v>579</v>
      </c>
      <c r="C132" s="14">
        <v>1</v>
      </c>
      <c r="D132" s="14">
        <v>1</v>
      </c>
      <c r="E132" s="31">
        <v>0</v>
      </c>
      <c r="F132" s="14">
        <v>0</v>
      </c>
      <c r="G132" s="14">
        <v>0</v>
      </c>
      <c r="H132" s="14">
        <v>2</v>
      </c>
      <c r="I132" s="14">
        <v>3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3">
        <v>2</v>
      </c>
    </row>
    <row r="133" spans="1:16" x14ac:dyDescent="0.25">
      <c r="A133" s="30" t="s">
        <v>580</v>
      </c>
      <c r="B133" s="30" t="s">
        <v>581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30" t="s">
        <v>582</v>
      </c>
      <c r="B134" s="30" t="s">
        <v>583</v>
      </c>
      <c r="C134" s="14">
        <v>2</v>
      </c>
      <c r="D134" s="14">
        <v>5</v>
      </c>
      <c r="E134" s="31">
        <v>-0.6</v>
      </c>
      <c r="F134" s="14">
        <v>0</v>
      </c>
      <c r="G134" s="14">
        <v>0</v>
      </c>
      <c r="H134" s="14">
        <v>3</v>
      </c>
      <c r="I134" s="14">
        <v>5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2</v>
      </c>
    </row>
    <row r="135" spans="1:16" x14ac:dyDescent="0.25">
      <c r="A135" s="30" t="s">
        <v>584</v>
      </c>
      <c r="B135" s="30" t="s">
        <v>585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1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25">
      <c r="A136" s="30" t="s">
        <v>586</v>
      </c>
      <c r="B136" s="30" t="s">
        <v>587</v>
      </c>
      <c r="C136" s="14">
        <v>0</v>
      </c>
      <c r="D136" s="14">
        <v>2</v>
      </c>
      <c r="E136" s="31">
        <v>-1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1</v>
      </c>
    </row>
    <row r="137" spans="1:16" x14ac:dyDescent="0.25">
      <c r="A137" s="183" t="s">
        <v>588</v>
      </c>
      <c r="B137" s="184"/>
      <c r="C137" s="27">
        <v>80</v>
      </c>
      <c r="D137" s="27">
        <v>24</v>
      </c>
      <c r="E137" s="28">
        <v>2.3333333333333299</v>
      </c>
      <c r="F137" s="27">
        <v>0</v>
      </c>
      <c r="G137" s="27">
        <v>0</v>
      </c>
      <c r="H137" s="27">
        <v>5</v>
      </c>
      <c r="I137" s="27">
        <v>7</v>
      </c>
      <c r="J137" s="27">
        <v>0</v>
      </c>
      <c r="K137" s="27">
        <v>0</v>
      </c>
      <c r="L137" s="27">
        <v>0</v>
      </c>
      <c r="M137" s="27">
        <v>0</v>
      </c>
      <c r="N137" s="27">
        <v>1</v>
      </c>
      <c r="O137" s="27">
        <v>0</v>
      </c>
      <c r="P137" s="29">
        <v>15</v>
      </c>
    </row>
    <row r="138" spans="1:16" ht="22.5" x14ac:dyDescent="0.25">
      <c r="A138" s="30" t="s">
        <v>589</v>
      </c>
      <c r="B138" s="30" t="s">
        <v>590</v>
      </c>
      <c r="C138" s="14">
        <v>2</v>
      </c>
      <c r="D138" s="14">
        <v>1</v>
      </c>
      <c r="E138" s="31">
        <v>1</v>
      </c>
      <c r="F138" s="14">
        <v>0</v>
      </c>
      <c r="G138" s="14">
        <v>0</v>
      </c>
      <c r="H138" s="14">
        <v>1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1</v>
      </c>
      <c r="O138" s="14">
        <v>0</v>
      </c>
      <c r="P138" s="23">
        <v>0</v>
      </c>
    </row>
    <row r="139" spans="1:16" ht="22.5" x14ac:dyDescent="0.25">
      <c r="A139" s="30" t="s">
        <v>591</v>
      </c>
      <c r="B139" s="30" t="s">
        <v>592</v>
      </c>
      <c r="C139" s="14">
        <v>0</v>
      </c>
      <c r="D139" s="14">
        <v>1</v>
      </c>
      <c r="E139" s="31">
        <v>-1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30" t="s">
        <v>593</v>
      </c>
      <c r="B140" s="30" t="s">
        <v>594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30" t="s">
        <v>595</v>
      </c>
      <c r="B141" s="30" t="s">
        <v>596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1</v>
      </c>
      <c r="I141" s="14">
        <v>1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30" t="s">
        <v>597</v>
      </c>
      <c r="B142" s="30" t="s">
        <v>598</v>
      </c>
      <c r="C142" s="14">
        <v>47</v>
      </c>
      <c r="D142" s="14">
        <v>18</v>
      </c>
      <c r="E142" s="31">
        <v>1.6111111111111101</v>
      </c>
      <c r="F142" s="14">
        <v>0</v>
      </c>
      <c r="G142" s="14">
        <v>0</v>
      </c>
      <c r="H142" s="14">
        <v>3</v>
      </c>
      <c r="I142" s="14">
        <v>5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12</v>
      </c>
    </row>
    <row r="143" spans="1:16" ht="33.75" x14ac:dyDescent="0.25">
      <c r="A143" s="30" t="s">
        <v>599</v>
      </c>
      <c r="B143" s="30" t="s">
        <v>600</v>
      </c>
      <c r="C143" s="14">
        <v>31</v>
      </c>
      <c r="D143" s="14">
        <v>4</v>
      </c>
      <c r="E143" s="31">
        <v>6.75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3</v>
      </c>
    </row>
    <row r="144" spans="1:16" x14ac:dyDescent="0.25">
      <c r="A144" s="183" t="s">
        <v>601</v>
      </c>
      <c r="B144" s="184"/>
      <c r="C144" s="27">
        <v>11</v>
      </c>
      <c r="D144" s="27">
        <v>4</v>
      </c>
      <c r="E144" s="28">
        <v>1.75</v>
      </c>
      <c r="F144" s="27">
        <v>0</v>
      </c>
      <c r="G144" s="27">
        <v>0</v>
      </c>
      <c r="H144" s="27">
        <v>4</v>
      </c>
      <c r="I144" s="27">
        <v>2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1</v>
      </c>
    </row>
    <row r="145" spans="1:16" ht="33.75" x14ac:dyDescent="0.25">
      <c r="A145" s="30" t="s">
        <v>602</v>
      </c>
      <c r="B145" s="30" t="s">
        <v>603</v>
      </c>
      <c r="C145" s="14">
        <v>1</v>
      </c>
      <c r="D145" s="14">
        <v>4</v>
      </c>
      <c r="E145" s="31">
        <v>-0.75</v>
      </c>
      <c r="F145" s="14">
        <v>0</v>
      </c>
      <c r="G145" s="14">
        <v>0</v>
      </c>
      <c r="H145" s="14">
        <v>1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1</v>
      </c>
    </row>
    <row r="146" spans="1:16" ht="22.5" x14ac:dyDescent="0.25">
      <c r="A146" s="30" t="s">
        <v>604</v>
      </c>
      <c r="B146" s="30" t="s">
        <v>605</v>
      </c>
      <c r="C146" s="14">
        <v>10</v>
      </c>
      <c r="D146" s="14">
        <v>0</v>
      </c>
      <c r="E146" s="31">
        <v>0</v>
      </c>
      <c r="F146" s="14">
        <v>0</v>
      </c>
      <c r="G146" s="14">
        <v>0</v>
      </c>
      <c r="H146" s="14">
        <v>3</v>
      </c>
      <c r="I146" s="14">
        <v>2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3" t="s">
        <v>606</v>
      </c>
      <c r="B147" s="184"/>
      <c r="C147" s="27">
        <v>48</v>
      </c>
      <c r="D147" s="27">
        <v>63</v>
      </c>
      <c r="E147" s="28">
        <v>-0.238095238095238</v>
      </c>
      <c r="F147" s="27">
        <v>3</v>
      </c>
      <c r="G147" s="27">
        <v>1</v>
      </c>
      <c r="H147" s="27">
        <v>29</v>
      </c>
      <c r="I147" s="27">
        <v>18</v>
      </c>
      <c r="J147" s="27">
        <v>0</v>
      </c>
      <c r="K147" s="27">
        <v>0</v>
      </c>
      <c r="L147" s="27">
        <v>0</v>
      </c>
      <c r="M147" s="27">
        <v>0</v>
      </c>
      <c r="N147" s="27">
        <v>44</v>
      </c>
      <c r="O147" s="27">
        <v>0</v>
      </c>
      <c r="P147" s="29">
        <v>9</v>
      </c>
    </row>
    <row r="148" spans="1:16" ht="22.5" x14ac:dyDescent="0.25">
      <c r="A148" s="30" t="s">
        <v>607</v>
      </c>
      <c r="B148" s="30" t="s">
        <v>608</v>
      </c>
      <c r="C148" s="14">
        <v>6</v>
      </c>
      <c r="D148" s="14">
        <v>9</v>
      </c>
      <c r="E148" s="31">
        <v>-0.33333333333333298</v>
      </c>
      <c r="F148" s="14">
        <v>0</v>
      </c>
      <c r="G148" s="14">
        <v>0</v>
      </c>
      <c r="H148" s="14">
        <v>1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10</v>
      </c>
      <c r="O148" s="14">
        <v>0</v>
      </c>
      <c r="P148" s="23">
        <v>1</v>
      </c>
    </row>
    <row r="149" spans="1:16" ht="22.5" x14ac:dyDescent="0.25">
      <c r="A149" s="30" t="s">
        <v>609</v>
      </c>
      <c r="B149" s="30" t="s">
        <v>610</v>
      </c>
      <c r="C149" s="14">
        <v>3</v>
      </c>
      <c r="D149" s="14">
        <v>4</v>
      </c>
      <c r="E149" s="31">
        <v>-0.25</v>
      </c>
      <c r="F149" s="14">
        <v>0</v>
      </c>
      <c r="G149" s="14">
        <v>0</v>
      </c>
      <c r="H149" s="14">
        <v>3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6</v>
      </c>
      <c r="O149" s="14">
        <v>0</v>
      </c>
      <c r="P149" s="23">
        <v>0</v>
      </c>
    </row>
    <row r="150" spans="1:16" ht="22.5" x14ac:dyDescent="0.25">
      <c r="A150" s="30" t="s">
        <v>611</v>
      </c>
      <c r="B150" s="30" t="s">
        <v>612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30" t="s">
        <v>613</v>
      </c>
      <c r="B151" s="30" t="s">
        <v>614</v>
      </c>
      <c r="C151" s="14">
        <v>6</v>
      </c>
      <c r="D151" s="14">
        <v>6</v>
      </c>
      <c r="E151" s="31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10</v>
      </c>
      <c r="O151" s="14">
        <v>0</v>
      </c>
      <c r="P151" s="23">
        <v>0</v>
      </c>
    </row>
    <row r="152" spans="1:16" ht="33.75" x14ac:dyDescent="0.25">
      <c r="A152" s="30" t="s">
        <v>615</v>
      </c>
      <c r="B152" s="30" t="s">
        <v>616</v>
      </c>
      <c r="C152" s="14">
        <v>0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30" t="s">
        <v>617</v>
      </c>
      <c r="B153" s="30" t="s">
        <v>618</v>
      </c>
      <c r="C153" s="14">
        <v>3</v>
      </c>
      <c r="D153" s="14">
        <v>0</v>
      </c>
      <c r="E153" s="31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3">
        <v>0</v>
      </c>
    </row>
    <row r="154" spans="1:16" x14ac:dyDescent="0.25">
      <c r="A154" s="30" t="s">
        <v>619</v>
      </c>
      <c r="B154" s="30" t="s">
        <v>620</v>
      </c>
      <c r="C154" s="14">
        <v>2</v>
      </c>
      <c r="D154" s="14">
        <v>16</v>
      </c>
      <c r="E154" s="31">
        <v>-0.875</v>
      </c>
      <c r="F154" s="14">
        <v>1</v>
      </c>
      <c r="G154" s="14">
        <v>1</v>
      </c>
      <c r="H154" s="14">
        <v>14</v>
      </c>
      <c r="I154" s="14">
        <v>10</v>
      </c>
      <c r="J154" s="14">
        <v>0</v>
      </c>
      <c r="K154" s="14">
        <v>0</v>
      </c>
      <c r="L154" s="14">
        <v>0</v>
      </c>
      <c r="M154" s="14">
        <v>0</v>
      </c>
      <c r="N154" s="14">
        <v>10</v>
      </c>
      <c r="O154" s="14">
        <v>0</v>
      </c>
      <c r="P154" s="23">
        <v>2</v>
      </c>
    </row>
    <row r="155" spans="1:16" ht="22.5" x14ac:dyDescent="0.25">
      <c r="A155" s="30" t="s">
        <v>621</v>
      </c>
      <c r="B155" s="30" t="s">
        <v>622</v>
      </c>
      <c r="C155" s="14">
        <v>28</v>
      </c>
      <c r="D155" s="14">
        <v>28</v>
      </c>
      <c r="E155" s="31">
        <v>0</v>
      </c>
      <c r="F155" s="14">
        <v>2</v>
      </c>
      <c r="G155" s="14">
        <v>0</v>
      </c>
      <c r="H155" s="14">
        <v>11</v>
      </c>
      <c r="I155" s="14">
        <v>8</v>
      </c>
      <c r="J155" s="14">
        <v>0</v>
      </c>
      <c r="K155" s="14">
        <v>0</v>
      </c>
      <c r="L155" s="14">
        <v>0</v>
      </c>
      <c r="M155" s="14">
        <v>0</v>
      </c>
      <c r="N155" s="14">
        <v>7</v>
      </c>
      <c r="O155" s="14">
        <v>0</v>
      </c>
      <c r="P155" s="23">
        <v>6</v>
      </c>
    </row>
    <row r="156" spans="1:16" x14ac:dyDescent="0.25">
      <c r="A156" s="183" t="s">
        <v>623</v>
      </c>
      <c r="B156" s="184"/>
      <c r="C156" s="27">
        <v>42</v>
      </c>
      <c r="D156" s="27">
        <v>55</v>
      </c>
      <c r="E156" s="28">
        <v>-0.236363636363636</v>
      </c>
      <c r="F156" s="27">
        <v>0</v>
      </c>
      <c r="G156" s="27">
        <v>0</v>
      </c>
      <c r="H156" s="27">
        <v>6</v>
      </c>
      <c r="I156" s="27">
        <v>3</v>
      </c>
      <c r="J156" s="27">
        <v>5</v>
      </c>
      <c r="K156" s="27">
        <v>4</v>
      </c>
      <c r="L156" s="27">
        <v>0</v>
      </c>
      <c r="M156" s="27">
        <v>0</v>
      </c>
      <c r="N156" s="27">
        <v>3</v>
      </c>
      <c r="O156" s="27">
        <v>0</v>
      </c>
      <c r="P156" s="29">
        <v>3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30" t="s">
        <v>626</v>
      </c>
      <c r="B158" s="30" t="s">
        <v>627</v>
      </c>
      <c r="C158" s="14">
        <v>0</v>
      </c>
      <c r="D158" s="14">
        <v>4</v>
      </c>
      <c r="E158" s="31">
        <v>-1</v>
      </c>
      <c r="F158" s="14">
        <v>0</v>
      </c>
      <c r="G158" s="14">
        <v>0</v>
      </c>
      <c r="H158" s="14">
        <v>1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30" t="s">
        <v>628</v>
      </c>
      <c r="B159" s="30" t="s">
        <v>629</v>
      </c>
      <c r="C159" s="14">
        <v>0</v>
      </c>
      <c r="D159" s="14">
        <v>1</v>
      </c>
      <c r="E159" s="31">
        <v>-1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30" t="s">
        <v>630</v>
      </c>
      <c r="B160" s="30" t="s">
        <v>631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30" t="s">
        <v>632</v>
      </c>
      <c r="B161" s="30" t="s">
        <v>633</v>
      </c>
      <c r="C161" s="14">
        <v>8</v>
      </c>
      <c r="D161" s="14">
        <v>6</v>
      </c>
      <c r="E161" s="31">
        <v>0.33333333333333298</v>
      </c>
      <c r="F161" s="14">
        <v>0</v>
      </c>
      <c r="G161" s="14">
        <v>0</v>
      </c>
      <c r="H161" s="14">
        <v>1</v>
      </c>
      <c r="I161" s="14">
        <v>0</v>
      </c>
      <c r="J161" s="14">
        <v>3</v>
      </c>
      <c r="K161" s="14">
        <v>4</v>
      </c>
      <c r="L161" s="14">
        <v>0</v>
      </c>
      <c r="M161" s="14">
        <v>0</v>
      </c>
      <c r="N161" s="14">
        <v>0</v>
      </c>
      <c r="O161" s="14">
        <v>0</v>
      </c>
      <c r="P161" s="23">
        <v>2</v>
      </c>
    </row>
    <row r="162" spans="1:16" x14ac:dyDescent="0.25">
      <c r="A162" s="30" t="s">
        <v>634</v>
      </c>
      <c r="B162" s="30" t="s">
        <v>635</v>
      </c>
      <c r="C162" s="14">
        <v>23</v>
      </c>
      <c r="D162" s="14">
        <v>27</v>
      </c>
      <c r="E162" s="31">
        <v>-0.148148148148148</v>
      </c>
      <c r="F162" s="14">
        <v>0</v>
      </c>
      <c r="G162" s="14">
        <v>0</v>
      </c>
      <c r="H162" s="14">
        <v>2</v>
      </c>
      <c r="I162" s="14">
        <v>1</v>
      </c>
      <c r="J162" s="14">
        <v>1</v>
      </c>
      <c r="K162" s="14">
        <v>0</v>
      </c>
      <c r="L162" s="14">
        <v>0</v>
      </c>
      <c r="M162" s="14">
        <v>0</v>
      </c>
      <c r="N162" s="14">
        <v>3</v>
      </c>
      <c r="O162" s="14">
        <v>0</v>
      </c>
      <c r="P162" s="23">
        <v>1</v>
      </c>
    </row>
    <row r="163" spans="1:16" ht="22.5" x14ac:dyDescent="0.25">
      <c r="A163" s="30" t="s">
        <v>636</v>
      </c>
      <c r="B163" s="30" t="s">
        <v>637</v>
      </c>
      <c r="C163" s="14">
        <v>4</v>
      </c>
      <c r="D163" s="14">
        <v>3</v>
      </c>
      <c r="E163" s="31">
        <v>0.33333333333333298</v>
      </c>
      <c r="F163" s="14">
        <v>0</v>
      </c>
      <c r="G163" s="14">
        <v>0</v>
      </c>
      <c r="H163" s="14">
        <v>2</v>
      </c>
      <c r="I163" s="14">
        <v>2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30" t="s">
        <v>638</v>
      </c>
      <c r="B164" s="30" t="s">
        <v>639</v>
      </c>
      <c r="C164" s="14">
        <v>2</v>
      </c>
      <c r="D164" s="14">
        <v>4</v>
      </c>
      <c r="E164" s="31">
        <v>-0.5</v>
      </c>
      <c r="F164" s="14">
        <v>0</v>
      </c>
      <c r="G164" s="14">
        <v>0</v>
      </c>
      <c r="H164" s="14">
        <v>0</v>
      </c>
      <c r="I164" s="14">
        <v>0</v>
      </c>
      <c r="J164" s="14">
        <v>1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30" t="s">
        <v>640</v>
      </c>
      <c r="B165" s="30" t="s">
        <v>641</v>
      </c>
      <c r="C165" s="14">
        <v>5</v>
      </c>
      <c r="D165" s="14">
        <v>10</v>
      </c>
      <c r="E165" s="31">
        <v>-0.5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25">
      <c r="A166" s="183" t="s">
        <v>642</v>
      </c>
      <c r="B166" s="184"/>
      <c r="C166" s="27">
        <v>636</v>
      </c>
      <c r="D166" s="27">
        <v>853</v>
      </c>
      <c r="E166" s="28">
        <v>-0.25439624853458398</v>
      </c>
      <c r="F166" s="27">
        <v>5</v>
      </c>
      <c r="G166" s="27">
        <v>2</v>
      </c>
      <c r="H166" s="27">
        <v>286</v>
      </c>
      <c r="I166" s="27">
        <v>249</v>
      </c>
      <c r="J166" s="27">
        <v>2</v>
      </c>
      <c r="K166" s="27">
        <v>2</v>
      </c>
      <c r="L166" s="27">
        <v>1</v>
      </c>
      <c r="M166" s="27">
        <v>1</v>
      </c>
      <c r="N166" s="27">
        <v>2</v>
      </c>
      <c r="O166" s="27">
        <v>86</v>
      </c>
      <c r="P166" s="29">
        <v>146</v>
      </c>
    </row>
    <row r="167" spans="1:16" ht="22.5" x14ac:dyDescent="0.25">
      <c r="A167" s="30" t="s">
        <v>643</v>
      </c>
      <c r="B167" s="30" t="s">
        <v>644</v>
      </c>
      <c r="C167" s="14">
        <v>5</v>
      </c>
      <c r="D167" s="14">
        <v>0</v>
      </c>
      <c r="E167" s="31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1</v>
      </c>
      <c r="O167" s="14">
        <v>0</v>
      </c>
      <c r="P167" s="23">
        <v>0</v>
      </c>
    </row>
    <row r="168" spans="1:16" ht="33.75" x14ac:dyDescent="0.25">
      <c r="A168" s="30" t="s">
        <v>645</v>
      </c>
      <c r="B168" s="30" t="s">
        <v>646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30" t="s">
        <v>647</v>
      </c>
      <c r="B169" s="30" t="s">
        <v>648</v>
      </c>
      <c r="C169" s="14">
        <v>2</v>
      </c>
      <c r="D169" s="14">
        <v>0</v>
      </c>
      <c r="E169" s="31">
        <v>0</v>
      </c>
      <c r="F169" s="14">
        <v>0</v>
      </c>
      <c r="G169" s="14">
        <v>0</v>
      </c>
      <c r="H169" s="14">
        <v>2</v>
      </c>
      <c r="I169" s="14">
        <v>2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30" t="s">
        <v>649</v>
      </c>
      <c r="B170" s="30" t="s">
        <v>650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30" t="s">
        <v>651</v>
      </c>
      <c r="B171" s="30" t="s">
        <v>652</v>
      </c>
      <c r="C171" s="14">
        <v>0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30" t="s">
        <v>653</v>
      </c>
      <c r="B172" s="30" t="s">
        <v>654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30" t="s">
        <v>655</v>
      </c>
      <c r="B173" s="30" t="s">
        <v>656</v>
      </c>
      <c r="C173" s="14">
        <v>107</v>
      </c>
      <c r="D173" s="14">
        <v>77</v>
      </c>
      <c r="E173" s="31">
        <v>0.38961038961039002</v>
      </c>
      <c r="F173" s="14">
        <v>0</v>
      </c>
      <c r="G173" s="14">
        <v>0</v>
      </c>
      <c r="H173" s="14">
        <v>53</v>
      </c>
      <c r="I173" s="14">
        <v>62</v>
      </c>
      <c r="J173" s="14">
        <v>1</v>
      </c>
      <c r="K173" s="14">
        <v>2</v>
      </c>
      <c r="L173" s="14">
        <v>1</v>
      </c>
      <c r="M173" s="14">
        <v>0</v>
      </c>
      <c r="N173" s="14">
        <v>1</v>
      </c>
      <c r="O173" s="14">
        <v>32</v>
      </c>
      <c r="P173" s="23">
        <v>33</v>
      </c>
    </row>
    <row r="174" spans="1:16" ht="22.5" x14ac:dyDescent="0.25">
      <c r="A174" s="30" t="s">
        <v>657</v>
      </c>
      <c r="B174" s="30" t="s">
        <v>658</v>
      </c>
      <c r="C174" s="14">
        <v>341</v>
      </c>
      <c r="D174" s="14">
        <v>648</v>
      </c>
      <c r="E174" s="31">
        <v>-0.47376543209876498</v>
      </c>
      <c r="F174" s="14">
        <v>5</v>
      </c>
      <c r="G174" s="14">
        <v>2</v>
      </c>
      <c r="H174" s="14">
        <v>188</v>
      </c>
      <c r="I174" s="14">
        <v>160</v>
      </c>
      <c r="J174" s="14">
        <v>1</v>
      </c>
      <c r="K174" s="14">
        <v>0</v>
      </c>
      <c r="L174" s="14">
        <v>0</v>
      </c>
      <c r="M174" s="14">
        <v>1</v>
      </c>
      <c r="N174" s="14">
        <v>0</v>
      </c>
      <c r="O174" s="14">
        <v>37</v>
      </c>
      <c r="P174" s="23">
        <v>104</v>
      </c>
    </row>
    <row r="175" spans="1:16" x14ac:dyDescent="0.25">
      <c r="A175" s="30" t="s">
        <v>659</v>
      </c>
      <c r="B175" s="30" t="s">
        <v>660</v>
      </c>
      <c r="C175" s="14">
        <v>178</v>
      </c>
      <c r="D175" s="14">
        <v>124</v>
      </c>
      <c r="E175" s="31">
        <v>0.43548387096774199</v>
      </c>
      <c r="F175" s="14">
        <v>0</v>
      </c>
      <c r="G175" s="14">
        <v>0</v>
      </c>
      <c r="H175" s="14">
        <v>43</v>
      </c>
      <c r="I175" s="14">
        <v>25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17</v>
      </c>
      <c r="P175" s="23">
        <v>9</v>
      </c>
    </row>
    <row r="176" spans="1:16" ht="22.5" x14ac:dyDescent="0.25">
      <c r="A176" s="30" t="s">
        <v>661</v>
      </c>
      <c r="B176" s="30" t="s">
        <v>662</v>
      </c>
      <c r="C176" s="14">
        <v>3</v>
      </c>
      <c r="D176" s="14">
        <v>4</v>
      </c>
      <c r="E176" s="31">
        <v>-0.25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30" t="s">
        <v>663</v>
      </c>
      <c r="B177" s="30" t="s">
        <v>664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3" t="s">
        <v>665</v>
      </c>
      <c r="B178" s="184"/>
      <c r="C178" s="27">
        <v>900</v>
      </c>
      <c r="D178" s="27">
        <v>1002</v>
      </c>
      <c r="E178" s="28">
        <v>-0.101796407185629</v>
      </c>
      <c r="F178" s="27">
        <v>2792</v>
      </c>
      <c r="G178" s="27">
        <v>2550</v>
      </c>
      <c r="H178" s="27">
        <v>478</v>
      </c>
      <c r="I178" s="27">
        <v>499</v>
      </c>
      <c r="J178" s="27">
        <v>2</v>
      </c>
      <c r="K178" s="27">
        <v>1</v>
      </c>
      <c r="L178" s="27">
        <v>0</v>
      </c>
      <c r="M178" s="27">
        <v>0</v>
      </c>
      <c r="N178" s="27">
        <v>1</v>
      </c>
      <c r="O178" s="27">
        <v>7</v>
      </c>
      <c r="P178" s="29">
        <v>2613</v>
      </c>
    </row>
    <row r="179" spans="1:16" ht="22.5" x14ac:dyDescent="0.25">
      <c r="A179" s="30" t="s">
        <v>666</v>
      </c>
      <c r="B179" s="30" t="s">
        <v>667</v>
      </c>
      <c r="C179" s="14">
        <v>28</v>
      </c>
      <c r="D179" s="14">
        <v>24</v>
      </c>
      <c r="E179" s="31">
        <v>0.16666666666666699</v>
      </c>
      <c r="F179" s="14">
        <v>20</v>
      </c>
      <c r="G179" s="14">
        <v>17</v>
      </c>
      <c r="H179" s="14">
        <v>8</v>
      </c>
      <c r="I179" s="14">
        <v>4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20</v>
      </c>
    </row>
    <row r="180" spans="1:16" ht="22.5" x14ac:dyDescent="0.25">
      <c r="A180" s="30" t="s">
        <v>668</v>
      </c>
      <c r="B180" s="30" t="s">
        <v>669</v>
      </c>
      <c r="C180" s="14">
        <v>399</v>
      </c>
      <c r="D180" s="14">
        <v>369</v>
      </c>
      <c r="E180" s="31">
        <v>8.1300813008130093E-2</v>
      </c>
      <c r="F180" s="14">
        <v>1212</v>
      </c>
      <c r="G180" s="14">
        <v>1131</v>
      </c>
      <c r="H180" s="14">
        <v>169</v>
      </c>
      <c r="I180" s="14">
        <v>179</v>
      </c>
      <c r="J180" s="14">
        <v>1</v>
      </c>
      <c r="K180" s="14">
        <v>0</v>
      </c>
      <c r="L180" s="14">
        <v>0</v>
      </c>
      <c r="M180" s="14">
        <v>0</v>
      </c>
      <c r="N180" s="14">
        <v>0</v>
      </c>
      <c r="O180" s="14">
        <v>2</v>
      </c>
      <c r="P180" s="23">
        <v>1229</v>
      </c>
    </row>
    <row r="181" spans="1:16" x14ac:dyDescent="0.25">
      <c r="A181" s="30" t="s">
        <v>670</v>
      </c>
      <c r="B181" s="30" t="s">
        <v>671</v>
      </c>
      <c r="C181" s="14">
        <v>79</v>
      </c>
      <c r="D181" s="14">
        <v>87</v>
      </c>
      <c r="E181" s="31">
        <v>-9.1954022988505704E-2</v>
      </c>
      <c r="F181" s="14">
        <v>59</v>
      </c>
      <c r="G181" s="14">
        <v>53</v>
      </c>
      <c r="H181" s="14">
        <v>49</v>
      </c>
      <c r="I181" s="14">
        <v>53</v>
      </c>
      <c r="J181" s="14">
        <v>1</v>
      </c>
      <c r="K181" s="14">
        <v>1</v>
      </c>
      <c r="L181" s="14">
        <v>0</v>
      </c>
      <c r="M181" s="14">
        <v>0</v>
      </c>
      <c r="N181" s="14">
        <v>0</v>
      </c>
      <c r="O181" s="14">
        <v>5</v>
      </c>
      <c r="P181" s="23">
        <v>74</v>
      </c>
    </row>
    <row r="182" spans="1:16" ht="22.5" x14ac:dyDescent="0.25">
      <c r="A182" s="30" t="s">
        <v>672</v>
      </c>
      <c r="B182" s="30" t="s">
        <v>673</v>
      </c>
      <c r="C182" s="14">
        <v>2</v>
      </c>
      <c r="D182" s="14">
        <v>4</v>
      </c>
      <c r="E182" s="31">
        <v>-0.5</v>
      </c>
      <c r="F182" s="14">
        <v>5</v>
      </c>
      <c r="G182" s="14">
        <v>3</v>
      </c>
      <c r="H182" s="14">
        <v>1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2</v>
      </c>
    </row>
    <row r="183" spans="1:16" ht="22.5" x14ac:dyDescent="0.25">
      <c r="A183" s="30" t="s">
        <v>674</v>
      </c>
      <c r="B183" s="30" t="s">
        <v>675</v>
      </c>
      <c r="C183" s="14">
        <v>39</v>
      </c>
      <c r="D183" s="14">
        <v>37</v>
      </c>
      <c r="E183" s="31">
        <v>5.4054054054054099E-2</v>
      </c>
      <c r="F183" s="14">
        <v>159</v>
      </c>
      <c r="G183" s="14">
        <v>207</v>
      </c>
      <c r="H183" s="14">
        <v>27</v>
      </c>
      <c r="I183" s="14">
        <v>42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164</v>
      </c>
    </row>
    <row r="184" spans="1:16" ht="22.5" x14ac:dyDescent="0.25">
      <c r="A184" s="30" t="s">
        <v>676</v>
      </c>
      <c r="B184" s="30" t="s">
        <v>677</v>
      </c>
      <c r="C184" s="14">
        <v>351</v>
      </c>
      <c r="D184" s="14">
        <v>479</v>
      </c>
      <c r="E184" s="31">
        <v>-0.26722338204592899</v>
      </c>
      <c r="F184" s="14">
        <v>1337</v>
      </c>
      <c r="G184" s="14">
        <v>1139</v>
      </c>
      <c r="H184" s="14">
        <v>222</v>
      </c>
      <c r="I184" s="14">
        <v>217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1124</v>
      </c>
    </row>
    <row r="185" spans="1:16" ht="22.5" x14ac:dyDescent="0.25">
      <c r="A185" s="30" t="s">
        <v>678</v>
      </c>
      <c r="B185" s="30" t="s">
        <v>679</v>
      </c>
      <c r="C185" s="14">
        <v>2</v>
      </c>
      <c r="D185" s="14">
        <v>2</v>
      </c>
      <c r="E185" s="31">
        <v>0</v>
      </c>
      <c r="F185" s="14">
        <v>0</v>
      </c>
      <c r="G185" s="14">
        <v>0</v>
      </c>
      <c r="H185" s="14">
        <v>2</v>
      </c>
      <c r="I185" s="14">
        <v>3</v>
      </c>
      <c r="J185" s="14">
        <v>0</v>
      </c>
      <c r="K185" s="14">
        <v>0</v>
      </c>
      <c r="L185" s="14">
        <v>0</v>
      </c>
      <c r="M185" s="14">
        <v>0</v>
      </c>
      <c r="N185" s="14">
        <v>1</v>
      </c>
      <c r="O185" s="14">
        <v>0</v>
      </c>
      <c r="P185" s="23">
        <v>0</v>
      </c>
    </row>
    <row r="186" spans="1:16" x14ac:dyDescent="0.25">
      <c r="A186" s="183" t="s">
        <v>680</v>
      </c>
      <c r="B186" s="184"/>
      <c r="C186" s="27">
        <v>396</v>
      </c>
      <c r="D186" s="27">
        <v>280</v>
      </c>
      <c r="E186" s="28">
        <v>0.41428571428571398</v>
      </c>
      <c r="F186" s="27">
        <v>47</v>
      </c>
      <c r="G186" s="27">
        <v>41</v>
      </c>
      <c r="H186" s="27">
        <v>161</v>
      </c>
      <c r="I186" s="27">
        <v>176</v>
      </c>
      <c r="J186" s="27">
        <v>0</v>
      </c>
      <c r="K186" s="27">
        <v>1</v>
      </c>
      <c r="L186" s="27">
        <v>0</v>
      </c>
      <c r="M186" s="27">
        <v>0</v>
      </c>
      <c r="N186" s="27">
        <v>13</v>
      </c>
      <c r="O186" s="27">
        <v>3</v>
      </c>
      <c r="P186" s="29">
        <v>104</v>
      </c>
    </row>
    <row r="187" spans="1:16" x14ac:dyDescent="0.25">
      <c r="A187" s="30" t="s">
        <v>681</v>
      </c>
      <c r="B187" s="30" t="s">
        <v>682</v>
      </c>
      <c r="C187" s="14">
        <v>27</v>
      </c>
      <c r="D187" s="14">
        <v>10</v>
      </c>
      <c r="E187" s="31">
        <v>1.7</v>
      </c>
      <c r="F187" s="14">
        <v>0</v>
      </c>
      <c r="G187" s="14">
        <v>0</v>
      </c>
      <c r="H187" s="14">
        <v>4</v>
      </c>
      <c r="I187" s="14">
        <v>3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1</v>
      </c>
      <c r="P187" s="23">
        <v>3</v>
      </c>
    </row>
    <row r="188" spans="1:16" ht="22.5" x14ac:dyDescent="0.25">
      <c r="A188" s="30" t="s">
        <v>683</v>
      </c>
      <c r="B188" s="30" t="s">
        <v>684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30" t="s">
        <v>685</v>
      </c>
      <c r="B189" s="30" t="s">
        <v>686</v>
      </c>
      <c r="C189" s="14">
        <v>0</v>
      </c>
      <c r="D189" s="14">
        <v>0</v>
      </c>
      <c r="E189" s="31">
        <v>0</v>
      </c>
      <c r="F189" s="14">
        <v>0</v>
      </c>
      <c r="G189" s="14">
        <v>0</v>
      </c>
      <c r="H189" s="14">
        <v>1</v>
      </c>
      <c r="I189" s="14">
        <v>1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3">
        <v>0</v>
      </c>
    </row>
    <row r="190" spans="1:16" ht="22.5" x14ac:dyDescent="0.25">
      <c r="A190" s="30" t="s">
        <v>687</v>
      </c>
      <c r="B190" s="30" t="s">
        <v>688</v>
      </c>
      <c r="C190" s="14">
        <v>0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1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30" t="s">
        <v>689</v>
      </c>
      <c r="B191" s="30" t="s">
        <v>690</v>
      </c>
      <c r="C191" s="14">
        <v>271</v>
      </c>
      <c r="D191" s="14">
        <v>168</v>
      </c>
      <c r="E191" s="31">
        <v>0.61309523809523803</v>
      </c>
      <c r="F191" s="14">
        <v>39</v>
      </c>
      <c r="G191" s="14">
        <v>35</v>
      </c>
      <c r="H191" s="14">
        <v>113</v>
      </c>
      <c r="I191" s="14">
        <v>148</v>
      </c>
      <c r="J191" s="14">
        <v>0</v>
      </c>
      <c r="K191" s="14">
        <v>0</v>
      </c>
      <c r="L191" s="14">
        <v>0</v>
      </c>
      <c r="M191" s="14">
        <v>0</v>
      </c>
      <c r="N191" s="14">
        <v>12</v>
      </c>
      <c r="O191" s="14">
        <v>2</v>
      </c>
      <c r="P191" s="23">
        <v>92</v>
      </c>
    </row>
    <row r="192" spans="1:16" ht="22.5" x14ac:dyDescent="0.25">
      <c r="A192" s="30" t="s">
        <v>691</v>
      </c>
      <c r="B192" s="30" t="s">
        <v>692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30" t="s">
        <v>693</v>
      </c>
      <c r="B193" s="30" t="s">
        <v>694</v>
      </c>
      <c r="C193" s="14">
        <v>30</v>
      </c>
      <c r="D193" s="14">
        <v>29</v>
      </c>
      <c r="E193" s="31">
        <v>3.4482758620689703E-2</v>
      </c>
      <c r="F193" s="14">
        <v>3</v>
      </c>
      <c r="G193" s="14">
        <v>2</v>
      </c>
      <c r="H193" s="14">
        <v>16</v>
      </c>
      <c r="I193" s="14">
        <v>10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3">
        <v>0</v>
      </c>
    </row>
    <row r="194" spans="1:16" x14ac:dyDescent="0.25">
      <c r="A194" s="30" t="s">
        <v>695</v>
      </c>
      <c r="B194" s="30" t="s">
        <v>696</v>
      </c>
      <c r="C194" s="14">
        <v>6</v>
      </c>
      <c r="D194" s="14">
        <v>6</v>
      </c>
      <c r="E194" s="31">
        <v>0</v>
      </c>
      <c r="F194" s="14">
        <v>0</v>
      </c>
      <c r="G194" s="14">
        <v>0</v>
      </c>
      <c r="H194" s="14">
        <v>8</v>
      </c>
      <c r="I194" s="14">
        <v>4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4</v>
      </c>
    </row>
    <row r="195" spans="1:16" ht="22.5" x14ac:dyDescent="0.25">
      <c r="A195" s="30" t="s">
        <v>697</v>
      </c>
      <c r="B195" s="30" t="s">
        <v>698</v>
      </c>
      <c r="C195" s="14">
        <v>0</v>
      </c>
      <c r="D195" s="14">
        <v>0</v>
      </c>
      <c r="E195" s="31">
        <v>0</v>
      </c>
      <c r="F195" s="14">
        <v>1</v>
      </c>
      <c r="G195" s="14">
        <v>1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2</v>
      </c>
    </row>
    <row r="196" spans="1:16" ht="22.5" x14ac:dyDescent="0.25">
      <c r="A196" s="30" t="s">
        <v>699</v>
      </c>
      <c r="B196" s="30" t="s">
        <v>700</v>
      </c>
      <c r="C196" s="14">
        <v>15</v>
      </c>
      <c r="D196" s="14">
        <v>5</v>
      </c>
      <c r="E196" s="31">
        <v>2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0</v>
      </c>
    </row>
    <row r="197" spans="1:16" x14ac:dyDescent="0.25">
      <c r="A197" s="30" t="s">
        <v>701</v>
      </c>
      <c r="B197" s="30" t="s">
        <v>702</v>
      </c>
      <c r="C197" s="14">
        <v>44</v>
      </c>
      <c r="D197" s="14">
        <v>51</v>
      </c>
      <c r="E197" s="31">
        <v>-0.13725490196078399</v>
      </c>
      <c r="F197" s="14">
        <v>4</v>
      </c>
      <c r="G197" s="14">
        <v>3</v>
      </c>
      <c r="H197" s="14">
        <v>9</v>
      </c>
      <c r="I197" s="14">
        <v>2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ht="22.5" x14ac:dyDescent="0.25">
      <c r="A198" s="30" t="s">
        <v>703</v>
      </c>
      <c r="B198" s="30" t="s">
        <v>704</v>
      </c>
      <c r="C198" s="14">
        <v>1</v>
      </c>
      <c r="D198" s="14">
        <v>9</v>
      </c>
      <c r="E198" s="31">
        <v>-0.88888888888888895</v>
      </c>
      <c r="F198" s="14">
        <v>0</v>
      </c>
      <c r="G198" s="14">
        <v>0</v>
      </c>
      <c r="H198" s="14">
        <v>0</v>
      </c>
      <c r="I198" s="14">
        <v>1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30" t="s">
        <v>705</v>
      </c>
      <c r="B199" s="30" t="s">
        <v>706</v>
      </c>
      <c r="C199" s="14">
        <v>2</v>
      </c>
      <c r="D199" s="14">
        <v>2</v>
      </c>
      <c r="E199" s="31">
        <v>0</v>
      </c>
      <c r="F199" s="14">
        <v>0</v>
      </c>
      <c r="G199" s="14">
        <v>0</v>
      </c>
      <c r="H199" s="14">
        <v>3</v>
      </c>
      <c r="I199" s="14">
        <v>3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2.5" x14ac:dyDescent="0.25">
      <c r="A200" s="30" t="s">
        <v>707</v>
      </c>
      <c r="B200" s="30" t="s">
        <v>708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7</v>
      </c>
      <c r="I200" s="14">
        <v>4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3</v>
      </c>
    </row>
    <row r="201" spans="1:16" x14ac:dyDescent="0.25">
      <c r="A201" s="183" t="s">
        <v>709</v>
      </c>
      <c r="B201" s="184"/>
      <c r="C201" s="27">
        <v>30</v>
      </c>
      <c r="D201" s="27">
        <v>28</v>
      </c>
      <c r="E201" s="28">
        <v>7.1428571428571397E-2</v>
      </c>
      <c r="F201" s="27">
        <v>0</v>
      </c>
      <c r="G201" s="27">
        <v>0</v>
      </c>
      <c r="H201" s="27">
        <v>5</v>
      </c>
      <c r="I201" s="27">
        <v>3</v>
      </c>
      <c r="J201" s="27">
        <v>0</v>
      </c>
      <c r="K201" s="27">
        <v>0</v>
      </c>
      <c r="L201" s="27">
        <v>0</v>
      </c>
      <c r="M201" s="27">
        <v>0</v>
      </c>
      <c r="N201" s="27">
        <v>29</v>
      </c>
      <c r="O201" s="27">
        <v>0</v>
      </c>
      <c r="P201" s="29">
        <v>5</v>
      </c>
    </row>
    <row r="202" spans="1:16" x14ac:dyDescent="0.25">
      <c r="A202" s="30" t="s">
        <v>710</v>
      </c>
      <c r="B202" s="30" t="s">
        <v>711</v>
      </c>
      <c r="C202" s="14">
        <v>18</v>
      </c>
      <c r="D202" s="14">
        <v>21</v>
      </c>
      <c r="E202" s="31">
        <v>-0.14285714285714299</v>
      </c>
      <c r="F202" s="14">
        <v>0</v>
      </c>
      <c r="G202" s="14">
        <v>0</v>
      </c>
      <c r="H202" s="14">
        <v>2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19</v>
      </c>
      <c r="O202" s="14">
        <v>0</v>
      </c>
      <c r="P202" s="23">
        <v>0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30" t="s">
        <v>714</v>
      </c>
      <c r="B204" s="30" t="s">
        <v>715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1</v>
      </c>
      <c r="O204" s="14">
        <v>0</v>
      </c>
      <c r="P204" s="23">
        <v>0</v>
      </c>
    </row>
    <row r="205" spans="1:16" ht="22.5" x14ac:dyDescent="0.25">
      <c r="A205" s="30" t="s">
        <v>716</v>
      </c>
      <c r="B205" s="30" t="s">
        <v>717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1</v>
      </c>
      <c r="O205" s="14">
        <v>0</v>
      </c>
      <c r="P205" s="23">
        <v>0</v>
      </c>
    </row>
    <row r="206" spans="1:16" ht="22.5" x14ac:dyDescent="0.25">
      <c r="A206" s="30" t="s">
        <v>718</v>
      </c>
      <c r="B206" s="30" t="s">
        <v>719</v>
      </c>
      <c r="C206" s="14">
        <v>0</v>
      </c>
      <c r="D206" s="14">
        <v>0</v>
      </c>
      <c r="E206" s="31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0</v>
      </c>
    </row>
    <row r="207" spans="1:16" ht="22.5" x14ac:dyDescent="0.25">
      <c r="A207" s="30" t="s">
        <v>720</v>
      </c>
      <c r="B207" s="30" t="s">
        <v>721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30" t="s">
        <v>722</v>
      </c>
      <c r="B208" s="30" t="s">
        <v>723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30" t="s">
        <v>724</v>
      </c>
      <c r="B209" s="30" t="s">
        <v>725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30" t="s">
        <v>726</v>
      </c>
      <c r="B210" s="30" t="s">
        <v>727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30" t="s">
        <v>728</v>
      </c>
      <c r="B211" s="30" t="s">
        <v>729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30" t="s">
        <v>730</v>
      </c>
      <c r="B212" s="30" t="s">
        <v>731</v>
      </c>
      <c r="C212" s="14">
        <v>4</v>
      </c>
      <c r="D212" s="14">
        <v>3</v>
      </c>
      <c r="E212" s="31">
        <v>0.33333333333333298</v>
      </c>
      <c r="F212" s="14">
        <v>0</v>
      </c>
      <c r="G212" s="14">
        <v>0</v>
      </c>
      <c r="H212" s="14">
        <v>2</v>
      </c>
      <c r="I212" s="14">
        <v>1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1</v>
      </c>
    </row>
    <row r="213" spans="1:16" x14ac:dyDescent="0.25">
      <c r="A213" s="30" t="s">
        <v>732</v>
      </c>
      <c r="B213" s="30" t="s">
        <v>733</v>
      </c>
      <c r="C213" s="14">
        <v>2</v>
      </c>
      <c r="D213" s="14">
        <v>2</v>
      </c>
      <c r="E213" s="31">
        <v>0</v>
      </c>
      <c r="F213" s="14">
        <v>0</v>
      </c>
      <c r="G213" s="14">
        <v>0</v>
      </c>
      <c r="H213" s="14">
        <v>1</v>
      </c>
      <c r="I213" s="14">
        <v>1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3">
        <v>1</v>
      </c>
    </row>
    <row r="214" spans="1:16" x14ac:dyDescent="0.25">
      <c r="A214" s="30" t="s">
        <v>734</v>
      </c>
      <c r="B214" s="30" t="s">
        <v>735</v>
      </c>
      <c r="C214" s="14">
        <v>6</v>
      </c>
      <c r="D214" s="14">
        <v>2</v>
      </c>
      <c r="E214" s="31">
        <v>2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7</v>
      </c>
      <c r="O214" s="14">
        <v>0</v>
      </c>
      <c r="P214" s="23">
        <v>2</v>
      </c>
    </row>
    <row r="215" spans="1:16" ht="22.5" x14ac:dyDescent="0.25">
      <c r="A215" s="30" t="s">
        <v>736</v>
      </c>
      <c r="B215" s="30" t="s">
        <v>737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30" t="s">
        <v>738</v>
      </c>
      <c r="B216" s="30" t="s">
        <v>739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30" t="s">
        <v>740</v>
      </c>
      <c r="B217" s="30" t="s">
        <v>741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1</v>
      </c>
    </row>
    <row r="218" spans="1:16" ht="33.75" x14ac:dyDescent="0.25">
      <c r="A218" s="30" t="s">
        <v>742</v>
      </c>
      <c r="B218" s="30" t="s">
        <v>743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30" t="s">
        <v>744</v>
      </c>
      <c r="B219" s="30" t="s">
        <v>745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30" t="s">
        <v>750</v>
      </c>
      <c r="B222" s="30" t="s">
        <v>751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3" t="s">
        <v>752</v>
      </c>
      <c r="B223" s="184"/>
      <c r="C223" s="27">
        <v>563</v>
      </c>
      <c r="D223" s="27">
        <v>569</v>
      </c>
      <c r="E223" s="28">
        <v>-1.05448154657293E-2</v>
      </c>
      <c r="F223" s="27">
        <v>471</v>
      </c>
      <c r="G223" s="27">
        <v>318</v>
      </c>
      <c r="H223" s="27">
        <v>269</v>
      </c>
      <c r="I223" s="27">
        <v>268</v>
      </c>
      <c r="J223" s="27">
        <v>2</v>
      </c>
      <c r="K223" s="27">
        <v>3</v>
      </c>
      <c r="L223" s="27">
        <v>1</v>
      </c>
      <c r="M223" s="27">
        <v>3</v>
      </c>
      <c r="N223" s="27">
        <v>11</v>
      </c>
      <c r="O223" s="27">
        <v>21</v>
      </c>
      <c r="P223" s="29">
        <v>362</v>
      </c>
    </row>
    <row r="224" spans="1:16" x14ac:dyDescent="0.25">
      <c r="A224" s="30" t="s">
        <v>753</v>
      </c>
      <c r="B224" s="30" t="s">
        <v>754</v>
      </c>
      <c r="C224" s="14">
        <v>2</v>
      </c>
      <c r="D224" s="14">
        <v>1</v>
      </c>
      <c r="E224" s="31">
        <v>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4</v>
      </c>
      <c r="O224" s="14">
        <v>0</v>
      </c>
      <c r="P224" s="23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30" t="s">
        <v>759</v>
      </c>
      <c r="B227" s="30" t="s">
        <v>760</v>
      </c>
      <c r="C227" s="14">
        <v>1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33.75" x14ac:dyDescent="0.25">
      <c r="A228" s="30" t="s">
        <v>761</v>
      </c>
      <c r="B228" s="30" t="s">
        <v>762</v>
      </c>
      <c r="C228" s="14">
        <v>0</v>
      </c>
      <c r="D228" s="14">
        <v>1</v>
      </c>
      <c r="E228" s="31">
        <v>-1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30" t="s">
        <v>763</v>
      </c>
      <c r="B229" s="30" t="s">
        <v>764</v>
      </c>
      <c r="C229" s="14">
        <v>5</v>
      </c>
      <c r="D229" s="14">
        <v>2</v>
      </c>
      <c r="E229" s="31">
        <v>1.5</v>
      </c>
      <c r="F229" s="14">
        <v>0</v>
      </c>
      <c r="G229" s="14">
        <v>0</v>
      </c>
      <c r="H229" s="14">
        <v>1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2.5" x14ac:dyDescent="0.25">
      <c r="A230" s="30" t="s">
        <v>765</v>
      </c>
      <c r="B230" s="30" t="s">
        <v>766</v>
      </c>
      <c r="C230" s="14">
        <v>7</v>
      </c>
      <c r="D230" s="14">
        <v>9</v>
      </c>
      <c r="E230" s="31">
        <v>-0.22222222222222199</v>
      </c>
      <c r="F230" s="14">
        <v>3</v>
      </c>
      <c r="G230" s="14">
        <v>2</v>
      </c>
      <c r="H230" s="14">
        <v>9</v>
      </c>
      <c r="I230" s="14">
        <v>7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4</v>
      </c>
    </row>
    <row r="231" spans="1:16" x14ac:dyDescent="0.25">
      <c r="A231" s="30" t="s">
        <v>767</v>
      </c>
      <c r="B231" s="30" t="s">
        <v>768</v>
      </c>
      <c r="C231" s="14">
        <v>12</v>
      </c>
      <c r="D231" s="14">
        <v>6</v>
      </c>
      <c r="E231" s="31">
        <v>1</v>
      </c>
      <c r="F231" s="14">
        <v>2</v>
      </c>
      <c r="G231" s="14">
        <v>2</v>
      </c>
      <c r="H231" s="14">
        <v>3</v>
      </c>
      <c r="I231" s="14">
        <v>3</v>
      </c>
      <c r="J231" s="14">
        <v>0</v>
      </c>
      <c r="K231" s="14">
        <v>0</v>
      </c>
      <c r="L231" s="14">
        <v>0</v>
      </c>
      <c r="M231" s="14">
        <v>0</v>
      </c>
      <c r="N231" s="14">
        <v>1</v>
      </c>
      <c r="O231" s="14">
        <v>0</v>
      </c>
      <c r="P231" s="23">
        <v>4</v>
      </c>
    </row>
    <row r="232" spans="1:16" x14ac:dyDescent="0.25">
      <c r="A232" s="30" t="s">
        <v>769</v>
      </c>
      <c r="B232" s="30" t="s">
        <v>770</v>
      </c>
      <c r="C232" s="14">
        <v>21</v>
      </c>
      <c r="D232" s="14">
        <v>18</v>
      </c>
      <c r="E232" s="31">
        <v>0.16666666666666699</v>
      </c>
      <c r="F232" s="14">
        <v>1</v>
      </c>
      <c r="G232" s="14">
        <v>1</v>
      </c>
      <c r="H232" s="14">
        <v>10</v>
      </c>
      <c r="I232" s="14">
        <v>10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7</v>
      </c>
    </row>
    <row r="233" spans="1:16" x14ac:dyDescent="0.25">
      <c r="A233" s="30" t="s">
        <v>771</v>
      </c>
      <c r="B233" s="30" t="s">
        <v>772</v>
      </c>
      <c r="C233" s="14">
        <v>13</v>
      </c>
      <c r="D233" s="14">
        <v>20</v>
      </c>
      <c r="E233" s="31">
        <v>-0.35</v>
      </c>
      <c r="F233" s="14">
        <v>1</v>
      </c>
      <c r="G233" s="14">
        <v>1</v>
      </c>
      <c r="H233" s="14">
        <v>5</v>
      </c>
      <c r="I233" s="14">
        <v>5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3">
        <v>6</v>
      </c>
    </row>
    <row r="234" spans="1:16" ht="22.5" x14ac:dyDescent="0.25">
      <c r="A234" s="30" t="s">
        <v>773</v>
      </c>
      <c r="B234" s="30" t="s">
        <v>774</v>
      </c>
      <c r="C234" s="14">
        <v>5</v>
      </c>
      <c r="D234" s="14">
        <v>3</v>
      </c>
      <c r="E234" s="31">
        <v>0.66666666666666696</v>
      </c>
      <c r="F234" s="14">
        <v>1</v>
      </c>
      <c r="G234" s="14">
        <v>1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2</v>
      </c>
    </row>
    <row r="235" spans="1:16" ht="33.75" x14ac:dyDescent="0.25">
      <c r="A235" s="30" t="s">
        <v>775</v>
      </c>
      <c r="B235" s="30" t="s">
        <v>776</v>
      </c>
      <c r="C235" s="14">
        <v>36</v>
      </c>
      <c r="D235" s="14">
        <v>22</v>
      </c>
      <c r="E235" s="31">
        <v>0.63636363636363602</v>
      </c>
      <c r="F235" s="14">
        <v>12</v>
      </c>
      <c r="G235" s="14">
        <v>7</v>
      </c>
      <c r="H235" s="14">
        <v>17</v>
      </c>
      <c r="I235" s="14">
        <v>18</v>
      </c>
      <c r="J235" s="14">
        <v>1</v>
      </c>
      <c r="K235" s="14">
        <v>1</v>
      </c>
      <c r="L235" s="14">
        <v>0</v>
      </c>
      <c r="M235" s="14">
        <v>0</v>
      </c>
      <c r="N235" s="14">
        <v>1</v>
      </c>
      <c r="O235" s="14">
        <v>0</v>
      </c>
      <c r="P235" s="23">
        <v>4</v>
      </c>
    </row>
    <row r="236" spans="1:16" x14ac:dyDescent="0.25">
      <c r="A236" s="30" t="s">
        <v>777</v>
      </c>
      <c r="B236" s="30" t="s">
        <v>778</v>
      </c>
      <c r="C236" s="14">
        <v>1</v>
      </c>
      <c r="D236" s="14">
        <v>1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4</v>
      </c>
      <c r="O236" s="14">
        <v>0</v>
      </c>
      <c r="P236" s="23">
        <v>0</v>
      </c>
    </row>
    <row r="237" spans="1:16" ht="22.5" x14ac:dyDescent="0.25">
      <c r="A237" s="30" t="s">
        <v>779</v>
      </c>
      <c r="B237" s="30" t="s">
        <v>780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1</v>
      </c>
      <c r="K237" s="14">
        <v>2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30" t="s">
        <v>781</v>
      </c>
      <c r="B238" s="30" t="s">
        <v>782</v>
      </c>
      <c r="C238" s="14">
        <v>460</v>
      </c>
      <c r="D238" s="14">
        <v>486</v>
      </c>
      <c r="E238" s="31">
        <v>-5.3497942386831303E-2</v>
      </c>
      <c r="F238" s="14">
        <v>451</v>
      </c>
      <c r="G238" s="14">
        <v>304</v>
      </c>
      <c r="H238" s="14">
        <v>224</v>
      </c>
      <c r="I238" s="14">
        <v>224</v>
      </c>
      <c r="J238" s="14">
        <v>0</v>
      </c>
      <c r="K238" s="14">
        <v>0</v>
      </c>
      <c r="L238" s="14">
        <v>1</v>
      </c>
      <c r="M238" s="14">
        <v>3</v>
      </c>
      <c r="N238" s="14">
        <v>0</v>
      </c>
      <c r="O238" s="14">
        <v>21</v>
      </c>
      <c r="P238" s="23">
        <v>335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30" t="s">
        <v>787</v>
      </c>
      <c r="B241" s="30" t="s">
        <v>788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30" t="s">
        <v>789</v>
      </c>
      <c r="B242" s="30" t="s">
        <v>790</v>
      </c>
      <c r="C242" s="14">
        <v>0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30" t="s">
        <v>791</v>
      </c>
      <c r="B243" s="30" t="s">
        <v>792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3" t="s">
        <v>793</v>
      </c>
      <c r="B244" s="184"/>
      <c r="C244" s="27">
        <v>9</v>
      </c>
      <c r="D244" s="27">
        <v>2</v>
      </c>
      <c r="E244" s="28">
        <v>3.5</v>
      </c>
      <c r="F244" s="27">
        <v>0</v>
      </c>
      <c r="G244" s="27">
        <v>0</v>
      </c>
      <c r="H244" s="27">
        <v>0</v>
      </c>
      <c r="I244" s="27">
        <v>1</v>
      </c>
      <c r="J244" s="27">
        <v>0</v>
      </c>
      <c r="K244" s="27">
        <v>1</v>
      </c>
      <c r="L244" s="27">
        <v>0</v>
      </c>
      <c r="M244" s="27">
        <v>0</v>
      </c>
      <c r="N244" s="27">
        <v>3</v>
      </c>
      <c r="O244" s="27">
        <v>0</v>
      </c>
      <c r="P244" s="29">
        <v>3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30" t="s">
        <v>796</v>
      </c>
      <c r="B246" s="30" t="s">
        <v>797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30" t="s">
        <v>798</v>
      </c>
      <c r="B247" s="30" t="s">
        <v>799</v>
      </c>
      <c r="C247" s="14">
        <v>1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30" t="s">
        <v>800</v>
      </c>
      <c r="B248" s="30" t="s">
        <v>801</v>
      </c>
      <c r="C248" s="14">
        <v>1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30" t="s">
        <v>802</v>
      </c>
      <c r="B249" s="30" t="s">
        <v>803</v>
      </c>
      <c r="C249" s="14">
        <v>5</v>
      </c>
      <c r="D249" s="14">
        <v>2</v>
      </c>
      <c r="E249" s="31">
        <v>1.5</v>
      </c>
      <c r="F249" s="14">
        <v>0</v>
      </c>
      <c r="G249" s="14">
        <v>0</v>
      </c>
      <c r="H249" s="14">
        <v>0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2</v>
      </c>
      <c r="O249" s="14">
        <v>0</v>
      </c>
      <c r="P249" s="23">
        <v>0</v>
      </c>
    </row>
    <row r="250" spans="1:16" ht="22.5" x14ac:dyDescent="0.25">
      <c r="A250" s="30" t="s">
        <v>804</v>
      </c>
      <c r="B250" s="30" t="s">
        <v>805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30" t="s">
        <v>806</v>
      </c>
      <c r="B251" s="30" t="s">
        <v>807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30" t="s">
        <v>808</v>
      </c>
      <c r="B252" s="30" t="s">
        <v>809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1</v>
      </c>
      <c r="L252" s="14">
        <v>0</v>
      </c>
      <c r="M252" s="14">
        <v>0</v>
      </c>
      <c r="N252" s="14">
        <v>0</v>
      </c>
      <c r="O252" s="14">
        <v>0</v>
      </c>
      <c r="P252" s="23">
        <v>3</v>
      </c>
    </row>
    <row r="253" spans="1:16" ht="22.5" x14ac:dyDescent="0.25">
      <c r="A253" s="30" t="s">
        <v>810</v>
      </c>
      <c r="B253" s="30" t="s">
        <v>811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30" t="s">
        <v>812</v>
      </c>
      <c r="B254" s="30" t="s">
        <v>813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30" t="s">
        <v>814</v>
      </c>
      <c r="B255" s="30" t="s">
        <v>815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30" t="s">
        <v>816</v>
      </c>
      <c r="B256" s="30" t="s">
        <v>817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30" t="s">
        <v>818</v>
      </c>
      <c r="B257" s="30" t="s">
        <v>819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30" t="s">
        <v>820</v>
      </c>
      <c r="B258" s="30" t="s">
        <v>821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30" t="s">
        <v>824</v>
      </c>
      <c r="B260" s="30" t="s">
        <v>825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30" t="s">
        <v>826</v>
      </c>
      <c r="B261" s="30" t="s">
        <v>827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30" t="s">
        <v>830</v>
      </c>
      <c r="B263" s="30" t="s">
        <v>831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30" t="s">
        <v>832</v>
      </c>
      <c r="B264" s="30" t="s">
        <v>833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30" t="s">
        <v>840</v>
      </c>
      <c r="B268" s="30" t="s">
        <v>841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30" t="s">
        <v>842</v>
      </c>
      <c r="B269" s="30" t="s">
        <v>843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30" t="s">
        <v>844</v>
      </c>
      <c r="B270" s="30" t="s">
        <v>845</v>
      </c>
      <c r="C270" s="14">
        <v>2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1</v>
      </c>
      <c r="O270" s="14">
        <v>0</v>
      </c>
      <c r="P270" s="23">
        <v>0</v>
      </c>
    </row>
    <row r="271" spans="1:16" x14ac:dyDescent="0.25">
      <c r="A271" s="183" t="s">
        <v>846</v>
      </c>
      <c r="B271" s="184"/>
      <c r="C271" s="27">
        <v>580</v>
      </c>
      <c r="D271" s="27">
        <v>721</v>
      </c>
      <c r="E271" s="28">
        <v>-0.19556171983356399</v>
      </c>
      <c r="F271" s="27">
        <v>259</v>
      </c>
      <c r="G271" s="27">
        <v>217</v>
      </c>
      <c r="H271" s="27">
        <v>365</v>
      </c>
      <c r="I271" s="27">
        <v>390</v>
      </c>
      <c r="J271" s="27">
        <v>1</v>
      </c>
      <c r="K271" s="27">
        <v>8</v>
      </c>
      <c r="L271" s="27">
        <v>2</v>
      </c>
      <c r="M271" s="27">
        <v>1</v>
      </c>
      <c r="N271" s="27">
        <v>2</v>
      </c>
      <c r="O271" s="27">
        <v>35</v>
      </c>
      <c r="P271" s="29">
        <v>316</v>
      </c>
    </row>
    <row r="272" spans="1:16" x14ac:dyDescent="0.25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30" t="s">
        <v>849</v>
      </c>
      <c r="B273" s="30" t="s">
        <v>850</v>
      </c>
      <c r="C273" s="14">
        <v>231</v>
      </c>
      <c r="D273" s="14">
        <v>199</v>
      </c>
      <c r="E273" s="31">
        <v>0.16080402010050299</v>
      </c>
      <c r="F273" s="14">
        <v>113</v>
      </c>
      <c r="G273" s="14">
        <v>104</v>
      </c>
      <c r="H273" s="14">
        <v>172</v>
      </c>
      <c r="I273" s="14">
        <v>212</v>
      </c>
      <c r="J273" s="14">
        <v>0</v>
      </c>
      <c r="K273" s="14">
        <v>1</v>
      </c>
      <c r="L273" s="14">
        <v>1</v>
      </c>
      <c r="M273" s="14">
        <v>0</v>
      </c>
      <c r="N273" s="14">
        <v>0</v>
      </c>
      <c r="O273" s="14">
        <v>14</v>
      </c>
      <c r="P273" s="23">
        <v>160</v>
      </c>
    </row>
    <row r="274" spans="1:16" ht="33.75" x14ac:dyDescent="0.25">
      <c r="A274" s="30" t="s">
        <v>851</v>
      </c>
      <c r="B274" s="30" t="s">
        <v>852</v>
      </c>
      <c r="C274" s="14">
        <v>273</v>
      </c>
      <c r="D274" s="14">
        <v>451</v>
      </c>
      <c r="E274" s="31">
        <v>-0.39467849223946799</v>
      </c>
      <c r="F274" s="14">
        <v>120</v>
      </c>
      <c r="G274" s="14">
        <v>98</v>
      </c>
      <c r="H274" s="14">
        <v>142</v>
      </c>
      <c r="I274" s="14">
        <v>116</v>
      </c>
      <c r="J274" s="14">
        <v>0</v>
      </c>
      <c r="K274" s="14">
        <v>0</v>
      </c>
      <c r="L274" s="14">
        <v>1</v>
      </c>
      <c r="M274" s="14">
        <v>0</v>
      </c>
      <c r="N274" s="14">
        <v>1</v>
      </c>
      <c r="O274" s="14">
        <v>5</v>
      </c>
      <c r="P274" s="23">
        <v>135</v>
      </c>
    </row>
    <row r="275" spans="1:16" ht="22.5" x14ac:dyDescent="0.25">
      <c r="A275" s="30" t="s">
        <v>853</v>
      </c>
      <c r="B275" s="30" t="s">
        <v>854</v>
      </c>
      <c r="C275" s="14">
        <v>0</v>
      </c>
      <c r="D275" s="14">
        <v>0</v>
      </c>
      <c r="E275" s="31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25">
      <c r="A276" s="30" t="s">
        <v>855</v>
      </c>
      <c r="B276" s="30" t="s">
        <v>856</v>
      </c>
      <c r="C276" s="14">
        <v>11</v>
      </c>
      <c r="D276" s="14">
        <v>14</v>
      </c>
      <c r="E276" s="31">
        <v>-0.214285714285714</v>
      </c>
      <c r="F276" s="14">
        <v>1</v>
      </c>
      <c r="G276" s="14">
        <v>1</v>
      </c>
      <c r="H276" s="14">
        <v>4</v>
      </c>
      <c r="I276" s="14">
        <v>2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4</v>
      </c>
    </row>
    <row r="277" spans="1:16" ht="22.5" x14ac:dyDescent="0.25">
      <c r="A277" s="30" t="s">
        <v>857</v>
      </c>
      <c r="B277" s="30" t="s">
        <v>858</v>
      </c>
      <c r="C277" s="14">
        <v>8</v>
      </c>
      <c r="D277" s="14">
        <v>5</v>
      </c>
      <c r="E277" s="31">
        <v>0.6</v>
      </c>
      <c r="F277" s="14">
        <v>11</v>
      </c>
      <c r="G277" s="14">
        <v>6</v>
      </c>
      <c r="H277" s="14">
        <v>1</v>
      </c>
      <c r="I277" s="14">
        <v>3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2</v>
      </c>
      <c r="P277" s="23">
        <v>3</v>
      </c>
    </row>
    <row r="278" spans="1:16" ht="22.5" x14ac:dyDescent="0.25">
      <c r="A278" s="30" t="s">
        <v>859</v>
      </c>
      <c r="B278" s="30" t="s">
        <v>860</v>
      </c>
      <c r="C278" s="14">
        <v>27</v>
      </c>
      <c r="D278" s="14">
        <v>24</v>
      </c>
      <c r="E278" s="31">
        <v>0.125</v>
      </c>
      <c r="F278" s="14">
        <v>14</v>
      </c>
      <c r="G278" s="14">
        <v>8</v>
      </c>
      <c r="H278" s="14">
        <v>19</v>
      </c>
      <c r="I278" s="14">
        <v>17</v>
      </c>
      <c r="J278" s="14">
        <v>1</v>
      </c>
      <c r="K278" s="14">
        <v>4</v>
      </c>
      <c r="L278" s="14">
        <v>0</v>
      </c>
      <c r="M278" s="14">
        <v>0</v>
      </c>
      <c r="N278" s="14">
        <v>0</v>
      </c>
      <c r="O278" s="14">
        <v>5</v>
      </c>
      <c r="P278" s="23">
        <v>10</v>
      </c>
    </row>
    <row r="279" spans="1:16" ht="22.5" x14ac:dyDescent="0.25">
      <c r="A279" s="30" t="s">
        <v>861</v>
      </c>
      <c r="B279" s="30" t="s">
        <v>862</v>
      </c>
      <c r="C279" s="14">
        <v>9</v>
      </c>
      <c r="D279" s="14">
        <v>2</v>
      </c>
      <c r="E279" s="31">
        <v>3.5</v>
      </c>
      <c r="F279" s="14">
        <v>0</v>
      </c>
      <c r="G279" s="14">
        <v>0</v>
      </c>
      <c r="H279" s="14">
        <v>1</v>
      </c>
      <c r="I279" s="14">
        <v>1</v>
      </c>
      <c r="J279" s="14">
        <v>0</v>
      </c>
      <c r="K279" s="14">
        <v>2</v>
      </c>
      <c r="L279" s="14">
        <v>0</v>
      </c>
      <c r="M279" s="14">
        <v>0</v>
      </c>
      <c r="N279" s="14">
        <v>0</v>
      </c>
      <c r="O279" s="14">
        <v>2</v>
      </c>
      <c r="P279" s="23">
        <v>0</v>
      </c>
    </row>
    <row r="280" spans="1:16" ht="22.5" x14ac:dyDescent="0.25">
      <c r="A280" s="30" t="s">
        <v>863</v>
      </c>
      <c r="B280" s="30" t="s">
        <v>864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1</v>
      </c>
      <c r="I280" s="14">
        <v>2</v>
      </c>
      <c r="J280" s="14">
        <v>0</v>
      </c>
      <c r="K280" s="14">
        <v>0</v>
      </c>
      <c r="L280" s="14">
        <v>0</v>
      </c>
      <c r="M280" s="14">
        <v>0</v>
      </c>
      <c r="N280" s="14">
        <v>1</v>
      </c>
      <c r="O280" s="14">
        <v>0</v>
      </c>
      <c r="P280" s="23">
        <v>0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30" t="s">
        <v>869</v>
      </c>
      <c r="B283" s="30" t="s">
        <v>870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30" t="s">
        <v>871</v>
      </c>
      <c r="B284" s="30" t="s">
        <v>872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30" t="s">
        <v>879</v>
      </c>
      <c r="B288" s="30" t="s">
        <v>880</v>
      </c>
      <c r="C288" s="14">
        <v>7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30" t="s">
        <v>881</v>
      </c>
      <c r="B289" s="30" t="s">
        <v>882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30" t="s">
        <v>885</v>
      </c>
      <c r="B291" s="30" t="s">
        <v>886</v>
      </c>
      <c r="C291" s="14">
        <v>7</v>
      </c>
      <c r="D291" s="14">
        <v>17</v>
      </c>
      <c r="E291" s="31">
        <v>-0.58823529411764697</v>
      </c>
      <c r="F291" s="14">
        <v>0</v>
      </c>
      <c r="G291" s="14">
        <v>0</v>
      </c>
      <c r="H291" s="14">
        <v>16</v>
      </c>
      <c r="I291" s="14">
        <v>25</v>
      </c>
      <c r="J291" s="14">
        <v>0</v>
      </c>
      <c r="K291" s="14">
        <v>0</v>
      </c>
      <c r="L291" s="14">
        <v>0</v>
      </c>
      <c r="M291" s="14">
        <v>1</v>
      </c>
      <c r="N291" s="14">
        <v>0</v>
      </c>
      <c r="O291" s="14">
        <v>4</v>
      </c>
      <c r="P291" s="23">
        <v>4</v>
      </c>
    </row>
    <row r="292" spans="1:16" ht="22.5" x14ac:dyDescent="0.25">
      <c r="A292" s="30" t="s">
        <v>887</v>
      </c>
      <c r="B292" s="30" t="s">
        <v>888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1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30" t="s">
        <v>891</v>
      </c>
      <c r="B294" s="30" t="s">
        <v>892</v>
      </c>
      <c r="C294" s="14">
        <v>7</v>
      </c>
      <c r="D294" s="14">
        <v>9</v>
      </c>
      <c r="E294" s="31">
        <v>-0.22222222222222199</v>
      </c>
      <c r="F294" s="14">
        <v>0</v>
      </c>
      <c r="G294" s="14">
        <v>0</v>
      </c>
      <c r="H294" s="14">
        <v>9</v>
      </c>
      <c r="I294" s="14">
        <v>12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3</v>
      </c>
      <c r="P294" s="23">
        <v>0</v>
      </c>
    </row>
    <row r="295" spans="1:16" ht="22.5" x14ac:dyDescent="0.25">
      <c r="A295" s="30" t="s">
        <v>893</v>
      </c>
      <c r="B295" s="30" t="s">
        <v>894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30" t="s">
        <v>895</v>
      </c>
      <c r="B296" s="30" t="s">
        <v>896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30" t="s">
        <v>901</v>
      </c>
      <c r="B299" s="30" t="s">
        <v>902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3" t="s">
        <v>905</v>
      </c>
      <c r="B301" s="184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30" t="s">
        <v>910</v>
      </c>
      <c r="B304" s="30" t="s">
        <v>911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3" t="s">
        <v>912</v>
      </c>
      <c r="B305" s="184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30" t="s">
        <v>917</v>
      </c>
      <c r="B308" s="30" t="s">
        <v>918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3" t="s">
        <v>925</v>
      </c>
      <c r="B312" s="184"/>
      <c r="C312" s="27">
        <v>2</v>
      </c>
      <c r="D312" s="27">
        <v>0</v>
      </c>
      <c r="E312" s="28">
        <v>0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25">
      <c r="A313" s="30" t="s">
        <v>926</v>
      </c>
      <c r="B313" s="30" t="s">
        <v>927</v>
      </c>
      <c r="C313" s="14">
        <v>2</v>
      </c>
      <c r="D313" s="14">
        <v>0</v>
      </c>
      <c r="E313" s="31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30" t="s">
        <v>930</v>
      </c>
      <c r="B315" s="30" t="s">
        <v>931</v>
      </c>
      <c r="C315" s="14">
        <v>0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3" t="s">
        <v>936</v>
      </c>
      <c r="B318" s="184"/>
      <c r="C318" s="27">
        <v>23</v>
      </c>
      <c r="D318" s="27">
        <v>29</v>
      </c>
      <c r="E318" s="28">
        <v>-0.20689655172413801</v>
      </c>
      <c r="F318" s="27">
        <v>6</v>
      </c>
      <c r="G318" s="27">
        <v>4</v>
      </c>
      <c r="H318" s="27">
        <v>6</v>
      </c>
      <c r="I318" s="27">
        <v>5</v>
      </c>
      <c r="J318" s="27">
        <v>0</v>
      </c>
      <c r="K318" s="27">
        <v>0</v>
      </c>
      <c r="L318" s="27">
        <v>0</v>
      </c>
      <c r="M318" s="27">
        <v>0</v>
      </c>
      <c r="N318" s="27">
        <v>2</v>
      </c>
      <c r="O318" s="27">
        <v>0</v>
      </c>
      <c r="P318" s="29">
        <v>4</v>
      </c>
    </row>
    <row r="319" spans="1:16" x14ac:dyDescent="0.25">
      <c r="A319" s="30" t="s">
        <v>937</v>
      </c>
      <c r="B319" s="30" t="s">
        <v>938</v>
      </c>
      <c r="C319" s="14">
        <v>23</v>
      </c>
      <c r="D319" s="14">
        <v>29</v>
      </c>
      <c r="E319" s="31">
        <v>-0.20689655172413801</v>
      </c>
      <c r="F319" s="14">
        <v>6</v>
      </c>
      <c r="G319" s="14">
        <v>4</v>
      </c>
      <c r="H319" s="14">
        <v>6</v>
      </c>
      <c r="I319" s="14">
        <v>5</v>
      </c>
      <c r="J319" s="14">
        <v>0</v>
      </c>
      <c r="K319" s="14">
        <v>0</v>
      </c>
      <c r="L319" s="14">
        <v>0</v>
      </c>
      <c r="M319" s="14">
        <v>0</v>
      </c>
      <c r="N319" s="14">
        <v>2</v>
      </c>
      <c r="O319" s="14">
        <v>0</v>
      </c>
      <c r="P319" s="23">
        <v>4</v>
      </c>
    </row>
    <row r="320" spans="1:16" x14ac:dyDescent="0.25">
      <c r="A320" s="183" t="s">
        <v>939</v>
      </c>
      <c r="B320" s="184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3" t="s">
        <v>944</v>
      </c>
      <c r="B323" s="184"/>
      <c r="C323" s="27">
        <v>5286</v>
      </c>
      <c r="D323" s="27">
        <v>7601</v>
      </c>
      <c r="E323" s="28">
        <v>-0.30456518879094802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9">
        <v>0</v>
      </c>
    </row>
    <row r="324" spans="1:16" x14ac:dyDescent="0.25">
      <c r="A324" s="30" t="s">
        <v>945</v>
      </c>
      <c r="B324" s="30" t="s">
        <v>946</v>
      </c>
      <c r="C324" s="14">
        <v>5286</v>
      </c>
      <c r="D324" s="14">
        <v>7601</v>
      </c>
      <c r="E324" s="31">
        <v>-0.30456518879094802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3">
        <v>0</v>
      </c>
    </row>
    <row r="325" spans="1:16" x14ac:dyDescent="0.25">
      <c r="A325" s="183" t="s">
        <v>947</v>
      </c>
      <c r="B325" s="184"/>
      <c r="C325" s="27">
        <v>0</v>
      </c>
      <c r="D325" s="27">
        <v>2</v>
      </c>
      <c r="E325" s="28">
        <v>-1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948</v>
      </c>
      <c r="B326" s="30" t="s">
        <v>949</v>
      </c>
      <c r="C326" s="14">
        <v>0</v>
      </c>
      <c r="D326" s="14">
        <v>2</v>
      </c>
      <c r="E326" s="31">
        <v>-1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30" t="s">
        <v>952</v>
      </c>
      <c r="B328" s="30" t="s">
        <v>953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3" t="s">
        <v>970</v>
      </c>
      <c r="B337" s="184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3" t="s">
        <v>973</v>
      </c>
      <c r="B339" s="184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5" t="s">
        <v>976</v>
      </c>
      <c r="B341" s="186"/>
      <c r="C341" s="32">
        <v>36880</v>
      </c>
      <c r="D341" s="32">
        <v>35487</v>
      </c>
      <c r="E341" s="33">
        <v>3.9253811254825702E-2</v>
      </c>
      <c r="F341" s="32">
        <v>6469</v>
      </c>
      <c r="G341" s="32">
        <v>4540</v>
      </c>
      <c r="H341" s="32">
        <v>6564</v>
      </c>
      <c r="I341" s="32">
        <v>6305</v>
      </c>
      <c r="J341" s="32">
        <v>138</v>
      </c>
      <c r="K341" s="32">
        <v>121</v>
      </c>
      <c r="L341" s="32">
        <v>44</v>
      </c>
      <c r="M341" s="32">
        <v>28</v>
      </c>
      <c r="N341" s="32">
        <v>175</v>
      </c>
      <c r="O341" s="32">
        <v>664</v>
      </c>
      <c r="P341" s="32">
        <v>5556</v>
      </c>
    </row>
  </sheetData>
  <sheetProtection algorithmName="SHA-512" hashValue="ws2qF1+ZIxq38dKzHA51whcwoYJ4gsLdTbbZbB5vCXtuWKjsLD9dZ0onmaQ8kTTAz3dkWTfnF7mpqRfFDbd2aQ==" saltValue="FYrEA9wbEcekMK+rY7Ti4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7" t="s">
        <v>979</v>
      </c>
      <c r="B5" s="13" t="s">
        <v>980</v>
      </c>
      <c r="C5" s="23">
        <v>6</v>
      </c>
    </row>
    <row r="6" spans="1:3" x14ac:dyDescent="0.25">
      <c r="A6" s="178"/>
      <c r="B6" s="13" t="s">
        <v>354</v>
      </c>
      <c r="C6" s="23">
        <v>192</v>
      </c>
    </row>
    <row r="7" spans="1:3" x14ac:dyDescent="0.25">
      <c r="A7" s="178"/>
      <c r="B7" s="13" t="s">
        <v>981</v>
      </c>
      <c r="C7" s="23">
        <v>26</v>
      </c>
    </row>
    <row r="8" spans="1:3" x14ac:dyDescent="0.25">
      <c r="A8" s="178"/>
      <c r="B8" s="13" t="s">
        <v>982</v>
      </c>
      <c r="C8" s="23">
        <v>36</v>
      </c>
    </row>
    <row r="9" spans="1:3" x14ac:dyDescent="0.25">
      <c r="A9" s="178"/>
      <c r="B9" s="13" t="s">
        <v>983</v>
      </c>
      <c r="C9" s="23">
        <v>119</v>
      </c>
    </row>
    <row r="10" spans="1:3" x14ac:dyDescent="0.25">
      <c r="A10" s="178"/>
      <c r="B10" s="13" t="s">
        <v>984</v>
      </c>
      <c r="C10" s="23">
        <v>66</v>
      </c>
    </row>
    <row r="11" spans="1:3" x14ac:dyDescent="0.25">
      <c r="A11" s="178"/>
      <c r="B11" s="13" t="s">
        <v>985</v>
      </c>
      <c r="C11" s="23">
        <v>141</v>
      </c>
    </row>
    <row r="12" spans="1:3" x14ac:dyDescent="0.25">
      <c r="A12" s="178"/>
      <c r="B12" s="13" t="s">
        <v>538</v>
      </c>
      <c r="C12" s="23">
        <v>121</v>
      </c>
    </row>
    <row r="13" spans="1:3" x14ac:dyDescent="0.25">
      <c r="A13" s="178"/>
      <c r="B13" s="13" t="s">
        <v>986</v>
      </c>
      <c r="C13" s="23">
        <v>18</v>
      </c>
    </row>
    <row r="14" spans="1:3" x14ac:dyDescent="0.25">
      <c r="A14" s="178"/>
      <c r="B14" s="13" t="s">
        <v>987</v>
      </c>
      <c r="C14" s="23">
        <v>2</v>
      </c>
    </row>
    <row r="15" spans="1:3" x14ac:dyDescent="0.25">
      <c r="A15" s="178"/>
      <c r="B15" s="13" t="s">
        <v>671</v>
      </c>
      <c r="C15" s="23">
        <v>5</v>
      </c>
    </row>
    <row r="16" spans="1:3" x14ac:dyDescent="0.25">
      <c r="A16" s="178"/>
      <c r="B16" s="13" t="s">
        <v>988</v>
      </c>
      <c r="C16" s="23">
        <v>78</v>
      </c>
    </row>
    <row r="17" spans="1:3" x14ac:dyDescent="0.25">
      <c r="A17" s="178"/>
      <c r="B17" s="13" t="s">
        <v>989</v>
      </c>
      <c r="C17" s="23">
        <v>49</v>
      </c>
    </row>
    <row r="18" spans="1:3" x14ac:dyDescent="0.25">
      <c r="A18" s="178"/>
      <c r="B18" s="13" t="s">
        <v>990</v>
      </c>
      <c r="C18" s="23">
        <v>6</v>
      </c>
    </row>
    <row r="19" spans="1:3" x14ac:dyDescent="0.25">
      <c r="A19" s="179"/>
      <c r="B19" s="13" t="s">
        <v>110</v>
      </c>
      <c r="C19" s="23">
        <v>325</v>
      </c>
    </row>
    <row r="20" spans="1:3" x14ac:dyDescent="0.25">
      <c r="A20" s="177" t="s">
        <v>991</v>
      </c>
      <c r="B20" s="13" t="s">
        <v>992</v>
      </c>
      <c r="C20" s="23">
        <v>56</v>
      </c>
    </row>
    <row r="21" spans="1:3" x14ac:dyDescent="0.25">
      <c r="A21" s="179"/>
      <c r="B21" s="13" t="s">
        <v>993</v>
      </c>
      <c r="C21" s="23">
        <v>10</v>
      </c>
    </row>
    <row r="22" spans="1:3" x14ac:dyDescent="0.25">
      <c r="A22" s="177" t="s">
        <v>994</v>
      </c>
      <c r="B22" s="13" t="s">
        <v>995</v>
      </c>
      <c r="C22" s="23">
        <v>106</v>
      </c>
    </row>
    <row r="23" spans="1:3" x14ac:dyDescent="0.25">
      <c r="A23" s="178"/>
      <c r="B23" s="13" t="s">
        <v>996</v>
      </c>
      <c r="C23" s="23">
        <v>169</v>
      </c>
    </row>
    <row r="24" spans="1:3" x14ac:dyDescent="0.25">
      <c r="A24" s="179"/>
      <c r="B24" s="13" t="s">
        <v>997</v>
      </c>
      <c r="C24" s="23">
        <v>6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3">
        <v>358</v>
      </c>
    </row>
    <row r="29" spans="1:3" x14ac:dyDescent="0.25">
      <c r="A29" s="177" t="s">
        <v>316</v>
      </c>
      <c r="B29" s="13" t="s">
        <v>1000</v>
      </c>
      <c r="C29" s="23">
        <v>7</v>
      </c>
    </row>
    <row r="30" spans="1:3" x14ac:dyDescent="0.25">
      <c r="A30" s="178"/>
      <c r="B30" s="13" t="s">
        <v>1001</v>
      </c>
      <c r="C30" s="23">
        <v>66</v>
      </c>
    </row>
    <row r="31" spans="1:3" x14ac:dyDescent="0.25">
      <c r="A31" s="178"/>
      <c r="B31" s="13" t="s">
        <v>1002</v>
      </c>
      <c r="C31" s="23">
        <v>0</v>
      </c>
    </row>
    <row r="32" spans="1:3" x14ac:dyDescent="0.25">
      <c r="A32" s="179"/>
      <c r="B32" s="13" t="s">
        <v>1003</v>
      </c>
      <c r="C32" s="23">
        <v>2</v>
      </c>
    </row>
    <row r="33" spans="1:3" x14ac:dyDescent="0.25">
      <c r="A33" s="12" t="s">
        <v>1004</v>
      </c>
      <c r="B33" s="17"/>
      <c r="C33" s="23">
        <v>6</v>
      </c>
    </row>
    <row r="34" spans="1:3" x14ac:dyDescent="0.25">
      <c r="A34" s="12" t="s">
        <v>1005</v>
      </c>
      <c r="B34" s="17"/>
      <c r="C34" s="23">
        <v>282</v>
      </c>
    </row>
    <row r="35" spans="1:3" x14ac:dyDescent="0.25">
      <c r="A35" s="12" t="s">
        <v>1006</v>
      </c>
      <c r="B35" s="17"/>
      <c r="C35" s="23">
        <v>8</v>
      </c>
    </row>
    <row r="36" spans="1:3" x14ac:dyDescent="0.25">
      <c r="A36" s="12" t="s">
        <v>1007</v>
      </c>
      <c r="B36" s="17"/>
      <c r="C36" s="23">
        <v>0</v>
      </c>
    </row>
    <row r="37" spans="1:3" x14ac:dyDescent="0.25">
      <c r="A37" s="12" t="s">
        <v>1008</v>
      </c>
      <c r="B37" s="17"/>
      <c r="C37" s="23">
        <v>1</v>
      </c>
    </row>
    <row r="38" spans="1:3" x14ac:dyDescent="0.25">
      <c r="A38" s="12" t="s">
        <v>1009</v>
      </c>
      <c r="B38" s="17"/>
      <c r="C38" s="23">
        <v>2</v>
      </c>
    </row>
    <row r="39" spans="1:3" x14ac:dyDescent="0.25">
      <c r="A39" s="12" t="s">
        <v>997</v>
      </c>
      <c r="B39" s="17"/>
      <c r="C39" s="23">
        <v>0</v>
      </c>
    </row>
    <row r="40" spans="1:3" x14ac:dyDescent="0.25">
      <c r="A40" s="177" t="s">
        <v>1010</v>
      </c>
      <c r="B40" s="13" t="s">
        <v>1011</v>
      </c>
      <c r="C40" s="23">
        <v>19</v>
      </c>
    </row>
    <row r="41" spans="1:3" x14ac:dyDescent="0.25">
      <c r="A41" s="178"/>
      <c r="B41" s="13" t="s">
        <v>1012</v>
      </c>
      <c r="C41" s="23">
        <v>4</v>
      </c>
    </row>
    <row r="42" spans="1:3" x14ac:dyDescent="0.25">
      <c r="A42" s="178"/>
      <c r="B42" s="13" t="s">
        <v>1013</v>
      </c>
      <c r="C42" s="23">
        <v>13</v>
      </c>
    </row>
    <row r="43" spans="1:3" x14ac:dyDescent="0.25">
      <c r="A43" s="178"/>
      <c r="B43" s="13" t="s">
        <v>1014</v>
      </c>
      <c r="C43" s="23">
        <v>2</v>
      </c>
    </row>
    <row r="44" spans="1:3" x14ac:dyDescent="0.25">
      <c r="A44" s="179"/>
      <c r="B44" s="13" t="s">
        <v>1015</v>
      </c>
      <c r="C44" s="23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3">
        <v>30</v>
      </c>
    </row>
    <row r="49" spans="1:3" x14ac:dyDescent="0.25">
      <c r="A49" s="177" t="s">
        <v>80</v>
      </c>
      <c r="B49" s="13" t="s">
        <v>1017</v>
      </c>
      <c r="C49" s="23">
        <v>61</v>
      </c>
    </row>
    <row r="50" spans="1:3" x14ac:dyDescent="0.25">
      <c r="A50" s="179"/>
      <c r="B50" s="13" t="s">
        <v>1018</v>
      </c>
      <c r="C50" s="23">
        <v>179</v>
      </c>
    </row>
    <row r="51" spans="1:3" x14ac:dyDescent="0.25">
      <c r="A51" s="177" t="s">
        <v>1019</v>
      </c>
      <c r="B51" s="13" t="s">
        <v>1020</v>
      </c>
      <c r="C51" s="23">
        <v>2</v>
      </c>
    </row>
    <row r="52" spans="1:3" x14ac:dyDescent="0.25">
      <c r="A52" s="179"/>
      <c r="B52" s="13" t="s">
        <v>1021</v>
      </c>
      <c r="C52" s="23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7" t="s">
        <v>252</v>
      </c>
      <c r="B56" s="13" t="s">
        <v>19</v>
      </c>
      <c r="C56" s="23">
        <v>1210</v>
      </c>
    </row>
    <row r="57" spans="1:3" x14ac:dyDescent="0.25">
      <c r="A57" s="178"/>
      <c r="B57" s="13" t="s">
        <v>1023</v>
      </c>
      <c r="C57" s="23">
        <v>211</v>
      </c>
    </row>
    <row r="58" spans="1:3" x14ac:dyDescent="0.25">
      <c r="A58" s="178"/>
      <c r="B58" s="13" t="s">
        <v>1024</v>
      </c>
      <c r="C58" s="23">
        <v>181</v>
      </c>
    </row>
    <row r="59" spans="1:3" x14ac:dyDescent="0.25">
      <c r="A59" s="178"/>
      <c r="B59" s="13" t="s">
        <v>1025</v>
      </c>
      <c r="C59" s="23">
        <v>207</v>
      </c>
    </row>
    <row r="60" spans="1:3" x14ac:dyDescent="0.25">
      <c r="A60" s="179"/>
      <c r="B60" s="13" t="s">
        <v>1026</v>
      </c>
      <c r="C60" s="23">
        <v>150</v>
      </c>
    </row>
    <row r="61" spans="1:3" x14ac:dyDescent="0.25">
      <c r="A61" s="177" t="s">
        <v>1027</v>
      </c>
      <c r="B61" s="13" t="s">
        <v>1028</v>
      </c>
      <c r="C61" s="23">
        <v>505</v>
      </c>
    </row>
    <row r="62" spans="1:3" x14ac:dyDescent="0.25">
      <c r="A62" s="178"/>
      <c r="B62" s="13" t="s">
        <v>1029</v>
      </c>
      <c r="C62" s="23">
        <v>182</v>
      </c>
    </row>
    <row r="63" spans="1:3" x14ac:dyDescent="0.25">
      <c r="A63" s="178"/>
      <c r="B63" s="13" t="s">
        <v>1030</v>
      </c>
      <c r="C63" s="23">
        <v>2</v>
      </c>
    </row>
    <row r="64" spans="1:3" x14ac:dyDescent="0.25">
      <c r="A64" s="178"/>
      <c r="B64" s="13" t="s">
        <v>1031</v>
      </c>
      <c r="C64" s="23">
        <v>338</v>
      </c>
    </row>
    <row r="65" spans="1:3" x14ac:dyDescent="0.25">
      <c r="A65" s="179"/>
      <c r="B65" s="13" t="s">
        <v>1026</v>
      </c>
      <c r="C65" s="23">
        <v>267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3">
        <v>549</v>
      </c>
    </row>
    <row r="70" spans="1:3" ht="22.5" x14ac:dyDescent="0.25">
      <c r="A70" s="12" t="s">
        <v>1034</v>
      </c>
      <c r="B70" s="17"/>
      <c r="C70" s="23">
        <v>52</v>
      </c>
    </row>
    <row r="71" spans="1:3" ht="22.5" x14ac:dyDescent="0.25">
      <c r="A71" s="12" t="s">
        <v>1035</v>
      </c>
      <c r="B71" s="17"/>
      <c r="C71" s="23">
        <v>928</v>
      </c>
    </row>
    <row r="72" spans="1:3" x14ac:dyDescent="0.25">
      <c r="A72" s="177" t="s">
        <v>1036</v>
      </c>
      <c r="B72" s="13" t="s">
        <v>1037</v>
      </c>
      <c r="C72" s="23">
        <v>0</v>
      </c>
    </row>
    <row r="73" spans="1:3" x14ac:dyDescent="0.25">
      <c r="A73" s="179"/>
      <c r="B73" s="13" t="s">
        <v>1038</v>
      </c>
      <c r="C73" s="23">
        <v>24</v>
      </c>
    </row>
    <row r="74" spans="1:3" x14ac:dyDescent="0.25">
      <c r="A74" s="12" t="s">
        <v>1039</v>
      </c>
      <c r="B74" s="17"/>
      <c r="C74" s="23">
        <v>0</v>
      </c>
    </row>
    <row r="75" spans="1:3" x14ac:dyDescent="0.25">
      <c r="A75" s="12" t="s">
        <v>1040</v>
      </c>
      <c r="B75" s="17"/>
      <c r="C75" s="23">
        <v>39</v>
      </c>
    </row>
    <row r="76" spans="1:3" ht="22.5" x14ac:dyDescent="0.25">
      <c r="A76" s="12" t="s">
        <v>1041</v>
      </c>
      <c r="B76" s="17"/>
      <c r="C76" s="23">
        <v>0</v>
      </c>
    </row>
    <row r="77" spans="1:3" x14ac:dyDescent="0.25">
      <c r="A77" s="12" t="s">
        <v>1042</v>
      </c>
      <c r="B77" s="17"/>
      <c r="C77" s="23">
        <v>1</v>
      </c>
    </row>
    <row r="78" spans="1:3" x14ac:dyDescent="0.25">
      <c r="A78" s="12" t="s">
        <v>1043</v>
      </c>
      <c r="B78" s="17"/>
      <c r="C78" s="23">
        <v>0</v>
      </c>
    </row>
    <row r="79" spans="1:3" x14ac:dyDescent="0.25">
      <c r="A79" s="12" t="s">
        <v>1044</v>
      </c>
      <c r="B79" s="17"/>
      <c r="C79" s="23">
        <v>0</v>
      </c>
    </row>
  </sheetData>
  <sheetProtection algorithmName="SHA-512" hashValue="ViwZvReK0LhtCVTnudwbI56bKe9vYCKqmZQPB1Jf9Iwi0GCbFCZi37vrMD9X2hmh9A1X5uDny/660wZgJeF8sQ==" saltValue="jNLUgz4dKd0/8dd072jZ8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89" t="s">
        <v>1047</v>
      </c>
      <c r="B5" s="39" t="s">
        <v>1048</v>
      </c>
      <c r="C5" s="40">
        <v>553</v>
      </c>
    </row>
    <row r="6" spans="1:3" x14ac:dyDescent="0.25">
      <c r="A6" s="190"/>
      <c r="B6" s="39" t="s">
        <v>325</v>
      </c>
      <c r="C6" s="40">
        <v>475</v>
      </c>
    </row>
    <row r="7" spans="1:3" x14ac:dyDescent="0.25">
      <c r="A7" s="190"/>
      <c r="B7" s="39" t="s">
        <v>1049</v>
      </c>
      <c r="C7" s="40">
        <v>80</v>
      </c>
    </row>
    <row r="8" spans="1:3" x14ac:dyDescent="0.25">
      <c r="A8" s="190"/>
      <c r="B8" s="39" t="s">
        <v>1050</v>
      </c>
      <c r="C8" s="40">
        <v>4</v>
      </c>
    </row>
    <row r="9" spans="1:3" x14ac:dyDescent="0.25">
      <c r="A9" s="190"/>
      <c r="B9" s="39" t="s">
        <v>1051</v>
      </c>
      <c r="C9" s="24"/>
    </row>
    <row r="10" spans="1:3" x14ac:dyDescent="0.25">
      <c r="A10" s="190"/>
      <c r="B10" s="39" t="s">
        <v>1052</v>
      </c>
      <c r="C10" s="40">
        <v>1</v>
      </c>
    </row>
    <row r="11" spans="1:3" x14ac:dyDescent="0.25">
      <c r="A11" s="191"/>
      <c r="B11" s="39" t="s">
        <v>1053</v>
      </c>
      <c r="C11" s="40">
        <v>1</v>
      </c>
    </row>
    <row r="12" spans="1:3" x14ac:dyDescent="0.25">
      <c r="A12" s="189" t="s">
        <v>1054</v>
      </c>
      <c r="B12" s="39" t="s">
        <v>64</v>
      </c>
      <c r="C12" s="40">
        <v>195</v>
      </c>
    </row>
    <row r="13" spans="1:3" x14ac:dyDescent="0.25">
      <c r="A13" s="190"/>
      <c r="B13" s="39" t="s">
        <v>1055</v>
      </c>
      <c r="C13" s="40">
        <v>44</v>
      </c>
    </row>
    <row r="14" spans="1:3" x14ac:dyDescent="0.25">
      <c r="A14" s="190"/>
      <c r="B14" s="39" t="s">
        <v>1056</v>
      </c>
      <c r="C14" s="40">
        <v>52</v>
      </c>
    </row>
    <row r="15" spans="1:3" x14ac:dyDescent="0.25">
      <c r="A15" s="191"/>
      <c r="B15" s="39" t="s">
        <v>1057</v>
      </c>
      <c r="C15" s="40">
        <v>94</v>
      </c>
    </row>
    <row r="16" spans="1:3" x14ac:dyDescent="0.25">
      <c r="A16" s="16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40">
        <v>53</v>
      </c>
    </row>
    <row r="20" spans="1:3" x14ac:dyDescent="0.25">
      <c r="A20" s="38" t="s">
        <v>1060</v>
      </c>
      <c r="B20" s="41"/>
      <c r="C20" s="40">
        <v>12</v>
      </c>
    </row>
    <row r="21" spans="1:3" x14ac:dyDescent="0.25">
      <c r="A21" s="38" t="s">
        <v>1061</v>
      </c>
      <c r="B21" s="41"/>
      <c r="C21" s="40">
        <v>105</v>
      </c>
    </row>
    <row r="22" spans="1:3" x14ac:dyDescent="0.25">
      <c r="A22" s="38" t="s">
        <v>1062</v>
      </c>
      <c r="B22" s="41"/>
      <c r="C22" s="40">
        <v>116</v>
      </c>
    </row>
    <row r="23" spans="1:3" x14ac:dyDescent="0.25">
      <c r="A23" s="38" t="s">
        <v>1063</v>
      </c>
      <c r="B23" s="41"/>
      <c r="C23" s="40">
        <v>87</v>
      </c>
    </row>
    <row r="24" spans="1:3" x14ac:dyDescent="0.25">
      <c r="A24" s="38" t="s">
        <v>1064</v>
      </c>
      <c r="B24" s="41"/>
      <c r="C24" s="40">
        <v>47</v>
      </c>
    </row>
    <row r="25" spans="1:3" x14ac:dyDescent="0.25">
      <c r="A25" s="38" t="s">
        <v>1065</v>
      </c>
      <c r="B25" s="41"/>
      <c r="C25" s="40">
        <v>2</v>
      </c>
    </row>
    <row r="26" spans="1:3" x14ac:dyDescent="0.25">
      <c r="A26" s="38" t="s">
        <v>1066</v>
      </c>
      <c r="B26" s="41"/>
      <c r="C26" s="40">
        <v>1</v>
      </c>
    </row>
    <row r="27" spans="1:3" x14ac:dyDescent="0.25">
      <c r="A27" s="38" t="s">
        <v>1067</v>
      </c>
      <c r="B27" s="41"/>
      <c r="C27" s="40">
        <v>2</v>
      </c>
    </row>
    <row r="28" spans="1:3" x14ac:dyDescent="0.25">
      <c r="A28" s="38" t="s">
        <v>1068</v>
      </c>
      <c r="B28" s="41"/>
      <c r="C28" s="40">
        <v>26</v>
      </c>
    </row>
    <row r="29" spans="1:3" x14ac:dyDescent="0.25">
      <c r="A29" s="16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40">
        <v>4</v>
      </c>
    </row>
    <row r="33" spans="1:6" x14ac:dyDescent="0.25">
      <c r="A33" s="38" t="s">
        <v>1071</v>
      </c>
      <c r="B33" s="41"/>
      <c r="C33" s="40">
        <v>52</v>
      </c>
    </row>
    <row r="34" spans="1:6" x14ac:dyDescent="0.25">
      <c r="A34" s="38" t="s">
        <v>1072</v>
      </c>
      <c r="B34" s="41"/>
      <c r="C34" s="40">
        <v>215</v>
      </c>
    </row>
    <row r="35" spans="1:6" x14ac:dyDescent="0.25">
      <c r="A35" s="38" t="s">
        <v>1073</v>
      </c>
      <c r="B35" s="41"/>
      <c r="C35" s="40">
        <v>114</v>
      </c>
    </row>
    <row r="36" spans="1:6" x14ac:dyDescent="0.25">
      <c r="A36" s="38" t="s">
        <v>1074</v>
      </c>
      <c r="B36" s="41"/>
      <c r="C36" s="40">
        <v>94</v>
      </c>
    </row>
    <row r="37" spans="1:6" x14ac:dyDescent="0.25">
      <c r="A37" s="38" t="s">
        <v>1075</v>
      </c>
      <c r="B37" s="41"/>
      <c r="C37" s="40">
        <v>89</v>
      </c>
    </row>
    <row r="38" spans="1:6" x14ac:dyDescent="0.25">
      <c r="A38" s="38" t="s">
        <v>1076</v>
      </c>
      <c r="B38" s="41"/>
      <c r="C38" s="40">
        <v>12</v>
      </c>
    </row>
    <row r="39" spans="1:6" x14ac:dyDescent="0.25">
      <c r="A39" s="38" t="s">
        <v>1077</v>
      </c>
      <c r="B39" s="41"/>
      <c r="C39" s="40">
        <v>0</v>
      </c>
    </row>
    <row r="40" spans="1:6" x14ac:dyDescent="0.25">
      <c r="A40" s="16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40">
        <v>0</v>
      </c>
    </row>
    <row r="44" spans="1:6" x14ac:dyDescent="0.25">
      <c r="A44" s="38" t="s">
        <v>113</v>
      </c>
      <c r="B44" s="41"/>
      <c r="C44" s="40">
        <v>0</v>
      </c>
    </row>
    <row r="45" spans="1:6" x14ac:dyDescent="0.25">
      <c r="A45" s="38" t="s">
        <v>1079</v>
      </c>
      <c r="B45" s="41"/>
      <c r="C45" s="40">
        <v>0</v>
      </c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2" t="s">
        <v>979</v>
      </c>
      <c r="B48" s="43" t="s">
        <v>1082</v>
      </c>
      <c r="C48" s="44">
        <v>1</v>
      </c>
      <c r="D48" s="44">
        <v>1</v>
      </c>
      <c r="E48" s="44">
        <v>1</v>
      </c>
      <c r="F48" s="40">
        <v>0</v>
      </c>
    </row>
    <row r="49" spans="1:6" x14ac:dyDescent="0.25">
      <c r="A49" s="193"/>
      <c r="B49" s="43" t="s">
        <v>1083</v>
      </c>
      <c r="C49" s="44">
        <v>0</v>
      </c>
      <c r="D49" s="44">
        <v>1</v>
      </c>
      <c r="E49" s="44">
        <v>0</v>
      </c>
      <c r="F49" s="40">
        <v>0</v>
      </c>
    </row>
    <row r="50" spans="1:6" x14ac:dyDescent="0.25">
      <c r="A50" s="193"/>
      <c r="B50" s="43" t="s">
        <v>1084</v>
      </c>
      <c r="C50" s="44">
        <v>0</v>
      </c>
      <c r="D50" s="44">
        <v>0</v>
      </c>
      <c r="E50" s="44">
        <v>0</v>
      </c>
      <c r="F50" s="40">
        <v>0</v>
      </c>
    </row>
    <row r="51" spans="1:6" x14ac:dyDescent="0.25">
      <c r="A51" s="193"/>
      <c r="B51" s="43" t="s">
        <v>1085</v>
      </c>
      <c r="C51" s="44">
        <v>1</v>
      </c>
      <c r="D51" s="44">
        <v>0</v>
      </c>
      <c r="E51" s="44">
        <v>4</v>
      </c>
      <c r="F51" s="40">
        <v>0</v>
      </c>
    </row>
    <row r="52" spans="1:6" x14ac:dyDescent="0.25">
      <c r="A52" s="193"/>
      <c r="B52" s="43" t="s">
        <v>354</v>
      </c>
      <c r="C52" s="44">
        <v>73</v>
      </c>
      <c r="D52" s="44">
        <v>15</v>
      </c>
      <c r="E52" s="44">
        <v>8</v>
      </c>
      <c r="F52" s="40">
        <v>10</v>
      </c>
    </row>
    <row r="53" spans="1:6" x14ac:dyDescent="0.25">
      <c r="A53" s="193"/>
      <c r="B53" s="43" t="s">
        <v>1086</v>
      </c>
      <c r="C53" s="44">
        <v>394</v>
      </c>
      <c r="D53" s="44">
        <v>106</v>
      </c>
      <c r="E53" s="44">
        <v>56</v>
      </c>
      <c r="F53" s="40">
        <v>22</v>
      </c>
    </row>
    <row r="54" spans="1:6" x14ac:dyDescent="0.25">
      <c r="A54" s="193"/>
      <c r="B54" s="43" t="s">
        <v>1087</v>
      </c>
      <c r="C54" s="44">
        <v>27</v>
      </c>
      <c r="D54" s="44">
        <v>7</v>
      </c>
      <c r="E54" s="44">
        <v>4</v>
      </c>
      <c r="F54" s="40">
        <v>6</v>
      </c>
    </row>
    <row r="55" spans="1:6" x14ac:dyDescent="0.25">
      <c r="A55" s="193"/>
      <c r="B55" s="43" t="s">
        <v>1088</v>
      </c>
      <c r="C55" s="44">
        <v>23</v>
      </c>
      <c r="D55" s="44">
        <v>5</v>
      </c>
      <c r="E55" s="44">
        <v>5</v>
      </c>
      <c r="F55" s="40">
        <v>3</v>
      </c>
    </row>
    <row r="56" spans="1:6" x14ac:dyDescent="0.25">
      <c r="A56" s="193"/>
      <c r="B56" s="43" t="s">
        <v>1089</v>
      </c>
      <c r="C56" s="44">
        <v>2</v>
      </c>
      <c r="D56" s="44">
        <v>0</v>
      </c>
      <c r="E56" s="44">
        <v>0</v>
      </c>
      <c r="F56" s="40">
        <v>0</v>
      </c>
    </row>
    <row r="57" spans="1:6" x14ac:dyDescent="0.25">
      <c r="A57" s="193"/>
      <c r="B57" s="43" t="s">
        <v>1090</v>
      </c>
      <c r="C57" s="44">
        <v>95</v>
      </c>
      <c r="D57" s="44">
        <v>25</v>
      </c>
      <c r="E57" s="44">
        <v>19</v>
      </c>
      <c r="F57" s="40">
        <v>4</v>
      </c>
    </row>
    <row r="58" spans="1:6" x14ac:dyDescent="0.25">
      <c r="A58" s="193"/>
      <c r="B58" s="43" t="s">
        <v>1091</v>
      </c>
      <c r="C58" s="44">
        <v>18</v>
      </c>
      <c r="D58" s="44">
        <v>4</v>
      </c>
      <c r="E58" s="44">
        <v>2</v>
      </c>
      <c r="F58" s="40">
        <v>2</v>
      </c>
    </row>
    <row r="59" spans="1:6" x14ac:dyDescent="0.25">
      <c r="A59" s="193"/>
      <c r="B59" s="43" t="s">
        <v>1092</v>
      </c>
      <c r="C59" s="44">
        <v>1</v>
      </c>
      <c r="D59" s="44">
        <v>0</v>
      </c>
      <c r="E59" s="44">
        <v>0</v>
      </c>
      <c r="F59" s="40">
        <v>0</v>
      </c>
    </row>
    <row r="60" spans="1:6" x14ac:dyDescent="0.25">
      <c r="A60" s="193"/>
      <c r="B60" s="43" t="s">
        <v>425</v>
      </c>
      <c r="C60" s="44">
        <v>2</v>
      </c>
      <c r="D60" s="44">
        <v>0</v>
      </c>
      <c r="E60" s="44">
        <v>0</v>
      </c>
      <c r="F60" s="40">
        <v>0</v>
      </c>
    </row>
    <row r="61" spans="1:6" x14ac:dyDescent="0.25">
      <c r="A61" s="193"/>
      <c r="B61" s="43" t="s">
        <v>1093</v>
      </c>
      <c r="C61" s="44">
        <v>5</v>
      </c>
      <c r="D61" s="44">
        <v>1</v>
      </c>
      <c r="E61" s="44">
        <v>1</v>
      </c>
      <c r="F61" s="40">
        <v>1</v>
      </c>
    </row>
    <row r="62" spans="1:6" x14ac:dyDescent="0.25">
      <c r="A62" s="193"/>
      <c r="B62" s="43" t="s">
        <v>1094</v>
      </c>
      <c r="C62" s="44">
        <v>9</v>
      </c>
      <c r="D62" s="44">
        <v>0</v>
      </c>
      <c r="E62" s="44">
        <v>0</v>
      </c>
      <c r="F62" s="40">
        <v>0</v>
      </c>
    </row>
    <row r="63" spans="1:6" x14ac:dyDescent="0.25">
      <c r="A63" s="193"/>
      <c r="B63" s="43" t="s">
        <v>1095</v>
      </c>
      <c r="C63" s="44">
        <v>4</v>
      </c>
      <c r="D63" s="44">
        <v>1</v>
      </c>
      <c r="E63" s="44">
        <v>0</v>
      </c>
      <c r="F63" s="40">
        <v>0</v>
      </c>
    </row>
    <row r="64" spans="1:6" x14ac:dyDescent="0.25">
      <c r="A64" s="193"/>
      <c r="B64" s="43" t="s">
        <v>1096</v>
      </c>
      <c r="C64" s="44">
        <v>102</v>
      </c>
      <c r="D64" s="44">
        <v>37</v>
      </c>
      <c r="E64" s="44">
        <v>36</v>
      </c>
      <c r="F64" s="40">
        <v>19</v>
      </c>
    </row>
    <row r="65" spans="1:6" x14ac:dyDescent="0.25">
      <c r="A65" s="193"/>
      <c r="B65" s="43" t="s">
        <v>1097</v>
      </c>
      <c r="C65" s="44">
        <v>2</v>
      </c>
      <c r="D65" s="44">
        <v>1</v>
      </c>
      <c r="E65" s="44">
        <v>0</v>
      </c>
      <c r="F65" s="40">
        <v>0</v>
      </c>
    </row>
    <row r="66" spans="1:6" x14ac:dyDescent="0.25">
      <c r="A66" s="194"/>
      <c r="B66" s="43" t="s">
        <v>1098</v>
      </c>
      <c r="C66" s="44">
        <v>4</v>
      </c>
      <c r="D66" s="44">
        <v>0</v>
      </c>
      <c r="E66" s="44">
        <v>1</v>
      </c>
      <c r="F66" s="40">
        <v>1</v>
      </c>
    </row>
    <row r="67" spans="1:6" x14ac:dyDescent="0.25">
      <c r="A67" s="187" t="s">
        <v>1099</v>
      </c>
      <c r="B67" s="188"/>
      <c r="C67" s="45">
        <v>763</v>
      </c>
      <c r="D67" s="45">
        <v>204</v>
      </c>
      <c r="E67" s="45">
        <v>137</v>
      </c>
      <c r="F67" s="45">
        <v>68</v>
      </c>
    </row>
    <row r="68" spans="1:6" x14ac:dyDescent="0.25">
      <c r="A68" s="192" t="s">
        <v>994</v>
      </c>
      <c r="B68" s="43" t="s">
        <v>1100</v>
      </c>
      <c r="C68" s="44">
        <v>23</v>
      </c>
      <c r="D68" s="44">
        <v>14</v>
      </c>
      <c r="E68" s="44">
        <v>18</v>
      </c>
      <c r="F68" s="40">
        <v>8</v>
      </c>
    </row>
    <row r="69" spans="1:6" x14ac:dyDescent="0.25">
      <c r="A69" s="193"/>
      <c r="B69" s="43" t="s">
        <v>1101</v>
      </c>
      <c r="C69" s="44">
        <v>2</v>
      </c>
      <c r="D69" s="44">
        <v>1</v>
      </c>
      <c r="E69" s="44">
        <v>2</v>
      </c>
      <c r="F69" s="40">
        <v>1</v>
      </c>
    </row>
    <row r="70" spans="1:6" x14ac:dyDescent="0.25">
      <c r="A70" s="194"/>
      <c r="B70" s="43" t="s">
        <v>110</v>
      </c>
      <c r="C70" s="44">
        <v>21</v>
      </c>
      <c r="D70" s="44">
        <v>8</v>
      </c>
      <c r="E70" s="44">
        <v>8</v>
      </c>
      <c r="F70" s="40">
        <v>4</v>
      </c>
    </row>
    <row r="71" spans="1:6" x14ac:dyDescent="0.25">
      <c r="A71" s="187" t="s">
        <v>1102</v>
      </c>
      <c r="B71" s="188"/>
      <c r="C71" s="45">
        <v>46</v>
      </c>
      <c r="D71" s="45">
        <v>23</v>
      </c>
      <c r="E71" s="45">
        <v>28</v>
      </c>
      <c r="F71" s="45">
        <v>13</v>
      </c>
    </row>
  </sheetData>
  <sheetProtection algorithmName="SHA-512" hashValue="5sRqwT6WYfKCyfVQYkr4Ah6SEUc2eyKlWAMOPU+xf2j7Qnij+Sjb1PR67om+ptuvxp9ZFnzD0p7sttBL78THoQ==" saltValue="N+0IAAweCMitatddjYbpp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6" t="s">
        <v>14</v>
      </c>
      <c r="C4" s="11" t="s">
        <v>2</v>
      </c>
    </row>
    <row r="5" spans="1:3" x14ac:dyDescent="0.25">
      <c r="A5" s="174" t="s">
        <v>1105</v>
      </c>
      <c r="B5" s="13" t="s">
        <v>1106</v>
      </c>
      <c r="C5" s="23">
        <v>1587</v>
      </c>
    </row>
    <row r="6" spans="1:3" x14ac:dyDescent="0.25">
      <c r="A6" s="175"/>
      <c r="B6" s="13" t="s">
        <v>1048</v>
      </c>
      <c r="C6" s="24"/>
    </row>
    <row r="7" spans="1:3" x14ac:dyDescent="0.25">
      <c r="A7" s="175"/>
      <c r="B7" s="13" t="s">
        <v>1107</v>
      </c>
      <c r="C7" s="23">
        <v>1313</v>
      </c>
    </row>
    <row r="8" spans="1:3" x14ac:dyDescent="0.25">
      <c r="A8" s="175"/>
      <c r="B8" s="13" t="s">
        <v>1108</v>
      </c>
      <c r="C8" s="23">
        <v>303</v>
      </c>
    </row>
    <row r="9" spans="1:3" x14ac:dyDescent="0.25">
      <c r="A9" s="175"/>
      <c r="B9" s="13" t="s">
        <v>1050</v>
      </c>
      <c r="C9" s="23">
        <v>22</v>
      </c>
    </row>
    <row r="10" spans="1:3" x14ac:dyDescent="0.25">
      <c r="A10" s="175"/>
      <c r="B10" s="13" t="s">
        <v>1051</v>
      </c>
      <c r="C10" s="24"/>
    </row>
    <row r="11" spans="1:3" x14ac:dyDescent="0.25">
      <c r="A11" s="175"/>
      <c r="B11" s="13" t="s">
        <v>1109</v>
      </c>
      <c r="C11" s="24"/>
    </row>
    <row r="12" spans="1:3" x14ac:dyDescent="0.25">
      <c r="A12" s="176"/>
      <c r="B12" s="13" t="s">
        <v>1110</v>
      </c>
      <c r="C12" s="24"/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6" t="s">
        <v>14</v>
      </c>
      <c r="C15" s="11" t="s">
        <v>2</v>
      </c>
    </row>
    <row r="16" spans="1:3" x14ac:dyDescent="0.25">
      <c r="A16" s="22" t="s">
        <v>1112</v>
      </c>
      <c r="B16" s="17"/>
      <c r="C16" s="23">
        <v>1241</v>
      </c>
    </row>
    <row r="17" spans="1:3" x14ac:dyDescent="0.25">
      <c r="A17" s="22" t="s">
        <v>1113</v>
      </c>
      <c r="B17" s="17"/>
      <c r="C17" s="23">
        <v>164</v>
      </c>
    </row>
    <row r="18" spans="1:3" x14ac:dyDescent="0.25">
      <c r="A18" s="22" t="s">
        <v>1114</v>
      </c>
      <c r="B18" s="17"/>
      <c r="C18" s="23">
        <v>485</v>
      </c>
    </row>
    <row r="19" spans="1:3" x14ac:dyDescent="0.25">
      <c r="A19" s="22" t="s">
        <v>1115</v>
      </c>
      <c r="B19" s="17"/>
      <c r="C19" s="23">
        <v>225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6" t="s">
        <v>14</v>
      </c>
      <c r="C22" s="11" t="s">
        <v>2</v>
      </c>
    </row>
    <row r="23" spans="1:3" x14ac:dyDescent="0.25">
      <c r="A23" s="22" t="s">
        <v>1117</v>
      </c>
      <c r="B23" s="17"/>
      <c r="C23" s="24"/>
    </row>
    <row r="24" spans="1:3" x14ac:dyDescent="0.25">
      <c r="A24" s="22" t="s">
        <v>1118</v>
      </c>
      <c r="B24" s="17"/>
      <c r="C24" s="24"/>
    </row>
    <row r="25" spans="1:3" x14ac:dyDescent="0.25">
      <c r="A25" s="22" t="s">
        <v>1119</v>
      </c>
      <c r="B25" s="17"/>
      <c r="C25" s="24"/>
    </row>
    <row r="26" spans="1:3" x14ac:dyDescent="0.25">
      <c r="A26" s="22" t="s">
        <v>1120</v>
      </c>
      <c r="B26" s="17"/>
      <c r="C26" s="24"/>
    </row>
    <row r="27" spans="1:3" x14ac:dyDescent="0.25">
      <c r="A27" s="22" t="s">
        <v>1121</v>
      </c>
      <c r="B27" s="17"/>
      <c r="C27" s="24"/>
    </row>
    <row r="28" spans="1:3" x14ac:dyDescent="0.25">
      <c r="A28" s="22" t="s">
        <v>1122</v>
      </c>
      <c r="B28" s="17"/>
      <c r="C28" s="24"/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6" t="s">
        <v>14</v>
      </c>
      <c r="C31" s="11" t="s">
        <v>2</v>
      </c>
    </row>
    <row r="32" spans="1:3" x14ac:dyDescent="0.25">
      <c r="A32" s="22" t="s">
        <v>1124</v>
      </c>
      <c r="B32" s="17"/>
      <c r="C32" s="23">
        <v>3</v>
      </c>
    </row>
    <row r="33" spans="1:3" x14ac:dyDescent="0.25">
      <c r="A33" s="22" t="s">
        <v>1125</v>
      </c>
      <c r="B33" s="17"/>
      <c r="C33" s="23">
        <v>3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6" t="s">
        <v>14</v>
      </c>
      <c r="C36" s="11" t="s">
        <v>2</v>
      </c>
    </row>
    <row r="37" spans="1:3" x14ac:dyDescent="0.25">
      <c r="A37" s="22" t="s">
        <v>1126</v>
      </c>
      <c r="B37" s="17"/>
      <c r="C37" s="23">
        <v>23</v>
      </c>
    </row>
    <row r="38" spans="1:3" x14ac:dyDescent="0.25">
      <c r="A38" s="22" t="s">
        <v>1127</v>
      </c>
      <c r="B38" s="17"/>
      <c r="C38" s="23">
        <v>73</v>
      </c>
    </row>
    <row r="39" spans="1:3" x14ac:dyDescent="0.25">
      <c r="A39" s="22" t="s">
        <v>1128</v>
      </c>
      <c r="B39" s="17"/>
      <c r="C39" s="23">
        <v>481</v>
      </c>
    </row>
    <row r="40" spans="1:3" x14ac:dyDescent="0.25">
      <c r="A40" s="22" t="s">
        <v>1129</v>
      </c>
      <c r="B40" s="17"/>
      <c r="C40" s="23">
        <v>278</v>
      </c>
    </row>
    <row r="41" spans="1:3" x14ac:dyDescent="0.25">
      <c r="A41" s="22" t="s">
        <v>1130</v>
      </c>
      <c r="B41" s="17"/>
      <c r="C41" s="23">
        <v>174</v>
      </c>
    </row>
    <row r="42" spans="1:3" x14ac:dyDescent="0.25">
      <c r="A42" s="22" t="s">
        <v>1131</v>
      </c>
      <c r="B42" s="17"/>
      <c r="C42" s="23">
        <v>29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6" t="s">
        <v>14</v>
      </c>
      <c r="C45" s="11" t="s">
        <v>2</v>
      </c>
    </row>
    <row r="46" spans="1:3" x14ac:dyDescent="0.25">
      <c r="A46" s="22" t="s">
        <v>1133</v>
      </c>
      <c r="B46" s="17"/>
      <c r="C46" s="24"/>
    </row>
    <row r="47" spans="1:3" x14ac:dyDescent="0.25">
      <c r="A47" s="22" t="s">
        <v>1134</v>
      </c>
      <c r="B47" s="17"/>
      <c r="C47" s="23">
        <v>6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6" t="s">
        <v>14</v>
      </c>
      <c r="C50" s="11" t="s">
        <v>2</v>
      </c>
    </row>
    <row r="51" spans="1:6" x14ac:dyDescent="0.25">
      <c r="A51" s="174" t="s">
        <v>1136</v>
      </c>
      <c r="B51" s="13" t="s">
        <v>1137</v>
      </c>
      <c r="C51" s="24"/>
    </row>
    <row r="52" spans="1:6" x14ac:dyDescent="0.25">
      <c r="A52" s="175"/>
      <c r="B52" s="13" t="s">
        <v>1138</v>
      </c>
      <c r="C52" s="24"/>
    </row>
    <row r="53" spans="1:6" x14ac:dyDescent="0.25">
      <c r="A53" s="175"/>
      <c r="B53" s="13" t="s">
        <v>1139</v>
      </c>
      <c r="C53" s="24"/>
    </row>
    <row r="54" spans="1:6" x14ac:dyDescent="0.25">
      <c r="A54" s="176"/>
      <c r="B54" s="13" t="s">
        <v>1140</v>
      </c>
      <c r="C54" s="24"/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6" t="s">
        <v>14</v>
      </c>
      <c r="C57" s="11" t="s">
        <v>2</v>
      </c>
    </row>
    <row r="58" spans="1:6" x14ac:dyDescent="0.25">
      <c r="A58" s="22" t="s">
        <v>103</v>
      </c>
      <c r="B58" s="17"/>
      <c r="C58" s="23">
        <v>1</v>
      </c>
    </row>
    <row r="59" spans="1:6" x14ac:dyDescent="0.25">
      <c r="A59" s="22" t="s">
        <v>113</v>
      </c>
      <c r="B59" s="17"/>
      <c r="C59" s="23">
        <v>0</v>
      </c>
    </row>
    <row r="60" spans="1:6" x14ac:dyDescent="0.25">
      <c r="A60" s="22" t="s">
        <v>1079</v>
      </c>
      <c r="B60" s="17"/>
      <c r="C60" s="23">
        <v>1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6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74" t="s">
        <v>979</v>
      </c>
      <c r="B63" s="13" t="s">
        <v>1082</v>
      </c>
      <c r="C63" s="14">
        <v>0</v>
      </c>
      <c r="D63" s="14">
        <v>0</v>
      </c>
      <c r="E63" s="14">
        <v>0</v>
      </c>
      <c r="F63" s="23">
        <v>0</v>
      </c>
    </row>
    <row r="64" spans="1:6" x14ac:dyDescent="0.25">
      <c r="A64" s="175"/>
      <c r="B64" s="13" t="s">
        <v>1083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25">
      <c r="A65" s="175"/>
      <c r="B65" s="13" t="s">
        <v>1084</v>
      </c>
      <c r="C65" s="14">
        <v>3</v>
      </c>
      <c r="D65" s="14">
        <v>1</v>
      </c>
      <c r="E65" s="14">
        <v>0</v>
      </c>
      <c r="F65" s="23">
        <v>0</v>
      </c>
    </row>
    <row r="66" spans="1:6" x14ac:dyDescent="0.25">
      <c r="A66" s="175"/>
      <c r="B66" s="13" t="s">
        <v>1085</v>
      </c>
      <c r="C66" s="14">
        <v>8</v>
      </c>
      <c r="D66" s="14">
        <v>1</v>
      </c>
      <c r="E66" s="14">
        <v>11</v>
      </c>
      <c r="F66" s="23">
        <v>11</v>
      </c>
    </row>
    <row r="67" spans="1:6" x14ac:dyDescent="0.25">
      <c r="A67" s="175"/>
      <c r="B67" s="13" t="s">
        <v>354</v>
      </c>
      <c r="C67" s="14">
        <v>216</v>
      </c>
      <c r="D67" s="14">
        <v>61</v>
      </c>
      <c r="E67" s="14">
        <v>21</v>
      </c>
      <c r="F67" s="23">
        <v>22</v>
      </c>
    </row>
    <row r="68" spans="1:6" x14ac:dyDescent="0.25">
      <c r="A68" s="175"/>
      <c r="B68" s="13" t="s">
        <v>1141</v>
      </c>
      <c r="C68" s="14">
        <v>2049</v>
      </c>
      <c r="D68" s="14">
        <v>751</v>
      </c>
      <c r="E68" s="14">
        <v>261</v>
      </c>
      <c r="F68" s="23">
        <v>359</v>
      </c>
    </row>
    <row r="69" spans="1:6" x14ac:dyDescent="0.25">
      <c r="A69" s="175"/>
      <c r="B69" s="13" t="s">
        <v>1142</v>
      </c>
      <c r="C69" s="14">
        <v>75</v>
      </c>
      <c r="D69" s="14">
        <v>35</v>
      </c>
      <c r="E69" s="14">
        <v>20</v>
      </c>
      <c r="F69" s="23">
        <v>29</v>
      </c>
    </row>
    <row r="70" spans="1:6" x14ac:dyDescent="0.25">
      <c r="A70" s="175"/>
      <c r="B70" s="13" t="s">
        <v>1088</v>
      </c>
      <c r="C70" s="14">
        <v>64</v>
      </c>
      <c r="D70" s="14">
        <v>26</v>
      </c>
      <c r="E70" s="14">
        <v>20</v>
      </c>
      <c r="F70" s="23">
        <v>3</v>
      </c>
    </row>
    <row r="71" spans="1:6" x14ac:dyDescent="0.25">
      <c r="A71" s="175"/>
      <c r="B71" s="13" t="s">
        <v>1143</v>
      </c>
      <c r="C71" s="14">
        <v>15</v>
      </c>
      <c r="D71" s="14">
        <v>3</v>
      </c>
      <c r="E71" s="14">
        <v>0</v>
      </c>
      <c r="F71" s="23">
        <v>1</v>
      </c>
    </row>
    <row r="72" spans="1:6" x14ac:dyDescent="0.25">
      <c r="A72" s="175"/>
      <c r="B72" s="13" t="s">
        <v>1144</v>
      </c>
      <c r="C72" s="14">
        <v>346</v>
      </c>
      <c r="D72" s="14">
        <v>283</v>
      </c>
      <c r="E72" s="14">
        <v>124</v>
      </c>
      <c r="F72" s="23">
        <v>167</v>
      </c>
    </row>
    <row r="73" spans="1:6" x14ac:dyDescent="0.25">
      <c r="A73" s="175"/>
      <c r="B73" s="13" t="s">
        <v>1145</v>
      </c>
      <c r="C73" s="14">
        <v>68</v>
      </c>
      <c r="D73" s="14">
        <v>45</v>
      </c>
      <c r="E73" s="14">
        <v>13</v>
      </c>
      <c r="F73" s="23">
        <v>23</v>
      </c>
    </row>
    <row r="74" spans="1:6" x14ac:dyDescent="0.25">
      <c r="A74" s="175"/>
      <c r="B74" s="13" t="s">
        <v>1092</v>
      </c>
      <c r="C74" s="14">
        <v>0</v>
      </c>
      <c r="D74" s="14">
        <v>0</v>
      </c>
      <c r="E74" s="14">
        <v>0</v>
      </c>
      <c r="F74" s="23">
        <v>0</v>
      </c>
    </row>
    <row r="75" spans="1:6" x14ac:dyDescent="0.25">
      <c r="A75" s="175"/>
      <c r="B75" s="13" t="s">
        <v>425</v>
      </c>
      <c r="C75" s="14">
        <v>2</v>
      </c>
      <c r="D75" s="14">
        <v>0</v>
      </c>
      <c r="E75" s="14">
        <v>0</v>
      </c>
      <c r="F75" s="23">
        <v>0</v>
      </c>
    </row>
    <row r="76" spans="1:6" x14ac:dyDescent="0.25">
      <c r="A76" s="175"/>
      <c r="B76" s="13" t="s">
        <v>1093</v>
      </c>
      <c r="C76" s="14">
        <v>17</v>
      </c>
      <c r="D76" s="14">
        <v>1</v>
      </c>
      <c r="E76" s="14">
        <v>0</v>
      </c>
      <c r="F76" s="23">
        <v>0</v>
      </c>
    </row>
    <row r="77" spans="1:6" x14ac:dyDescent="0.25">
      <c r="A77" s="175"/>
      <c r="B77" s="13" t="s">
        <v>1094</v>
      </c>
      <c r="C77" s="14">
        <v>36</v>
      </c>
      <c r="D77" s="14">
        <v>3</v>
      </c>
      <c r="E77" s="14">
        <v>0</v>
      </c>
      <c r="F77" s="23">
        <v>0</v>
      </c>
    </row>
    <row r="78" spans="1:6" x14ac:dyDescent="0.25">
      <c r="A78" s="175"/>
      <c r="B78" s="13" t="s">
        <v>1095</v>
      </c>
      <c r="C78" s="14">
        <v>14</v>
      </c>
      <c r="D78" s="14">
        <v>3</v>
      </c>
      <c r="E78" s="14">
        <v>2</v>
      </c>
      <c r="F78" s="23">
        <v>0</v>
      </c>
    </row>
    <row r="79" spans="1:6" x14ac:dyDescent="0.25">
      <c r="A79" s="175"/>
      <c r="B79" s="13" t="s">
        <v>1096</v>
      </c>
      <c r="C79" s="14">
        <v>436</v>
      </c>
      <c r="D79" s="14">
        <v>291</v>
      </c>
      <c r="E79" s="14">
        <v>200</v>
      </c>
      <c r="F79" s="23">
        <v>240</v>
      </c>
    </row>
    <row r="80" spans="1:6" x14ac:dyDescent="0.25">
      <c r="A80" s="175"/>
      <c r="B80" s="13" t="s">
        <v>1097</v>
      </c>
      <c r="C80" s="14">
        <v>14</v>
      </c>
      <c r="D80" s="14">
        <v>2</v>
      </c>
      <c r="E80" s="14">
        <v>2</v>
      </c>
      <c r="F80" s="23">
        <v>1</v>
      </c>
    </row>
    <row r="81" spans="1:6" x14ac:dyDescent="0.25">
      <c r="A81" s="176"/>
      <c r="B81" s="13" t="s">
        <v>1098</v>
      </c>
      <c r="C81" s="14">
        <v>5</v>
      </c>
      <c r="D81" s="14">
        <v>6</v>
      </c>
      <c r="E81" s="14">
        <v>4</v>
      </c>
      <c r="F81" s="23">
        <v>8</v>
      </c>
    </row>
    <row r="82" spans="1:6" x14ac:dyDescent="0.25">
      <c r="A82" s="195" t="s">
        <v>1099</v>
      </c>
      <c r="B82" s="196"/>
      <c r="C82" s="32">
        <v>3368</v>
      </c>
      <c r="D82" s="32">
        <v>1512</v>
      </c>
      <c r="E82" s="32">
        <v>678</v>
      </c>
      <c r="F82" s="32">
        <v>864</v>
      </c>
    </row>
    <row r="83" spans="1:6" x14ac:dyDescent="0.25">
      <c r="A83" s="174" t="s">
        <v>1146</v>
      </c>
      <c r="B83" s="13" t="s">
        <v>1100</v>
      </c>
      <c r="C83" s="14">
        <v>27</v>
      </c>
      <c r="D83" s="14">
        <v>16</v>
      </c>
      <c r="E83" s="14">
        <v>8</v>
      </c>
      <c r="F83" s="23">
        <v>4</v>
      </c>
    </row>
    <row r="84" spans="1:6" x14ac:dyDescent="0.25">
      <c r="A84" s="175"/>
      <c r="B84" s="13" t="s">
        <v>1101</v>
      </c>
      <c r="C84" s="14">
        <v>16</v>
      </c>
      <c r="D84" s="14">
        <v>4</v>
      </c>
      <c r="E84" s="14">
        <v>5</v>
      </c>
      <c r="F84" s="23">
        <v>2</v>
      </c>
    </row>
    <row r="85" spans="1:6" x14ac:dyDescent="0.25">
      <c r="A85" s="176"/>
      <c r="B85" s="13" t="s">
        <v>110</v>
      </c>
      <c r="C85" s="14">
        <v>29</v>
      </c>
      <c r="D85" s="14">
        <v>11</v>
      </c>
      <c r="E85" s="14">
        <v>7</v>
      </c>
      <c r="F85" s="23">
        <v>5</v>
      </c>
    </row>
    <row r="86" spans="1:6" x14ac:dyDescent="0.25">
      <c r="A86" s="195" t="s">
        <v>1147</v>
      </c>
      <c r="B86" s="196"/>
      <c r="C86" s="32">
        <v>72</v>
      </c>
      <c r="D86" s="32">
        <v>31</v>
      </c>
      <c r="E86" s="32">
        <v>20</v>
      </c>
      <c r="F86" s="32">
        <v>11</v>
      </c>
    </row>
  </sheetData>
  <sheetProtection algorithmName="SHA-512" hashValue="kLqta1kKZ3jkaVMfoiMXBRuogE+OC4bd4q67rwCiE2oHcRylgnbSqmY77nNphL82HPo0Zj2kmZj7CAtxQ+OWcg==" saltValue="237aPHiosUKaEJFevf3qp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3">
        <v>6</v>
      </c>
    </row>
    <row r="6" spans="1:3" x14ac:dyDescent="0.25">
      <c r="A6" s="12" t="s">
        <v>1151</v>
      </c>
      <c r="B6" s="17"/>
      <c r="C6" s="23">
        <v>1085</v>
      </c>
    </row>
    <row r="7" spans="1:3" x14ac:dyDescent="0.25">
      <c r="A7" s="12" t="s">
        <v>1152</v>
      </c>
      <c r="B7" s="17"/>
      <c r="C7" s="23">
        <v>78</v>
      </c>
    </row>
    <row r="8" spans="1:3" x14ac:dyDescent="0.25">
      <c r="A8" s="12" t="s">
        <v>1153</v>
      </c>
      <c r="B8" s="17"/>
      <c r="C8" s="23">
        <v>0</v>
      </c>
    </row>
    <row r="9" spans="1:3" x14ac:dyDescent="0.25">
      <c r="A9" s="12" t="s">
        <v>1154</v>
      </c>
      <c r="B9" s="17"/>
      <c r="C9" s="23">
        <v>11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3">
        <v>14</v>
      </c>
    </row>
    <row r="14" spans="1:3" x14ac:dyDescent="0.25">
      <c r="A14" s="12" t="s">
        <v>1151</v>
      </c>
      <c r="B14" s="17"/>
      <c r="C14" s="23">
        <v>62</v>
      </c>
    </row>
    <row r="15" spans="1:3" x14ac:dyDescent="0.25">
      <c r="A15" s="12" t="s">
        <v>1156</v>
      </c>
      <c r="B15" s="17"/>
      <c r="C15" s="23">
        <v>15</v>
      </c>
    </row>
    <row r="16" spans="1:3" x14ac:dyDescent="0.25">
      <c r="A16" s="12" t="s">
        <v>1153</v>
      </c>
      <c r="B16" s="17"/>
      <c r="C16" s="23">
        <v>0</v>
      </c>
    </row>
    <row r="17" spans="1:3" x14ac:dyDescent="0.25">
      <c r="A17" s="12" t="s">
        <v>1154</v>
      </c>
      <c r="B17" s="17"/>
      <c r="C17" s="23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3">
        <v>1</v>
      </c>
    </row>
    <row r="22" spans="1:3" x14ac:dyDescent="0.25">
      <c r="A22" s="12" t="s">
        <v>1158</v>
      </c>
      <c r="B22" s="17"/>
      <c r="C22" s="23">
        <v>0</v>
      </c>
    </row>
    <row r="23" spans="1:3" x14ac:dyDescent="0.25">
      <c r="A23" s="12" t="s">
        <v>1159</v>
      </c>
      <c r="B23" s="17"/>
      <c r="C23" s="23">
        <v>1</v>
      </c>
    </row>
    <row r="24" spans="1:3" x14ac:dyDescent="0.25">
      <c r="A24" s="12" t="s">
        <v>1160</v>
      </c>
      <c r="B24" s="17"/>
      <c r="C24" s="23">
        <v>0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3">
        <v>9</v>
      </c>
    </row>
    <row r="29" spans="1:3" x14ac:dyDescent="0.25">
      <c r="A29" s="12" t="s">
        <v>1163</v>
      </c>
      <c r="B29" s="17"/>
      <c r="C29" s="23">
        <v>4</v>
      </c>
    </row>
    <row r="30" spans="1:3" x14ac:dyDescent="0.25">
      <c r="A30" s="12" t="s">
        <v>1164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3">
        <v>0</v>
      </c>
    </row>
    <row r="35" spans="1:3" x14ac:dyDescent="0.25">
      <c r="A35" s="12" t="s">
        <v>1167</v>
      </c>
      <c r="B35" s="17"/>
      <c r="C35" s="23">
        <v>8</v>
      </c>
    </row>
    <row r="36" spans="1:3" x14ac:dyDescent="0.25">
      <c r="A36" s="12" t="s">
        <v>1168</v>
      </c>
      <c r="B36" s="17"/>
      <c r="C36" s="23">
        <v>0</v>
      </c>
    </row>
  </sheetData>
  <sheetProtection algorithmName="SHA-512" hashValue="nGkHEimf9z2868sPtL2Vfgmp3E+PLMA5SBv6swthqK50KQBMAgqwdDqth+ki+tpg3YovTVF/cVrYyiR0JLoRtA==" saltValue="1Vhidrp9yjc+v6diLAt/F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3">
        <v>1</v>
      </c>
    </row>
    <row r="6" spans="1:3" x14ac:dyDescent="0.25">
      <c r="A6" s="12" t="s">
        <v>1172</v>
      </c>
      <c r="B6" s="17"/>
      <c r="C6" s="24"/>
    </row>
    <row r="7" spans="1:3" x14ac:dyDescent="0.25">
      <c r="A7" s="12" t="s">
        <v>1173</v>
      </c>
      <c r="B7" s="17"/>
      <c r="C7" s="24"/>
    </row>
    <row r="8" spans="1:3" x14ac:dyDescent="0.25">
      <c r="A8" s="12" t="s">
        <v>1174</v>
      </c>
      <c r="B8" s="17"/>
      <c r="C8" s="23">
        <v>8</v>
      </c>
    </row>
    <row r="9" spans="1:3" x14ac:dyDescent="0.25">
      <c r="A9" s="12" t="s">
        <v>1175</v>
      </c>
      <c r="B9" s="17"/>
      <c r="C9" s="24"/>
    </row>
    <row r="10" spans="1:3" x14ac:dyDescent="0.25">
      <c r="A10" s="12" t="s">
        <v>1176</v>
      </c>
      <c r="B10" s="17"/>
      <c r="C10" s="24"/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3">
        <v>0</v>
      </c>
    </row>
    <row r="15" spans="1:3" x14ac:dyDescent="0.25">
      <c r="A15" s="12" t="s">
        <v>1179</v>
      </c>
      <c r="B15" s="17"/>
      <c r="C15" s="23">
        <v>0</v>
      </c>
    </row>
    <row r="16" spans="1:3" x14ac:dyDescent="0.25">
      <c r="A16" s="12" t="s">
        <v>1180</v>
      </c>
      <c r="B16" s="17"/>
      <c r="C16" s="23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3">
        <v>4</v>
      </c>
    </row>
    <row r="21" spans="1:3" x14ac:dyDescent="0.25">
      <c r="A21" s="12" t="s">
        <v>1183</v>
      </c>
      <c r="B21" s="17"/>
      <c r="C21" s="23">
        <v>2</v>
      </c>
    </row>
    <row r="22" spans="1:3" x14ac:dyDescent="0.25">
      <c r="A22" s="12" t="s">
        <v>1184</v>
      </c>
      <c r="B22" s="17"/>
      <c r="C22" s="23">
        <v>6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3">
        <v>0</v>
      </c>
    </row>
    <row r="27" spans="1:3" x14ac:dyDescent="0.25">
      <c r="A27" s="12" t="s">
        <v>1187</v>
      </c>
      <c r="B27" s="17"/>
      <c r="C27" s="23">
        <v>0</v>
      </c>
    </row>
    <row r="28" spans="1:3" x14ac:dyDescent="0.25">
      <c r="A28" s="12" t="s">
        <v>1188</v>
      </c>
      <c r="B28" s="17"/>
      <c r="C28" s="23">
        <v>0</v>
      </c>
    </row>
    <row r="29" spans="1:3" x14ac:dyDescent="0.25">
      <c r="A29" s="12" t="s">
        <v>1189</v>
      </c>
      <c r="B29" s="17"/>
      <c r="C29" s="24"/>
    </row>
    <row r="30" spans="1:3" x14ac:dyDescent="0.25">
      <c r="A30" s="12" t="s">
        <v>1190</v>
      </c>
      <c r="B30" s="17"/>
      <c r="C30" s="24"/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3">
        <v>0</v>
      </c>
    </row>
    <row r="35" spans="1:3" x14ac:dyDescent="0.25">
      <c r="A35" s="12" t="s">
        <v>1193</v>
      </c>
      <c r="B35" s="17"/>
      <c r="C35" s="23">
        <v>0</v>
      </c>
    </row>
    <row r="36" spans="1:3" x14ac:dyDescent="0.25">
      <c r="A36" s="12" t="s">
        <v>1194</v>
      </c>
      <c r="B36" s="17"/>
      <c r="C36" s="23">
        <v>0</v>
      </c>
    </row>
    <row r="37" spans="1:3" x14ac:dyDescent="0.25">
      <c r="A37" s="12" t="s">
        <v>1112</v>
      </c>
      <c r="B37" s="17"/>
      <c r="C37" s="23">
        <v>0</v>
      </c>
    </row>
    <row r="38" spans="1:3" x14ac:dyDescent="0.25">
      <c r="A38" s="12" t="s">
        <v>1195</v>
      </c>
      <c r="B38" s="17"/>
      <c r="C38" s="23">
        <v>0</v>
      </c>
    </row>
    <row r="39" spans="1:3" x14ac:dyDescent="0.25">
      <c r="A39" s="12" t="s">
        <v>1196</v>
      </c>
      <c r="B39" s="17"/>
      <c r="C39" s="23">
        <v>0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3">
        <v>0</v>
      </c>
    </row>
    <row r="44" spans="1:3" x14ac:dyDescent="0.25">
      <c r="A44" s="12" t="s">
        <v>1193</v>
      </c>
      <c r="B44" s="17"/>
      <c r="C44" s="23">
        <v>0</v>
      </c>
    </row>
    <row r="45" spans="1:3" x14ac:dyDescent="0.25">
      <c r="A45" s="12" t="s">
        <v>1194</v>
      </c>
      <c r="B45" s="17"/>
      <c r="C45" s="23">
        <v>11</v>
      </c>
    </row>
    <row r="46" spans="1:3" x14ac:dyDescent="0.25">
      <c r="A46" s="12" t="s">
        <v>1112</v>
      </c>
      <c r="B46" s="17"/>
      <c r="C46" s="23">
        <v>2</v>
      </c>
    </row>
    <row r="47" spans="1:3" x14ac:dyDescent="0.25">
      <c r="A47" s="12" t="s">
        <v>1195</v>
      </c>
      <c r="B47" s="17"/>
      <c r="C47" s="23">
        <v>0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3">
        <v>0</v>
      </c>
    </row>
    <row r="52" spans="1:3" x14ac:dyDescent="0.25">
      <c r="A52" s="12" t="s">
        <v>1193</v>
      </c>
      <c r="B52" s="17"/>
      <c r="C52" s="23">
        <v>0</v>
      </c>
    </row>
    <row r="53" spans="1:3" x14ac:dyDescent="0.25">
      <c r="A53" s="12" t="s">
        <v>1194</v>
      </c>
      <c r="B53" s="17"/>
      <c r="C53" s="23">
        <v>0</v>
      </c>
    </row>
    <row r="54" spans="1:3" x14ac:dyDescent="0.25">
      <c r="A54" s="12" t="s">
        <v>1112</v>
      </c>
      <c r="B54" s="17"/>
      <c r="C54" s="23">
        <v>1</v>
      </c>
    </row>
    <row r="55" spans="1:3" x14ac:dyDescent="0.25">
      <c r="A55" s="12" t="s">
        <v>1195</v>
      </c>
      <c r="B55" s="17"/>
      <c r="C55" s="23">
        <v>0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3">
        <v>0</v>
      </c>
    </row>
    <row r="60" spans="1:3" x14ac:dyDescent="0.25">
      <c r="A60" s="12" t="s">
        <v>1193</v>
      </c>
      <c r="B60" s="17"/>
      <c r="C60" s="23">
        <v>0</v>
      </c>
    </row>
    <row r="61" spans="1:3" x14ac:dyDescent="0.25">
      <c r="A61" s="12" t="s">
        <v>1194</v>
      </c>
      <c r="B61" s="17"/>
      <c r="C61" s="23">
        <v>7</v>
      </c>
    </row>
    <row r="62" spans="1:3" x14ac:dyDescent="0.25">
      <c r="A62" s="12" t="s">
        <v>1112</v>
      </c>
      <c r="B62" s="17"/>
      <c r="C62" s="23">
        <v>0</v>
      </c>
    </row>
    <row r="63" spans="1:3" x14ac:dyDescent="0.25">
      <c r="A63" s="12" t="s">
        <v>1195</v>
      </c>
      <c r="B63" s="17"/>
      <c r="C63" s="23">
        <v>1</v>
      </c>
    </row>
  </sheetData>
  <sheetProtection algorithmName="SHA-512" hashValue="Y8UVL6xwdpiZ02lHVbuiJCzI5vlTATS741jslZXRQI1G0UJimQE8l8kR6ylGngupkarqsLeA0CF9wWtBt4oW+w==" saltValue="ROCEtssGFrf0IIO/6Inv3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7" t="s">
        <v>665</v>
      </c>
      <c r="B4" s="198"/>
      <c r="C4" s="32">
        <v>900</v>
      </c>
      <c r="D4" s="32">
        <v>1002</v>
      </c>
      <c r="E4" s="33">
        <v>-1</v>
      </c>
      <c r="F4" s="32">
        <v>2792</v>
      </c>
      <c r="G4" s="32">
        <v>2550</v>
      </c>
      <c r="H4" s="32">
        <v>478</v>
      </c>
      <c r="I4" s="32">
        <v>499</v>
      </c>
      <c r="J4" s="32">
        <v>2</v>
      </c>
      <c r="K4" s="32">
        <v>1</v>
      </c>
      <c r="L4" s="32">
        <v>0</v>
      </c>
      <c r="M4" s="32">
        <v>0</v>
      </c>
      <c r="N4" s="32">
        <v>1</v>
      </c>
      <c r="O4" s="32">
        <v>7</v>
      </c>
      <c r="P4" s="32">
        <v>2613</v>
      </c>
    </row>
    <row r="5" spans="1:16" ht="45" x14ac:dyDescent="0.25">
      <c r="A5" s="47" t="s">
        <v>666</v>
      </c>
      <c r="B5" s="47" t="s">
        <v>667</v>
      </c>
      <c r="C5" s="14">
        <v>28</v>
      </c>
      <c r="D5" s="14">
        <v>24</v>
      </c>
      <c r="E5" s="31">
        <v>0</v>
      </c>
      <c r="F5" s="14">
        <v>20</v>
      </c>
      <c r="G5" s="14">
        <v>17</v>
      </c>
      <c r="H5" s="14">
        <v>8</v>
      </c>
      <c r="I5" s="14">
        <v>4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20</v>
      </c>
    </row>
    <row r="6" spans="1:16" ht="33.75" x14ac:dyDescent="0.25">
      <c r="A6" s="47" t="s">
        <v>668</v>
      </c>
      <c r="B6" s="47" t="s">
        <v>669</v>
      </c>
      <c r="C6" s="14">
        <v>399</v>
      </c>
      <c r="D6" s="14">
        <v>369</v>
      </c>
      <c r="E6" s="31">
        <v>0</v>
      </c>
      <c r="F6" s="14">
        <v>1212</v>
      </c>
      <c r="G6" s="14">
        <v>1131</v>
      </c>
      <c r="H6" s="14">
        <v>169</v>
      </c>
      <c r="I6" s="14">
        <v>179</v>
      </c>
      <c r="J6" s="14">
        <v>1</v>
      </c>
      <c r="K6" s="14">
        <v>0</v>
      </c>
      <c r="L6" s="14">
        <v>0</v>
      </c>
      <c r="M6" s="14">
        <v>0</v>
      </c>
      <c r="N6" s="14">
        <v>0</v>
      </c>
      <c r="O6" s="14">
        <v>2</v>
      </c>
      <c r="P6" s="23">
        <v>1229</v>
      </c>
    </row>
    <row r="7" spans="1:16" ht="22.5" x14ac:dyDescent="0.25">
      <c r="A7" s="47" t="s">
        <v>670</v>
      </c>
      <c r="B7" s="47" t="s">
        <v>671</v>
      </c>
      <c r="C7" s="14">
        <v>79</v>
      </c>
      <c r="D7" s="14">
        <v>87</v>
      </c>
      <c r="E7" s="31">
        <v>-1</v>
      </c>
      <c r="F7" s="14">
        <v>59</v>
      </c>
      <c r="G7" s="14">
        <v>53</v>
      </c>
      <c r="H7" s="14">
        <v>49</v>
      </c>
      <c r="I7" s="14">
        <v>53</v>
      </c>
      <c r="J7" s="14">
        <v>1</v>
      </c>
      <c r="K7" s="14">
        <v>1</v>
      </c>
      <c r="L7" s="14">
        <v>0</v>
      </c>
      <c r="M7" s="14">
        <v>0</v>
      </c>
      <c r="N7" s="14">
        <v>0</v>
      </c>
      <c r="O7" s="14">
        <v>5</v>
      </c>
      <c r="P7" s="23">
        <v>74</v>
      </c>
    </row>
    <row r="8" spans="1:16" ht="33.75" x14ac:dyDescent="0.25">
      <c r="A8" s="47" t="s">
        <v>672</v>
      </c>
      <c r="B8" s="47" t="s">
        <v>673</v>
      </c>
      <c r="C8" s="14">
        <v>2</v>
      </c>
      <c r="D8" s="14">
        <v>4</v>
      </c>
      <c r="E8" s="31">
        <v>-1</v>
      </c>
      <c r="F8" s="14">
        <v>5</v>
      </c>
      <c r="G8" s="14">
        <v>3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2</v>
      </c>
    </row>
    <row r="9" spans="1:16" ht="45" x14ac:dyDescent="0.25">
      <c r="A9" s="47" t="s">
        <v>674</v>
      </c>
      <c r="B9" s="47" t="s">
        <v>675</v>
      </c>
      <c r="C9" s="14">
        <v>39</v>
      </c>
      <c r="D9" s="14">
        <v>37</v>
      </c>
      <c r="E9" s="31">
        <v>0</v>
      </c>
      <c r="F9" s="14">
        <v>159</v>
      </c>
      <c r="G9" s="14">
        <v>207</v>
      </c>
      <c r="H9" s="14">
        <v>27</v>
      </c>
      <c r="I9" s="14">
        <v>42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164</v>
      </c>
    </row>
    <row r="10" spans="1:16" ht="33.75" x14ac:dyDescent="0.25">
      <c r="A10" s="47" t="s">
        <v>676</v>
      </c>
      <c r="B10" s="47" t="s">
        <v>677</v>
      </c>
      <c r="C10" s="14">
        <v>351</v>
      </c>
      <c r="D10" s="14">
        <v>479</v>
      </c>
      <c r="E10" s="31">
        <v>-1</v>
      </c>
      <c r="F10" s="14">
        <v>1337</v>
      </c>
      <c r="G10" s="14">
        <v>1139</v>
      </c>
      <c r="H10" s="14">
        <v>222</v>
      </c>
      <c r="I10" s="14">
        <v>217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1124</v>
      </c>
    </row>
    <row r="11" spans="1:16" ht="45" x14ac:dyDescent="0.25">
      <c r="A11" s="47" t="s">
        <v>678</v>
      </c>
      <c r="B11" s="47" t="s">
        <v>679</v>
      </c>
      <c r="C11" s="14">
        <v>2</v>
      </c>
      <c r="D11" s="14">
        <v>2</v>
      </c>
      <c r="E11" s="31">
        <v>0</v>
      </c>
      <c r="F11" s="14">
        <v>0</v>
      </c>
      <c r="G11" s="14">
        <v>0</v>
      </c>
      <c r="H11" s="14">
        <v>2</v>
      </c>
      <c r="I11" s="14">
        <v>3</v>
      </c>
      <c r="J11" s="14">
        <v>0</v>
      </c>
      <c r="K11" s="14">
        <v>0</v>
      </c>
      <c r="L11" s="14">
        <v>0</v>
      </c>
      <c r="M11" s="14">
        <v>0</v>
      </c>
      <c r="N11" s="14">
        <v>1</v>
      </c>
      <c r="O11" s="14">
        <v>0</v>
      </c>
      <c r="P11" s="23">
        <v>0</v>
      </c>
    </row>
  </sheetData>
  <sheetProtection algorithmName="SHA-512" hashValue="C+eR+xq48uQicifT/5x7mykQm0esqD+uDrVdpE5tcVG/9YuX36yy2RoYFT15owdNTUTyP5bghvHzzRqVKVc/eg==" saltValue="REkLcHCcTHnFMfrO1kJGp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2022-05-25T12:14:07Z</dcterms:created>
  <dcterms:modified xsi:type="dcterms:W3CDTF">2022-06-06T10:17:48Z</dcterms:modified>
</cp:coreProperties>
</file>