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317424D5-57DC-4AC6-A070-27C0BB541B2F}" xr6:coauthVersionLast="47" xr6:coauthVersionMax="47" xr10:uidLastSave="{00000000-0000-0000-0000-000000000000}"/>
  <workbookProtection workbookAlgorithmName="SHA-512" workbookHashValue="nFQm5CizrsSCICXfwhwyMVbPwFMlRobeuPYQWPRXeI67tNl6i0EImwHGkyDFeLWBXdfb+5dvFk/jI5LE3QUvzQ==" workbookSaltValue="kho5dnH0lnH/sv207iR40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I43" i="15" s="1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D43" i="15" s="1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H43" i="15"/>
  <c r="G43" i="15"/>
  <c r="F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98603AE-2F64-45D9-A53E-1FB4D3F026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9798777-DBF3-4CFA-9527-78AC49882F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86B9616-9A61-4D47-9C38-1289F44560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3E13F8B-D749-4869-80F8-1C20A665C3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07CBC63-3343-4CF4-9120-75A8F93414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02A6617-1A72-4731-8F99-0CA943E3C0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F6851DC-483F-4B54-A2E5-DDD4D91B3F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C0DFA09-A401-4886-8298-A39D125064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2E6F03A-2AA8-4207-83F3-38A430E4A8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AE5276D-5553-4696-8157-21D3F80187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9A1A564-57E9-4EA9-9D5C-2A78508EEC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DA93855-4285-4B11-A6D5-B2296C86BA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49AA761-6B82-46C9-9C8F-62EFC83B7B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838F37D-D7E4-4EEB-B041-414D2F4071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89636F6-926F-4D96-98F7-F62015711C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06F4674-F639-4D55-AF4B-3D97F98769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35FD758-A551-4B81-832D-276777BB78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FC63186-E3A9-4997-882A-A2CA34AE8B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A5B484-7919-47C7-9EAC-B122D0B3CC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B38A669-8361-4F07-9C34-9CD72671DC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C5A283A-3CAA-4C94-A475-48A4B7A4DB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7EA4A8B-F729-4AF4-94E1-9914E79884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6993444-7031-4790-992D-F916A24F6D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A2EA29C-FCA7-4937-9CEF-4CF7D1D6A1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CFDCEA9-5F75-4BDF-95B4-B3D89C9F54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74AAFE3-50D0-41B8-A5AC-FEC491B724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1E2F458-211B-4535-AA59-2E5611477F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312EE1D-5596-4E92-9BFE-F97628C48C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287643F-56B7-45EB-8AE5-760FDAEF05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95984EB-0ADC-400C-8DEF-B7A6D6205D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3157E41-72DB-42F6-BCE9-BEA7C885F1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30D7F2B-C333-4CA6-A2FC-E35390248D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<sst xmlns="http://schemas.openxmlformats.org/spreadsheetml/2006/main" count="2935" uniqueCount="1826">
  <si>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</si>
  <si>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</si>
  <si>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</si>
  <si>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</si>
  <si>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</si>
  <si>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</si>
  <si>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Girona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</si>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</sst>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F66571AA-AC59-4151-8B5D-B12746ADA148}"/>
    <cellStyle name="Normal" xfId="0" builtinId="0"/>
    <cellStyle name="Normal 2" xfId="1" xr:uid="{34A8DD5B-FF33-44C8-95A1-84FDD954579F}"/>
    <cellStyle name="Normal 3" xfId="3" xr:uid="{03F0A5A0-8420-4A1F-A0CB-9B0802691C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C8-4F7E-A208-DE5FDC04C0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C8-4F7E-A208-DE5FDC04C0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3548</c:v>
                </c:pt>
                <c:pt idx="1">
                  <c:v>18744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C8-4F7E-A208-DE5FDC04C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AB-44AB-9FF1-F4D4EEC29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AB-44AB-9FF1-F4D4EEC29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AB-44AB-9FF1-F4D4EEC29843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AB-44AB-9FF1-F4D4EEC2984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25</c:v>
                </c:pt>
                <c:pt idx="1">
                  <c:v>746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AB-44AB-9FF1-F4D4EEC29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75-4359-B094-FB26157AF1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75-4359-B094-FB26157AF1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75-4359-B094-FB26157AF1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1436</c:v>
                </c:pt>
                <c:pt idx="1">
                  <c:v>3274</c:v>
                </c:pt>
                <c:pt idx="2">
                  <c:v>1409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75-4359-B094-FB26157AF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EB-48D7-B4FA-A777933FCD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EB-48D7-B4FA-A777933FCD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139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EB-48D7-B4FA-A777933FC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D8-4E12-9275-53C98BD65F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D8-4E12-9275-53C98BD65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11963</c:v>
                </c:pt>
                <c:pt idx="1">
                  <c:v>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D8-4E12-9275-53C98BD65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443</c:v>
              </c:pt>
              <c:pt idx="1">
                <c:v>2679</c:v>
              </c:pt>
              <c:pt idx="2">
                <c:v>51</c:v>
              </c:pt>
              <c:pt idx="3">
                <c:v>4</c:v>
              </c:pt>
              <c:pt idx="4">
                <c:v>371</c:v>
              </c:pt>
            </c:numLit>
          </c:val>
          <c:extLst>
            <c:ext xmlns:c16="http://schemas.microsoft.com/office/drawing/2014/chart" uri="{C3380CC4-5D6E-409C-BE32-E72D297353CC}">
              <c16:uniqueId val="{00000003-C3EA-4E13-BB98-EC47F49AF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3610</c:v>
              </c:pt>
              <c:pt idx="1">
                <c:v>2073</c:v>
              </c:pt>
              <c:pt idx="2">
                <c:v>80</c:v>
              </c:pt>
              <c:pt idx="3">
                <c:v>46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59B5-449B-AAED-9D92884A6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18</c:v>
              </c:pt>
              <c:pt idx="2">
                <c:v>42</c:v>
              </c:pt>
              <c:pt idx="3">
                <c:v>2</c:v>
              </c:pt>
              <c:pt idx="4">
                <c:v>49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F4FB-4617-B007-75B066E2C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87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0836-43AA-A99F-473254C45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1621</c:v>
              </c:pt>
              <c:pt idx="1">
                <c:v>47</c:v>
              </c:pt>
              <c:pt idx="2">
                <c:v>890</c:v>
              </c:pt>
              <c:pt idx="3">
                <c:v>22</c:v>
              </c:pt>
              <c:pt idx="4">
                <c:v>7</c:v>
              </c:pt>
              <c:pt idx="5">
                <c:v>2</c:v>
              </c:pt>
              <c:pt idx="6">
                <c:v>368</c:v>
              </c:pt>
              <c:pt idx="7">
                <c:v>695</c:v>
              </c:pt>
              <c:pt idx="8">
                <c:v>158</c:v>
              </c:pt>
              <c:pt idx="9">
                <c:v>1634</c:v>
              </c:pt>
            </c:numLit>
          </c:val>
          <c:extLst>
            <c:ext xmlns:c16="http://schemas.microsoft.com/office/drawing/2014/chart" uri="{C3380CC4-5D6E-409C-BE32-E72D297353CC}">
              <c16:uniqueId val="{00000003-6619-4A00-BC43-1F747EB62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"/>
          <c:w val="0.26628523622047245"/>
          <c:h val="0.9442502259831626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Incidente modificación medidas mutuo acuerdo</c:v>
                </c:pt>
                <c:pt idx="4">
                  <c:v>Medidas provisionales previas/coetáneas/posteriores</c:v>
                </c:pt>
                <c:pt idx="5">
                  <c:v>Separación mutuo acuerdo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238</c:v>
              </c:pt>
              <c:pt idx="1">
                <c:v>508</c:v>
              </c:pt>
              <c:pt idx="2">
                <c:v>276</c:v>
              </c:pt>
              <c:pt idx="3">
                <c:v>142</c:v>
              </c:pt>
              <c:pt idx="4">
                <c:v>430</c:v>
              </c:pt>
              <c:pt idx="5">
                <c:v>15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ACA0-46F2-BF8B-A393ADC63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63-45C1-A9C3-C32722002C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63-45C1-A9C3-C32722002C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63-45C1-A9C3-C32722002C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777</c:v>
                </c:pt>
                <c:pt idx="1">
                  <c:v>799</c:v>
                </c:pt>
                <c:pt idx="2">
                  <c:v>3610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63-45C1-A9C3-C32722002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5390</c:v>
              </c:pt>
              <c:pt idx="1">
                <c:v>1088</c:v>
              </c:pt>
              <c:pt idx="2">
                <c:v>672</c:v>
              </c:pt>
              <c:pt idx="3">
                <c:v>480</c:v>
              </c:pt>
              <c:pt idx="4">
                <c:v>134</c:v>
              </c:pt>
              <c:pt idx="5">
                <c:v>258</c:v>
              </c:pt>
              <c:pt idx="6">
                <c:v>5961</c:v>
              </c:pt>
              <c:pt idx="7">
                <c:v>756</c:v>
              </c:pt>
              <c:pt idx="8">
                <c:v>1172</c:v>
              </c:pt>
              <c:pt idx="9">
                <c:v>561</c:v>
              </c:pt>
              <c:pt idx="10">
                <c:v>627</c:v>
              </c:pt>
              <c:pt idx="11">
                <c:v>517</c:v>
              </c:pt>
              <c:pt idx="12">
                <c:v>5121</c:v>
              </c:pt>
              <c:pt idx="13">
                <c:v>319</c:v>
              </c:pt>
            </c:numLit>
          </c:val>
          <c:extLst>
            <c:ext xmlns:c16="http://schemas.microsoft.com/office/drawing/2014/chart" uri="{C3380CC4-5D6E-409C-BE32-E72D297353CC}">
              <c16:uniqueId val="{00000000-BBA1-4F8B-9933-87068C51F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57775590551177"/>
          <c:y val="3.3108661417322834E-3"/>
          <c:w val="0.27392224409448818"/>
          <c:h val="0.9933779527559054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172</c:v>
              </c:pt>
              <c:pt idx="1">
                <c:v>1431</c:v>
              </c:pt>
              <c:pt idx="2">
                <c:v>435</c:v>
              </c:pt>
              <c:pt idx="3">
                <c:v>79</c:v>
              </c:pt>
              <c:pt idx="4">
                <c:v>496</c:v>
              </c:pt>
              <c:pt idx="5">
                <c:v>3002</c:v>
              </c:pt>
              <c:pt idx="6">
                <c:v>353</c:v>
              </c:pt>
              <c:pt idx="7">
                <c:v>341</c:v>
              </c:pt>
              <c:pt idx="8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173C-4956-A6EE-3454EA2A4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156</c:v>
              </c:pt>
              <c:pt idx="1">
                <c:v>420</c:v>
              </c:pt>
              <c:pt idx="2">
                <c:v>301</c:v>
              </c:pt>
              <c:pt idx="3">
                <c:v>150</c:v>
              </c:pt>
              <c:pt idx="4">
                <c:v>324</c:v>
              </c:pt>
              <c:pt idx="5">
                <c:v>287</c:v>
              </c:pt>
              <c:pt idx="6">
                <c:v>2636</c:v>
              </c:pt>
              <c:pt idx="7">
                <c:v>25</c:v>
              </c:pt>
              <c:pt idx="8">
                <c:v>218</c:v>
              </c:pt>
              <c:pt idx="9">
                <c:v>218</c:v>
              </c:pt>
              <c:pt idx="1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683-453B-9B35-F07A3E020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244</c:v>
              </c:pt>
              <c:pt idx="1">
                <c:v>237</c:v>
              </c:pt>
              <c:pt idx="2">
                <c:v>166</c:v>
              </c:pt>
              <c:pt idx="3">
                <c:v>60</c:v>
              </c:pt>
              <c:pt idx="4">
                <c:v>73</c:v>
              </c:pt>
              <c:pt idx="5">
                <c:v>1288</c:v>
              </c:pt>
              <c:pt idx="6">
                <c:v>267</c:v>
              </c:pt>
              <c:pt idx="7">
                <c:v>504</c:v>
              </c:pt>
              <c:pt idx="8">
                <c:v>168</c:v>
              </c:pt>
              <c:pt idx="9">
                <c:v>178</c:v>
              </c:pt>
              <c:pt idx="10">
                <c:v>228</c:v>
              </c:pt>
              <c:pt idx="11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D430-41F3-83BA-43F20B275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327</c:v>
              </c:pt>
              <c:pt idx="1">
                <c:v>241</c:v>
              </c:pt>
              <c:pt idx="2">
                <c:v>65</c:v>
              </c:pt>
              <c:pt idx="3">
                <c:v>91</c:v>
              </c:pt>
              <c:pt idx="4">
                <c:v>82</c:v>
              </c:pt>
              <c:pt idx="5">
                <c:v>66</c:v>
              </c:pt>
              <c:pt idx="6">
                <c:v>827</c:v>
              </c:pt>
              <c:pt idx="7">
                <c:v>238</c:v>
              </c:pt>
              <c:pt idx="8">
                <c:v>476</c:v>
              </c:pt>
              <c:pt idx="9">
                <c:v>131</c:v>
              </c:pt>
              <c:pt idx="10">
                <c:v>174</c:v>
              </c:pt>
              <c:pt idx="11">
                <c:v>241</c:v>
              </c:pt>
              <c:pt idx="12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9C8B-4990-AAC0-2C72F94C8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75255905511815"/>
          <c:y val="6.3310866141732286E-2"/>
          <c:w val="0.261247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9</c:v>
              </c:pt>
              <c:pt idx="2">
                <c:v>3</c:v>
              </c:pt>
              <c:pt idx="3">
                <c:v>49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3F8-44C5-BD67-6D43ED63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11</c:v>
              </c:pt>
              <c:pt idx="2">
                <c:v>9</c:v>
              </c:pt>
              <c:pt idx="3">
                <c:v>58</c:v>
              </c:pt>
              <c:pt idx="4">
                <c:v>5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4E4-4248-AEED-69E4F323B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8C-471B-B93F-8F5930A16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Intimidad / propia imagen / inviolabilidad domicilio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B93-40DC-B960-35D86A2DD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Patrimonio</c:v>
                </c:pt>
                <c:pt idx="1">
                  <c:v>Medio ambiente</c:v>
                </c:pt>
                <c:pt idx="2">
                  <c:v>Administración Pública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39</c:v>
              </c:pt>
              <c:pt idx="2">
                <c:v>20</c:v>
              </c:pt>
              <c:pt idx="3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4F69-47CC-B49C-781F0187C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30-45C5-90B9-0060E7D75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30-45C5-90B9-0060E7D75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2431</c:v>
                </c:pt>
                <c:pt idx="1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30-45C5-90B9-0060E7D7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44</c:v>
              </c:pt>
              <c:pt idx="1">
                <c:v>21</c:v>
              </c:pt>
              <c:pt idx="2">
                <c:v>14</c:v>
              </c:pt>
              <c:pt idx="3">
                <c:v>22</c:v>
              </c:pt>
              <c:pt idx="4">
                <c:v>6</c:v>
              </c:pt>
              <c:pt idx="5">
                <c:v>101</c:v>
              </c:pt>
              <c:pt idx="6">
                <c:v>3</c:v>
              </c:pt>
              <c:pt idx="7">
                <c:v>66</c:v>
              </c:pt>
              <c:pt idx="8">
                <c:v>7</c:v>
              </c:pt>
              <c:pt idx="9">
                <c:v>4</c:v>
              </c:pt>
              <c:pt idx="10">
                <c:v>1</c:v>
              </c:pt>
              <c:pt idx="11">
                <c:v>25</c:v>
              </c:pt>
              <c:pt idx="12">
                <c:v>22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B0F-427B-B77C-921F5B5C7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1314960629921263E-2"/>
          <c:w val="0.27398425196850396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288</c:v>
              </c:pt>
              <c:pt idx="1">
                <c:v>279</c:v>
              </c:pt>
              <c:pt idx="2">
                <c:v>204</c:v>
              </c:pt>
              <c:pt idx="3">
                <c:v>51</c:v>
              </c:pt>
              <c:pt idx="4">
                <c:v>58</c:v>
              </c:pt>
              <c:pt idx="5">
                <c:v>749</c:v>
              </c:pt>
              <c:pt idx="6">
                <c:v>184</c:v>
              </c:pt>
              <c:pt idx="7">
                <c:v>2862</c:v>
              </c:pt>
              <c:pt idx="8">
                <c:v>79</c:v>
              </c:pt>
              <c:pt idx="9">
                <c:v>259</c:v>
              </c:pt>
              <c:pt idx="10">
                <c:v>341</c:v>
              </c:pt>
              <c:pt idx="11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69A8-4324-B40F-29858B2C4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D9-4015-9B01-5DB4F7E45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D9-4015-9B01-5DB4F7E45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D9-4015-9B01-5DB4F7E45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9D9-4015-9B01-5DB4F7E45EB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D9-4015-9B01-5DB4F7E45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58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D9-4015-9B01-5DB4F7E45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52-465D-83B5-325C19019B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52-465D-83B5-325C19019B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52-465D-83B5-325C19019B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D52-465D-83B5-325C19019B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D52-465D-83B5-325C19019B0A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52-465D-83B5-325C19019B0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52-465D-83B5-325C19019B0A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52-465D-83B5-325C19019B0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52-465D-83B5-325C19019B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3</c:v>
                </c:pt>
                <c:pt idx="2">
                  <c:v>0</c:v>
                </c:pt>
                <c:pt idx="3">
                  <c:v>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52-465D-83B5-325C19019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877</c:v>
              </c:pt>
              <c:pt idx="1">
                <c:v>24</c:v>
              </c:pt>
              <c:pt idx="2">
                <c:v>157</c:v>
              </c:pt>
              <c:pt idx="3">
                <c:v>346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8A8-4224-B449-686E1E40A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378</c:v>
              </c:pt>
              <c:pt idx="1">
                <c:v>137</c:v>
              </c:pt>
              <c:pt idx="2">
                <c:v>2</c:v>
              </c:pt>
              <c:pt idx="3">
                <c:v>229</c:v>
              </c:pt>
              <c:pt idx="4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853B-4BEA-8D74-5CAD36B38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43</c:v>
              </c:pt>
              <c:pt idx="2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E859-4287-B90E-0F9C81079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0C-442D-87C3-E1E0DA4C9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232</c:v>
              </c:pt>
              <c:pt idx="1">
                <c:v>68</c:v>
              </c:pt>
              <c:pt idx="2">
                <c:v>140</c:v>
              </c:pt>
              <c:pt idx="3">
                <c:v>10</c:v>
              </c:pt>
              <c:pt idx="4">
                <c:v>1</c:v>
              </c:pt>
              <c:pt idx="5">
                <c:v>3</c:v>
              </c:pt>
              <c:pt idx="6">
                <c:v>25</c:v>
              </c:pt>
              <c:pt idx="7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2DE9-4B5B-B1F1-4586537EC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30</c:v>
              </c:pt>
              <c:pt idx="2">
                <c:v>15</c:v>
              </c:pt>
              <c:pt idx="3">
                <c:v>18</c:v>
              </c:pt>
              <c:pt idx="4">
                <c:v>92</c:v>
              </c:pt>
              <c:pt idx="5">
                <c:v>100</c:v>
              </c:pt>
              <c:pt idx="6">
                <c:v>27</c:v>
              </c:pt>
              <c:pt idx="7">
                <c:v>26</c:v>
              </c:pt>
              <c:pt idx="8">
                <c:v>11</c:v>
              </c:pt>
              <c:pt idx="9">
                <c:v>1</c:v>
              </c:pt>
              <c:pt idx="10">
                <c:v>5</c:v>
              </c:pt>
              <c:pt idx="11">
                <c:v>64</c:v>
              </c:pt>
              <c:pt idx="12">
                <c:v>36</c:v>
              </c:pt>
              <c:pt idx="13">
                <c:v>2</c:v>
              </c:pt>
              <c:pt idx="14">
                <c:v>175</c:v>
              </c:pt>
              <c:pt idx="15">
                <c:v>57</c:v>
              </c:pt>
              <c:pt idx="1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C86-4796-9DC4-1B71A30E0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48-47D1-94FF-B10E0B5B6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48-47D1-94FF-B10E0B5B64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1920</c:v>
                </c:pt>
                <c:pt idx="1">
                  <c:v>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48-47D1-94FF-B10E0B5B6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163</c:v>
              </c:pt>
              <c:pt idx="1">
                <c:v>51</c:v>
              </c:pt>
              <c:pt idx="2">
                <c:v>164</c:v>
              </c:pt>
              <c:pt idx="3">
                <c:v>42</c:v>
              </c:pt>
              <c:pt idx="4">
                <c:v>32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B72-4AC0-B7BE-6778FD324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AD-4299-9077-2395AAFDF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AD-4299-9077-2395AAFDF0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AD-4299-9077-2395AAFDF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D4-4396-96BB-F187F8F64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D4-4396-96BB-F187F8F64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D4-4396-96BB-F187F8F64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4D4-4396-96BB-F187F8F6414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4-4396-96BB-F187F8F6414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60</c:v>
                </c:pt>
                <c:pt idx="1">
                  <c:v>28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D4-4396-96BB-F187F8F641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399</c:v>
              </c:pt>
              <c:pt idx="1">
                <c:v>52</c:v>
              </c:pt>
              <c:pt idx="2">
                <c:v>6</c:v>
              </c:pt>
              <c:pt idx="3">
                <c:v>1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625B-4274-917F-CB5ACE62A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105</c:v>
              </c:pt>
              <c:pt idx="1">
                <c:v>19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CDC5-43A0-9943-5ACD79EDF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31</c:v>
              </c:pt>
              <c:pt idx="1">
                <c:v>17</c:v>
              </c:pt>
              <c:pt idx="2">
                <c:v>44</c:v>
              </c:pt>
              <c:pt idx="3">
                <c:v>66</c:v>
              </c:pt>
              <c:pt idx="4">
                <c:v>111</c:v>
              </c:pt>
              <c:pt idx="5">
                <c:v>136</c:v>
              </c:pt>
              <c:pt idx="6">
                <c:v>1</c:v>
              </c:pt>
              <c:pt idx="7">
                <c:v>10</c:v>
              </c:pt>
              <c:pt idx="8">
                <c:v>2</c:v>
              </c:pt>
              <c:pt idx="9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F30C-4690-BF0B-2B45EBBF2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B9-4DA8-8FCB-548856EEC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BF-45F7-8307-287FB9570B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BF-45F7-8307-287FB9570B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38</c:v>
                </c:pt>
                <c:pt idx="1">
                  <c:v>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BF-45F7-8307-287FB9570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82-4F87-BC59-0CE6AB23F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82-4F87-BC59-0CE6AB23F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C82-4F87-BC59-0CE6AB23FA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C82-4F87-BC59-0CE6AB23FA9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2-4F87-BC59-0CE6AB23FA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327</c:v>
                </c:pt>
                <c:pt idx="1">
                  <c:v>147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82-4F87-BC59-0CE6AB23F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1887</c:v>
              </c:pt>
              <c:pt idx="1">
                <c:v>348</c:v>
              </c:pt>
              <c:pt idx="2">
                <c:v>4</c:v>
              </c:pt>
              <c:pt idx="3">
                <c:v>31</c:v>
              </c:pt>
              <c:pt idx="4">
                <c:v>16</c:v>
              </c:pt>
              <c:pt idx="5">
                <c:v>4</c:v>
              </c:pt>
              <c:pt idx="6">
                <c:v>477</c:v>
              </c:pt>
            </c:numLit>
          </c:val>
          <c:extLst>
            <c:ext xmlns:c16="http://schemas.microsoft.com/office/drawing/2014/chart" uri="{C3380CC4-5D6E-409C-BE32-E72D297353CC}">
              <c16:uniqueId val="{00000000-1A6C-4C52-9085-9B4012E1A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EF-4F4F-BB04-8B34FD9BE4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EF-4F4F-BB04-8B34FD9BE4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1193</c:v>
                </c:pt>
                <c:pt idx="1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EF-4F4F-BB04-8B34FD9BE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543</c:v>
              </c:pt>
              <c:pt idx="1">
                <c:v>343</c:v>
              </c:pt>
              <c:pt idx="2">
                <c:v>5</c:v>
              </c:pt>
              <c:pt idx="3">
                <c:v>11</c:v>
              </c:pt>
              <c:pt idx="4">
                <c:v>12</c:v>
              </c:pt>
              <c:pt idx="5">
                <c:v>12</c:v>
              </c:pt>
              <c:pt idx="6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A92A-4E23-B707-C7AF6359E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CE-4DBB-BFA8-D34764D11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CFD1-412C-83A7-D0D9DC43B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D745-40BB-AAB6-0EAC6A845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B62-4607-870E-E76B9C0CF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DF7-46FE-9DE9-9CE7CF020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515</c:v>
              </c:pt>
              <c:pt idx="2">
                <c:v>93</c:v>
              </c:pt>
              <c:pt idx="3">
                <c:v>10</c:v>
              </c:pt>
              <c:pt idx="4">
                <c:v>66</c:v>
              </c:pt>
              <c:pt idx="5">
                <c:v>470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E61-4515-BF6C-B1505FCB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1309</c:v>
              </c:pt>
              <c:pt idx="2">
                <c:v>31</c:v>
              </c:pt>
              <c:pt idx="3">
                <c:v>1</c:v>
              </c:pt>
              <c:pt idx="4">
                <c:v>175</c:v>
              </c:pt>
              <c:pt idx="5">
                <c:v>1472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036-4684-B446-5060F450A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37-4AC3-9AB3-0CBAA3263C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37-4AC3-9AB3-0CBAA3263C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72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37-4AC3-9AB3-0CBAA3263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1233</c:v>
              </c:pt>
              <c:pt idx="2">
                <c:v>25</c:v>
              </c:pt>
              <c:pt idx="3">
                <c:v>1</c:v>
              </c:pt>
              <c:pt idx="4">
                <c:v>178</c:v>
              </c:pt>
              <c:pt idx="5">
                <c:v>1188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2B6-4B45-A00C-548F5C008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214</c:v>
              </c:pt>
              <c:pt idx="2">
                <c:v>37</c:v>
              </c:pt>
              <c:pt idx="3">
                <c:v>2</c:v>
              </c:pt>
              <c:pt idx="4">
                <c:v>50</c:v>
              </c:pt>
              <c:pt idx="5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E66A-4AB2-A547-4F62CE74A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192</c:v>
              </c:pt>
              <c:pt idx="2">
                <c:v>39</c:v>
              </c:pt>
              <c:pt idx="3">
                <c:v>1</c:v>
              </c:pt>
              <c:pt idx="4">
                <c:v>51</c:v>
              </c:pt>
              <c:pt idx="5">
                <c:v>191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CF-47A8-A350-0F03E0C54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54-4E85-AE9F-AF63F99D2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448-406C-9439-46A2E2731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1398</c:v>
              </c:pt>
              <c:pt idx="2">
                <c:v>42</c:v>
              </c:pt>
              <c:pt idx="3">
                <c:v>191</c:v>
              </c:pt>
              <c:pt idx="4">
                <c:v>1219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82B-44C1-BE8D-3FFF6CDD4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5</c:v>
              </c:pt>
              <c:pt idx="2">
                <c:v>26</c:v>
              </c:pt>
              <c:pt idx="3">
                <c:v>4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718-46FB-8C0B-4B2CC6F47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56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BBE4-43BF-BB91-89C8A4F4B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Patrimonio histórico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F03D-4D54-BDE4-8CD097939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Patrimonio histórico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C3B-48FB-848E-E3700F5A5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39-4BDD-BE8C-DC2435E8C9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39-4BDD-BE8C-DC2435E8C9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117</c:v>
                </c:pt>
                <c:pt idx="1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39-4BDD-BE8C-DC2435E8C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87-4F3C-8DA6-BF61B7C91F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87-4F3C-8DA6-BF61B7C91F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87-4F3C-8DA6-BF61B7C91F0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273</c:v>
                </c:pt>
                <c:pt idx="1">
                  <c:v>16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87-4F3C-8DA6-BF61B7C91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1A-4CFE-9344-CC3EF4DF3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1A-4CFE-9344-CC3EF4DF36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248</c:v>
                </c:pt>
                <c:pt idx="1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1A-4CFE-9344-CC3EF4DF3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96F0B44-1381-4699-99CE-86069027B6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75F6311-B33B-4E30-8378-2CCB1E022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9872365-17EA-43D4-9976-BC3DF054F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9589FD6-CF9D-41F7-B504-85F523E7D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70FDF6C-C794-4624-8AB1-6E31571E41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C01AC82-0279-4EFB-A7D0-8F8EF370B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D6F6F7B-3D3E-447C-8321-3F46A3A149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32E51A8-7BF4-4723-8B51-6D17DBB4E4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4ABEA69-35A0-4D77-A21C-5646CEBAA9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EA7C6E6-2F74-4B83-99D8-91E7831A49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23</xdr:row>
      <xdr:rowOff>9525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93E098A-C3DC-4C5F-9308-9D853467B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545FCEF-7DC7-4D6E-A68C-A01E635C3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51FE64-6DBE-4E2F-B027-B16A90975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7FF2C94-45D9-49B2-A37D-DAED9878B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F945A4E-921E-457B-A333-D9C8176464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9161B22-1A40-4C6E-9A8F-B960840AC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273450A-C58C-4B9D-8CFF-FC8735E0BA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7D4DC508-C509-442E-95CB-749FEC25F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21FAFFFB-C649-4E95-9B91-2AAA60772A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C4CB1D9D-9FFC-4340-B9E3-50DF006045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041BA99-5CAF-4517-B142-0FD2B84CB5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0EEB4CA-454D-4AE5-B106-34136C7A2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011443E-2FBB-4E8B-8E0F-A48097A7D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7392DC8-E587-4B3B-8C9B-897CE7147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5EF4306-1E60-4E5C-82A6-5430F0D42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9C3C3FA-F217-4789-A6E1-B929FD580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82A490E-50B9-4E36-BCD4-06DD72DAE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8F1ED73-9991-42BA-9B91-E2BFD5F05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2C76F5A-4469-4B11-B61F-725A7835D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EE0877E-6A2F-4C9B-91EC-4DF43171D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4DE9B92-2DD2-4D30-8FDB-CD69C876D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037B5E3-BC32-476D-A21E-3FBE7CD1A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47A8A2A-89F1-4325-B982-FF9AE361E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8BEA0C1-E5F7-48F3-8EC0-ECE7E5167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C458626-DDC4-4E8A-B3E1-228654D4E1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222250</xdr:colOff>
      <xdr:row>6</xdr:row>
      <xdr:rowOff>133350</xdr:rowOff>
    </xdr:from>
    <xdr:to>
      <xdr:col>21</xdr:col>
      <xdr:colOff>666750</xdr:colOff>
      <xdr:row>17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7E769C0-DCCF-452E-93C5-889AD1EB47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31750</xdr:colOff>
      <xdr:row>7</xdr:row>
      <xdr:rowOff>133350</xdr:rowOff>
    </xdr:from>
    <xdr:to>
      <xdr:col>53</xdr:col>
      <xdr:colOff>155575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46560F2-125D-4CD5-B3F3-770D86E2E6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107949</xdr:rowOff>
    </xdr:from>
    <xdr:to>
      <xdr:col>60</xdr:col>
      <xdr:colOff>533400</xdr:colOff>
      <xdr:row>16</xdr:row>
      <xdr:rowOff>57149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D36E2CA-9EFD-45A5-840D-B9A046B6F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21</xdr:row>
      <xdr:rowOff>123824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A10D9B6-2067-448A-8B85-60310DA8B6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5A64BAA-5C75-4146-BF5D-9CB66DC71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6B98582-C62C-41DD-B4E2-DD35E0E42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249029E-89FC-4CB9-BAA4-1F14EEA72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EFDDD3B-9713-4879-9E44-966A1979F5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CEBDF69-B0E1-461D-AFD5-1203257CE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52F53F9-5528-49E0-A9E2-410E39C8CF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1F0877D-996B-4CAC-A964-891FA2DE43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F8E8A6F-A9F2-4419-AE6B-CA013BB2E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211D2C9-0BBB-4530-9128-E819B71B7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A264D00-51B2-42B5-BBA3-EED510E019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9A25A19-2C08-4C38-AED4-2A79461C3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412F6C8-5C4B-456A-B7E5-4B183E7EE3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738444-4BE9-401A-A331-C97157E34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4689FEC-A6AF-44AC-AC67-9747F9C43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2CD10EA-86B4-4A0E-873A-D638E103F3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A2B6B93-67EF-4551-8738-97B5624E1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70DB7277-A6F4-4EBF-88F9-529674DBFD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6E984F0D-2DFB-469F-9C98-899E23B06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4930F99-6F1B-4190-9216-F7F6766B31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2B540E9-444B-45EC-88E7-B80FCF208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12E1275-F48F-44DE-BE6A-257B29EA8A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7AA3C7C-F2E3-4BDB-9E91-4354EE359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560B9FB-DA7A-46CA-B28B-3B41D8444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AEAB363-F99B-4FCB-9E82-2842520C94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38420A9B-363E-4B24-A7CE-F43446C32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D2DD5EC6-D1DF-473D-A617-878F60310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DE44ED0-D47F-47E9-8318-91A14567B5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0DFD1CB-46D3-444A-9C7C-21E7C7BEC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AEFC446-2B6F-4399-B986-993D7921F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26231C3-10E0-4B61-A34B-3C7CF93E5B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UanWizoF4nXCVupD8ihypYPSkoHadGAGqjIHXvGXcVLqBXtVCSU1SnHOv1WwNJhbhGfFoYGgm72raRP5lXEayQ==" saltValue="6V0cZeOVr6lxJ/GVqjxEx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10</v>
      </c>
      <c r="D5" s="14">
        <v>0</v>
      </c>
      <c r="E5" s="23">
        <v>5</v>
      </c>
    </row>
    <row r="6" spans="1:5" x14ac:dyDescent="0.25">
      <c r="A6" s="22" t="s">
        <v>1204</v>
      </c>
      <c r="B6" s="17"/>
      <c r="C6" s="14">
        <v>5</v>
      </c>
      <c r="D6" s="14">
        <v>2</v>
      </c>
      <c r="E6" s="23">
        <v>3</v>
      </c>
    </row>
    <row r="7" spans="1:5" x14ac:dyDescent="0.25">
      <c r="A7" s="22" t="s">
        <v>1205</v>
      </c>
      <c r="B7" s="17"/>
      <c r="C7" s="14">
        <v>0</v>
      </c>
      <c r="D7" s="14">
        <v>0</v>
      </c>
      <c r="E7" s="23">
        <v>0</v>
      </c>
    </row>
    <row r="8" spans="1:5" x14ac:dyDescent="0.25">
      <c r="A8" s="22" t="s">
        <v>1206</v>
      </c>
      <c r="B8" s="17"/>
      <c r="C8" s="14">
        <v>26</v>
      </c>
      <c r="D8" s="14">
        <v>5</v>
      </c>
      <c r="E8" s="23">
        <v>18</v>
      </c>
    </row>
    <row r="9" spans="1:5" x14ac:dyDescent="0.25">
      <c r="A9" s="22" t="s">
        <v>635</v>
      </c>
      <c r="B9" s="17"/>
      <c r="C9" s="14">
        <v>4</v>
      </c>
      <c r="D9" s="14">
        <v>0</v>
      </c>
      <c r="E9" s="23">
        <v>3</v>
      </c>
    </row>
    <row r="10" spans="1:5" x14ac:dyDescent="0.25">
      <c r="A10" s="22" t="s">
        <v>1207</v>
      </c>
      <c r="B10" s="17"/>
      <c r="C10" s="14">
        <v>3</v>
      </c>
      <c r="D10" s="14">
        <v>0</v>
      </c>
      <c r="E10" s="23">
        <v>1</v>
      </c>
    </row>
    <row r="11" spans="1:5" x14ac:dyDescent="0.25">
      <c r="A11" s="195" t="s">
        <v>976</v>
      </c>
      <c r="B11" s="196"/>
      <c r="C11" s="31">
        <v>48</v>
      </c>
      <c r="D11" s="31">
        <v>7</v>
      </c>
      <c r="E11" s="31">
        <v>30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0</v>
      </c>
    </row>
    <row r="15" spans="1:5" x14ac:dyDescent="0.25">
      <c r="A15" s="22" t="s">
        <v>1210</v>
      </c>
      <c r="B15" s="17"/>
      <c r="C15" s="23">
        <v>0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5" t="s">
        <v>976</v>
      </c>
      <c r="B17" s="196"/>
      <c r="C17" s="31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4</v>
      </c>
    </row>
    <row r="22" spans="1:3" x14ac:dyDescent="0.25">
      <c r="A22" s="22" t="s">
        <v>1204</v>
      </c>
      <c r="B22" s="17"/>
      <c r="C22" s="23">
        <v>1</v>
      </c>
    </row>
    <row r="23" spans="1:3" x14ac:dyDescent="0.25">
      <c r="A23" s="22" t="s">
        <v>1205</v>
      </c>
      <c r="B23" s="17"/>
      <c r="C23" s="23">
        <v>1</v>
      </c>
    </row>
    <row r="24" spans="1:3" x14ac:dyDescent="0.25">
      <c r="A24" s="22" t="s">
        <v>1206</v>
      </c>
      <c r="B24" s="17"/>
      <c r="C24" s="23">
        <v>10</v>
      </c>
    </row>
    <row r="25" spans="1:3" x14ac:dyDescent="0.25">
      <c r="A25" s="22" t="s">
        <v>635</v>
      </c>
      <c r="B25" s="17"/>
      <c r="C25" s="23">
        <v>27</v>
      </c>
    </row>
    <row r="26" spans="1:3" x14ac:dyDescent="0.25">
      <c r="A26" s="22" t="s">
        <v>1207</v>
      </c>
      <c r="B26" s="17"/>
      <c r="C26" s="23">
        <v>30</v>
      </c>
    </row>
    <row r="27" spans="1:3" x14ac:dyDescent="0.25">
      <c r="A27" s="195" t="s">
        <v>976</v>
      </c>
      <c r="B27" s="196"/>
      <c r="C27" s="31">
        <v>73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5</v>
      </c>
    </row>
    <row r="32" spans="1:3" x14ac:dyDescent="0.25">
      <c r="A32" s="22" t="s">
        <v>1048</v>
      </c>
      <c r="B32" s="17"/>
      <c r="C32" s="23">
        <v>0</v>
      </c>
    </row>
    <row r="33" spans="1:3" x14ac:dyDescent="0.25">
      <c r="A33" s="22" t="s">
        <v>1213</v>
      </c>
      <c r="B33" s="17"/>
      <c r="C33" s="23">
        <v>56</v>
      </c>
    </row>
    <row r="34" spans="1:3" x14ac:dyDescent="0.25">
      <c r="A34" s="22" t="s">
        <v>1146</v>
      </c>
      <c r="B34" s="17"/>
      <c r="C34" s="23">
        <v>0</v>
      </c>
    </row>
    <row r="35" spans="1:3" x14ac:dyDescent="0.25">
      <c r="A35" s="22" t="s">
        <v>1214</v>
      </c>
      <c r="B35" s="17"/>
      <c r="C35" s="23">
        <v>12</v>
      </c>
    </row>
    <row r="36" spans="1:3" x14ac:dyDescent="0.25">
      <c r="A36" s="22" t="s">
        <v>1050</v>
      </c>
      <c r="B36" s="17"/>
      <c r="C36" s="23">
        <v>0</v>
      </c>
    </row>
    <row r="37" spans="1:3" x14ac:dyDescent="0.25">
      <c r="A37" s="22" t="s">
        <v>1051</v>
      </c>
      <c r="B37" s="17"/>
      <c r="C37" s="23">
        <v>0</v>
      </c>
    </row>
    <row r="38" spans="1:3" x14ac:dyDescent="0.25">
      <c r="A38" s="22" t="s">
        <v>1109</v>
      </c>
      <c r="B38" s="17"/>
      <c r="C38" s="23">
        <v>0</v>
      </c>
    </row>
    <row r="39" spans="1:3" x14ac:dyDescent="0.25">
      <c r="A39" s="22" t="s">
        <v>1110</v>
      </c>
      <c r="B39" s="17"/>
      <c r="C39" s="23">
        <v>0</v>
      </c>
    </row>
    <row r="40" spans="1:3" x14ac:dyDescent="0.25">
      <c r="A40" s="195" t="s">
        <v>976</v>
      </c>
      <c r="B40" s="196"/>
      <c r="C40" s="31">
        <v>73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0</v>
      </c>
    </row>
    <row r="45" spans="1:3" x14ac:dyDescent="0.25">
      <c r="A45" s="22" t="s">
        <v>1204</v>
      </c>
      <c r="B45" s="17"/>
      <c r="C45" s="23">
        <v>0</v>
      </c>
    </row>
    <row r="46" spans="1:3" x14ac:dyDescent="0.25">
      <c r="A46" s="22" t="s">
        <v>1205</v>
      </c>
      <c r="B46" s="17"/>
      <c r="C46" s="23">
        <v>1</v>
      </c>
    </row>
    <row r="47" spans="1:3" x14ac:dyDescent="0.25">
      <c r="A47" s="22" t="s">
        <v>1206</v>
      </c>
      <c r="B47" s="17"/>
      <c r="C47" s="23">
        <v>5</v>
      </c>
    </row>
    <row r="48" spans="1:3" x14ac:dyDescent="0.25">
      <c r="A48" s="22" t="s">
        <v>635</v>
      </c>
      <c r="B48" s="17"/>
      <c r="C48" s="23">
        <v>0</v>
      </c>
    </row>
    <row r="49" spans="1:3" x14ac:dyDescent="0.25">
      <c r="A49" s="22" t="s">
        <v>1207</v>
      </c>
      <c r="B49" s="17"/>
      <c r="C49" s="23">
        <v>4</v>
      </c>
    </row>
    <row r="50" spans="1:3" x14ac:dyDescent="0.25">
      <c r="A50" s="195" t="s">
        <v>976</v>
      </c>
      <c r="B50" s="196"/>
      <c r="C50" s="31">
        <v>10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3">
        <v>0</v>
      </c>
    </row>
    <row r="54" spans="1:3" x14ac:dyDescent="0.25">
      <c r="A54" s="174"/>
      <c r="B54" s="13" t="s">
        <v>81</v>
      </c>
      <c r="C54" s="23">
        <v>1</v>
      </c>
    </row>
    <row r="55" spans="1:3" x14ac:dyDescent="0.25">
      <c r="A55" s="172" t="s">
        <v>1204</v>
      </c>
      <c r="B55" s="13" t="s">
        <v>80</v>
      </c>
      <c r="C55" s="23">
        <v>0</v>
      </c>
    </row>
    <row r="56" spans="1:3" x14ac:dyDescent="0.25">
      <c r="A56" s="174"/>
      <c r="B56" s="13" t="s">
        <v>81</v>
      </c>
      <c r="C56" s="23">
        <v>0</v>
      </c>
    </row>
    <row r="57" spans="1:3" x14ac:dyDescent="0.25">
      <c r="A57" s="172" t="s">
        <v>1205</v>
      </c>
      <c r="B57" s="13" t="s">
        <v>80</v>
      </c>
      <c r="C57" s="23">
        <v>1</v>
      </c>
    </row>
    <row r="58" spans="1:3" x14ac:dyDescent="0.25">
      <c r="A58" s="174"/>
      <c r="B58" s="13" t="s">
        <v>81</v>
      </c>
      <c r="C58" s="23">
        <v>1</v>
      </c>
    </row>
    <row r="59" spans="1:3" x14ac:dyDescent="0.25">
      <c r="A59" s="172" t="s">
        <v>1206</v>
      </c>
      <c r="B59" s="13" t="s">
        <v>80</v>
      </c>
      <c r="C59" s="23">
        <v>3</v>
      </c>
    </row>
    <row r="60" spans="1:3" x14ac:dyDescent="0.25">
      <c r="A60" s="174"/>
      <c r="B60" s="13" t="s">
        <v>81</v>
      </c>
      <c r="C60" s="23">
        <v>0</v>
      </c>
    </row>
    <row r="61" spans="1:3" x14ac:dyDescent="0.25">
      <c r="A61" s="172" t="s">
        <v>635</v>
      </c>
      <c r="B61" s="13" t="s">
        <v>80</v>
      </c>
      <c r="C61" s="23">
        <v>0</v>
      </c>
    </row>
    <row r="62" spans="1:3" x14ac:dyDescent="0.25">
      <c r="A62" s="174"/>
      <c r="B62" s="13" t="s">
        <v>81</v>
      </c>
      <c r="C62" s="23">
        <v>2</v>
      </c>
    </row>
    <row r="63" spans="1:3" x14ac:dyDescent="0.25">
      <c r="A63" s="172" t="s">
        <v>1207</v>
      </c>
      <c r="B63" s="13" t="s">
        <v>80</v>
      </c>
      <c r="C63" s="23">
        <v>3</v>
      </c>
    </row>
    <row r="64" spans="1:3" x14ac:dyDescent="0.25">
      <c r="A64" s="174"/>
      <c r="B64" s="13" t="s">
        <v>81</v>
      </c>
      <c r="C64" s="23">
        <v>0</v>
      </c>
    </row>
    <row r="65" spans="1:3" x14ac:dyDescent="0.25">
      <c r="A65" s="195" t="s">
        <v>976</v>
      </c>
      <c r="B65" s="196"/>
      <c r="C65" s="31">
        <v>11</v>
      </c>
    </row>
  </sheetData>
  <sheetProtection algorithmName="SHA-512" hashValue="eF9khum9NJQiw2b6O0fGCG6NTbumpyrYKoDlTLXQzXL+OXOsYvEpJIZp0InRWxVKCaY4kXtLoiXI3gsce5VIxg==" saltValue="NNAgL4KsgnAcvm82W0YAJ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5" t="s">
        <v>1221</v>
      </c>
      <c r="B5" s="47" t="s">
        <v>1222</v>
      </c>
      <c r="C5" s="14">
        <v>41</v>
      </c>
      <c r="D5" s="14">
        <v>36</v>
      </c>
      <c r="E5" s="14">
        <v>21</v>
      </c>
      <c r="F5" s="23">
        <v>0</v>
      </c>
    </row>
    <row r="6" spans="1:6" x14ac:dyDescent="0.25">
      <c r="A6" s="177"/>
      <c r="B6" s="47" t="s">
        <v>1223</v>
      </c>
      <c r="C6" s="14">
        <v>8</v>
      </c>
      <c r="D6" s="14">
        <v>1</v>
      </c>
      <c r="E6" s="14">
        <v>0</v>
      </c>
      <c r="F6" s="23">
        <v>0</v>
      </c>
    </row>
    <row r="7" spans="1:6" x14ac:dyDescent="0.25">
      <c r="A7" s="12" t="s">
        <v>1224</v>
      </c>
      <c r="B7" s="47" t="s">
        <v>1225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175" t="s">
        <v>1226</v>
      </c>
      <c r="B8" s="47" t="s">
        <v>1227</v>
      </c>
      <c r="C8" s="14">
        <v>3</v>
      </c>
      <c r="D8" s="14">
        <v>3</v>
      </c>
      <c r="E8" s="14">
        <v>4</v>
      </c>
      <c r="F8" s="23">
        <v>0</v>
      </c>
    </row>
    <row r="9" spans="1:6" x14ac:dyDescent="0.25">
      <c r="A9" s="176"/>
      <c r="B9" s="47" t="s">
        <v>1228</v>
      </c>
      <c r="C9" s="14">
        <v>6</v>
      </c>
      <c r="D9" s="14">
        <v>0</v>
      </c>
      <c r="E9" s="14">
        <v>0</v>
      </c>
      <c r="F9" s="23">
        <v>0</v>
      </c>
    </row>
    <row r="10" spans="1:6" ht="22.5" x14ac:dyDescent="0.25">
      <c r="A10" s="177"/>
      <c r="B10" s="47" t="s">
        <v>1229</v>
      </c>
      <c r="C10" s="14">
        <v>0</v>
      </c>
      <c r="D10" s="14">
        <v>0</v>
      </c>
      <c r="E10" s="14">
        <v>0</v>
      </c>
      <c r="F10" s="23">
        <v>0</v>
      </c>
    </row>
    <row r="11" spans="1:6" ht="22.5" x14ac:dyDescent="0.25">
      <c r="A11" s="175" t="s">
        <v>1230</v>
      </c>
      <c r="B11" s="47" t="s">
        <v>1231</v>
      </c>
      <c r="C11" s="14">
        <v>2</v>
      </c>
      <c r="D11" s="14">
        <v>0</v>
      </c>
      <c r="E11" s="14">
        <v>0</v>
      </c>
      <c r="F11" s="23">
        <v>0</v>
      </c>
    </row>
    <row r="12" spans="1:6" x14ac:dyDescent="0.25">
      <c r="A12" s="176"/>
      <c r="B12" s="47" t="s">
        <v>1232</v>
      </c>
      <c r="C12" s="14">
        <v>0</v>
      </c>
      <c r="D12" s="14">
        <v>1</v>
      </c>
      <c r="E12" s="14">
        <v>0</v>
      </c>
      <c r="F12" s="23">
        <v>0</v>
      </c>
    </row>
    <row r="13" spans="1:6" ht="22.5" x14ac:dyDescent="0.25">
      <c r="A13" s="177"/>
      <c r="B13" s="47" t="s">
        <v>1233</v>
      </c>
      <c r="C13" s="14">
        <v>2</v>
      </c>
      <c r="D13" s="14">
        <v>0</v>
      </c>
      <c r="E13" s="14">
        <v>0</v>
      </c>
      <c r="F13" s="23">
        <v>1</v>
      </c>
    </row>
    <row r="14" spans="1:6" ht="22.5" x14ac:dyDescent="0.25">
      <c r="A14" s="12" t="s">
        <v>1234</v>
      </c>
      <c r="B14" s="47" t="s">
        <v>1235</v>
      </c>
      <c r="C14" s="14">
        <v>0</v>
      </c>
      <c r="D14" s="14">
        <v>0</v>
      </c>
      <c r="E14" s="14">
        <v>0</v>
      </c>
      <c r="F14" s="23">
        <v>0</v>
      </c>
    </row>
    <row r="15" spans="1:6" x14ac:dyDescent="0.25">
      <c r="A15" s="175" t="s">
        <v>1236</v>
      </c>
      <c r="B15" s="47" t="s">
        <v>1237</v>
      </c>
      <c r="C15" s="14">
        <v>124</v>
      </c>
      <c r="D15" s="14">
        <v>5</v>
      </c>
      <c r="E15" s="14">
        <v>0</v>
      </c>
      <c r="F15" s="23">
        <v>1</v>
      </c>
    </row>
    <row r="16" spans="1:6" x14ac:dyDescent="0.25">
      <c r="A16" s="176"/>
      <c r="B16" s="47" t="s">
        <v>1238</v>
      </c>
      <c r="C16" s="14">
        <v>0</v>
      </c>
      <c r="D16" s="14">
        <v>0</v>
      </c>
      <c r="E16" s="14">
        <v>0</v>
      </c>
      <c r="F16" s="23">
        <v>0</v>
      </c>
    </row>
    <row r="17" spans="1:6" ht="22.5" x14ac:dyDescent="0.25">
      <c r="A17" s="176"/>
      <c r="B17" s="47" t="s">
        <v>1239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176"/>
      <c r="B18" s="47" t="s">
        <v>1240</v>
      </c>
      <c r="C18" s="14">
        <v>2</v>
      </c>
      <c r="D18" s="14">
        <v>0</v>
      </c>
      <c r="E18" s="14">
        <v>0</v>
      </c>
      <c r="F18" s="23">
        <v>0</v>
      </c>
    </row>
    <row r="19" spans="1:6" ht="22.5" x14ac:dyDescent="0.25">
      <c r="A19" s="177"/>
      <c r="B19" s="47" t="s">
        <v>1241</v>
      </c>
      <c r="C19" s="14">
        <v>0</v>
      </c>
      <c r="D19" s="14">
        <v>0</v>
      </c>
      <c r="E19" s="14">
        <v>0</v>
      </c>
      <c r="F19" s="23">
        <v>0</v>
      </c>
    </row>
    <row r="20" spans="1:6" x14ac:dyDescent="0.25">
      <c r="A20" s="12" t="s">
        <v>1242</v>
      </c>
      <c r="B20" s="47" t="s">
        <v>1243</v>
      </c>
      <c r="C20" s="14">
        <v>0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1244</v>
      </c>
      <c r="B21" s="47" t="s">
        <v>1245</v>
      </c>
      <c r="C21" s="14">
        <v>3</v>
      </c>
      <c r="D21" s="14">
        <v>0</v>
      </c>
      <c r="E21" s="14">
        <v>0</v>
      </c>
      <c r="F21" s="23">
        <v>2</v>
      </c>
    </row>
    <row r="22" spans="1:6" x14ac:dyDescent="0.25">
      <c r="A22" s="195" t="s">
        <v>976</v>
      </c>
      <c r="B22" s="196"/>
      <c r="C22" s="31">
        <v>191</v>
      </c>
      <c r="D22" s="31">
        <v>46</v>
      </c>
      <c r="E22" s="31">
        <v>25</v>
      </c>
      <c r="F22" s="31">
        <v>4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4</v>
      </c>
    </row>
    <row r="26" spans="1:6" x14ac:dyDescent="0.25">
      <c r="A26" s="22" t="s">
        <v>113</v>
      </c>
      <c r="B26" s="17"/>
      <c r="C26" s="23">
        <v>1</v>
      </c>
    </row>
    <row r="27" spans="1:6" x14ac:dyDescent="0.25">
      <c r="A27" s="22" t="s">
        <v>1079</v>
      </c>
      <c r="B27" s="17"/>
      <c r="C27" s="23">
        <v>1</v>
      </c>
    </row>
    <row r="28" spans="1:6" x14ac:dyDescent="0.25">
      <c r="A28" s="195" t="s">
        <v>976</v>
      </c>
      <c r="B28" s="196"/>
      <c r="C28" s="31">
        <v>6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9</v>
      </c>
    </row>
    <row r="33" spans="1:3" x14ac:dyDescent="0.25">
      <c r="A33" s="22" t="s">
        <v>1248</v>
      </c>
      <c r="B33" s="17"/>
      <c r="C33" s="23">
        <v>4</v>
      </c>
    </row>
    <row r="34" spans="1:3" x14ac:dyDescent="0.25">
      <c r="A34" s="22" t="s">
        <v>81</v>
      </c>
      <c r="B34" s="17"/>
      <c r="C34" s="23">
        <v>0</v>
      </c>
    </row>
    <row r="35" spans="1:3" x14ac:dyDescent="0.25">
      <c r="A35" s="195" t="s">
        <v>976</v>
      </c>
      <c r="B35" s="196"/>
      <c r="C35" s="31">
        <v>13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46</v>
      </c>
    </row>
    <row r="40" spans="1:3" x14ac:dyDescent="0.25">
      <c r="A40" s="22" t="s">
        <v>1251</v>
      </c>
      <c r="B40" s="17"/>
      <c r="C40" s="23">
        <v>4</v>
      </c>
    </row>
    <row r="41" spans="1:3" x14ac:dyDescent="0.25">
      <c r="A41" s="195" t="s">
        <v>976</v>
      </c>
      <c r="B41" s="196"/>
      <c r="C41" s="31">
        <v>50</v>
      </c>
    </row>
    <row r="42" spans="1:3" ht="15.95" customHeight="1" x14ac:dyDescent="0.25"/>
  </sheetData>
  <sheetProtection algorithmName="SHA-512" hashValue="k/bwJ3KeRURYr1aGqEhHpyfb97sODZ8sNhczBkK99TU7kWnxVrM/MO0lfOx/E6LXgWsPhoheKov2ydWNr43/4g==" saltValue="RTgk8DofC6YFCkopOfxGk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569</v>
      </c>
      <c r="D5" s="19"/>
      <c r="E5" s="15">
        <v>0</v>
      </c>
    </row>
    <row r="6" spans="1:5" x14ac:dyDescent="0.25">
      <c r="A6" s="176"/>
      <c r="B6" s="13" t="s">
        <v>1256</v>
      </c>
      <c r="C6" s="14">
        <v>33</v>
      </c>
      <c r="D6" s="19"/>
      <c r="E6" s="15">
        <v>0</v>
      </c>
    </row>
    <row r="7" spans="1:5" x14ac:dyDescent="0.25">
      <c r="A7" s="177"/>
      <c r="B7" s="13" t="s">
        <v>1257</v>
      </c>
      <c r="C7" s="14">
        <v>128</v>
      </c>
      <c r="D7" s="19"/>
      <c r="E7" s="15">
        <v>0</v>
      </c>
    </row>
    <row r="8" spans="1:5" x14ac:dyDescent="0.25">
      <c r="A8" s="16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64</v>
      </c>
      <c r="D11" s="19"/>
      <c r="E11" s="15">
        <v>0</v>
      </c>
    </row>
    <row r="12" spans="1:5" x14ac:dyDescent="0.25">
      <c r="A12" s="176"/>
      <c r="B12" s="13" t="s">
        <v>1261</v>
      </c>
      <c r="C12" s="14">
        <v>39</v>
      </c>
      <c r="D12" s="19"/>
      <c r="E12" s="15">
        <v>0</v>
      </c>
    </row>
    <row r="13" spans="1:5" x14ac:dyDescent="0.25">
      <c r="A13" s="176"/>
      <c r="B13" s="13" t="s">
        <v>1262</v>
      </c>
      <c r="C13" s="14">
        <v>128</v>
      </c>
      <c r="D13" s="19"/>
      <c r="E13" s="15">
        <v>0</v>
      </c>
    </row>
    <row r="14" spans="1:5" x14ac:dyDescent="0.25">
      <c r="A14" s="176"/>
      <c r="B14" s="13" t="s">
        <v>1263</v>
      </c>
      <c r="C14" s="14">
        <v>137</v>
      </c>
      <c r="D14" s="19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19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19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9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19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19"/>
      <c r="E19" s="15">
        <v>0</v>
      </c>
    </row>
    <row r="20" spans="1:5" x14ac:dyDescent="0.25">
      <c r="A20" s="16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9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19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9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9"/>
      <c r="E26" s="15">
        <v>0</v>
      </c>
    </row>
    <row r="27" spans="1:5" x14ac:dyDescent="0.25">
      <c r="A27" s="16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34</v>
      </c>
      <c r="D30" s="19"/>
      <c r="E30" s="15">
        <v>0</v>
      </c>
    </row>
    <row r="31" spans="1:5" x14ac:dyDescent="0.25">
      <c r="A31" s="176"/>
      <c r="B31" s="13" t="s">
        <v>1277</v>
      </c>
      <c r="C31" s="14">
        <v>18</v>
      </c>
      <c r="D31" s="19"/>
      <c r="E31" s="15">
        <v>0</v>
      </c>
    </row>
    <row r="32" spans="1:5" x14ac:dyDescent="0.25">
      <c r="A32" s="177"/>
      <c r="B32" s="13" t="s">
        <v>1278</v>
      </c>
      <c r="C32" s="14">
        <v>16</v>
      </c>
      <c r="D32" s="19"/>
      <c r="E32" s="15">
        <v>0</v>
      </c>
    </row>
  </sheetData>
  <sheetProtection algorithmName="SHA-512" hashValue="grQKnBz5Wk3fogz2naJ1iwqY4XNZp7Ik0rh3TZFD5Pdgw1rJ9AMFC/N7hIFps/N43jWoLAF+GaMZJF7Q3/bQSg==" saltValue="J1qJJJgVsjSKdzCyB7NAF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19"/>
      <c r="E5" s="15">
        <v>0</v>
      </c>
    </row>
    <row r="6" spans="1:5" x14ac:dyDescent="0.25">
      <c r="A6" s="176"/>
      <c r="B6" s="13" t="s">
        <v>1283</v>
      </c>
      <c r="C6" s="14">
        <v>0</v>
      </c>
      <c r="D6" s="19"/>
      <c r="E6" s="15">
        <v>0</v>
      </c>
    </row>
    <row r="7" spans="1:5" x14ac:dyDescent="0.25">
      <c r="A7" s="176"/>
      <c r="B7" s="13" t="s">
        <v>1284</v>
      </c>
      <c r="C7" s="14">
        <v>0</v>
      </c>
      <c r="D7" s="19"/>
      <c r="E7" s="15">
        <v>0</v>
      </c>
    </row>
    <row r="8" spans="1:5" x14ac:dyDescent="0.25">
      <c r="A8" s="176"/>
      <c r="B8" s="13" t="s">
        <v>1285</v>
      </c>
      <c r="C8" s="14">
        <v>0</v>
      </c>
      <c r="D8" s="19"/>
      <c r="E8" s="15">
        <v>0</v>
      </c>
    </row>
    <row r="9" spans="1:5" x14ac:dyDescent="0.25">
      <c r="A9" s="176"/>
      <c r="B9" s="13" t="s">
        <v>1286</v>
      </c>
      <c r="C9" s="14">
        <v>0</v>
      </c>
      <c r="D9" s="19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19"/>
      <c r="E10" s="15">
        <v>0</v>
      </c>
    </row>
    <row r="11" spans="1:5" x14ac:dyDescent="0.25">
      <c r="A11" s="176"/>
      <c r="B11" s="13" t="s">
        <v>1288</v>
      </c>
      <c r="C11" s="14">
        <v>0</v>
      </c>
      <c r="D11" s="19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19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19"/>
      <c r="E13" s="15">
        <v>0</v>
      </c>
    </row>
    <row r="14" spans="1:5" x14ac:dyDescent="0.25">
      <c r="A14" s="176"/>
      <c r="B14" s="13" t="s">
        <v>1291</v>
      </c>
      <c r="C14" s="14">
        <v>0</v>
      </c>
      <c r="D14" s="19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19"/>
      <c r="E15" s="15">
        <v>0</v>
      </c>
    </row>
    <row r="16" spans="1:5" x14ac:dyDescent="0.25">
      <c r="A16" s="177"/>
      <c r="B16" s="13" t="s">
        <v>110</v>
      </c>
      <c r="C16" s="14">
        <v>0</v>
      </c>
      <c r="D16" s="19"/>
      <c r="E16" s="15">
        <v>0</v>
      </c>
    </row>
  </sheetData>
  <sheetProtection algorithmName="SHA-512" hashValue="oiYfUp+d0lV/9LKkem6OOzVds7o6KZLfzBAl+v+cBm7WaSu2pGBgB+ksOxDAwKdX7luoHfOe99qdlhl8BNOJ7g==" saltValue="ouGRKP2lDWT8zme+tjoaT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7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2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7" t="s">
        <v>1047</v>
      </c>
      <c r="C5" s="51">
        <v>11</v>
      </c>
      <c r="D5" s="51">
        <v>0</v>
      </c>
      <c r="E5" s="51">
        <v>32</v>
      </c>
      <c r="F5" s="51">
        <v>14</v>
      </c>
      <c r="G5" s="51">
        <v>0</v>
      </c>
      <c r="H5" s="51">
        <v>66</v>
      </c>
      <c r="I5" s="51">
        <v>0</v>
      </c>
      <c r="J5" s="51">
        <v>4</v>
      </c>
      <c r="K5" s="51">
        <v>0</v>
      </c>
      <c r="L5" s="52">
        <v>1</v>
      </c>
    </row>
    <row r="6" spans="1:12" x14ac:dyDescent="0.25">
      <c r="A6" s="176"/>
      <c r="B6" s="47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7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4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7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7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7" t="s">
        <v>1311</v>
      </c>
      <c r="C10" s="51">
        <v>7</v>
      </c>
      <c r="D10" s="51">
        <v>0</v>
      </c>
      <c r="E10" s="51">
        <v>7</v>
      </c>
      <c r="F10" s="51">
        <v>2</v>
      </c>
      <c r="G10" s="51">
        <v>0</v>
      </c>
      <c r="H10" s="51">
        <v>11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7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7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7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7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7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7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7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7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7" t="s">
        <v>1320</v>
      </c>
      <c r="C19" s="51">
        <v>0</v>
      </c>
      <c r="D19" s="51">
        <v>0</v>
      </c>
      <c r="E19" s="51">
        <v>1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7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7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7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7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7" t="s">
        <v>1325</v>
      </c>
      <c r="C24" s="51">
        <v>2</v>
      </c>
      <c r="D24" s="51">
        <v>0</v>
      </c>
      <c r="E24" s="51">
        <v>1</v>
      </c>
      <c r="F24" s="51">
        <v>0</v>
      </c>
      <c r="G24" s="51">
        <v>0</v>
      </c>
      <c r="H24" s="51">
        <v>1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7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7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7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7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7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7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2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7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7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7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7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7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7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7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7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7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7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7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7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1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7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7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7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7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7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7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7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7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7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7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7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7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7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7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7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7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1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7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7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7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7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7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7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7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7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7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7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7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7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1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7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5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7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7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7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7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7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7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7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7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2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7" t="s">
        <v>1381</v>
      </c>
      <c r="C80" s="51">
        <v>0</v>
      </c>
      <c r="D80" s="51">
        <v>0</v>
      </c>
      <c r="E80" s="51">
        <v>12</v>
      </c>
      <c r="F80" s="51">
        <v>4</v>
      </c>
      <c r="G80" s="51">
        <v>0</v>
      </c>
      <c r="H80" s="51">
        <v>22</v>
      </c>
      <c r="I80" s="51">
        <v>0</v>
      </c>
      <c r="J80" s="51">
        <v>1</v>
      </c>
      <c r="K80" s="51">
        <v>0</v>
      </c>
      <c r="L80" s="52">
        <v>0</v>
      </c>
    </row>
    <row r="81" spans="1:12" x14ac:dyDescent="0.25">
      <c r="A81" s="176"/>
      <c r="B81" s="47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7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7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7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7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7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7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7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1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7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7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7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7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7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7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7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7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7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7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7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7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7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7" t="s">
        <v>1403</v>
      </c>
      <c r="C102" s="51">
        <v>1</v>
      </c>
      <c r="D102" s="51">
        <v>0</v>
      </c>
      <c r="E102" s="51">
        <v>2</v>
      </c>
      <c r="F102" s="51">
        <v>0</v>
      </c>
      <c r="G102" s="51">
        <v>0</v>
      </c>
      <c r="H102" s="51">
        <v>1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7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7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7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7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7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7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7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7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7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7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7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7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7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7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7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7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7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7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7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7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7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7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7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7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7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7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7" t="s">
        <v>1430</v>
      </c>
      <c r="C129" s="51">
        <v>0</v>
      </c>
      <c r="D129" s="51">
        <v>0</v>
      </c>
      <c r="E129" s="51">
        <v>0</v>
      </c>
      <c r="F129" s="51">
        <v>1</v>
      </c>
      <c r="G129" s="51">
        <v>0</v>
      </c>
      <c r="H129" s="51">
        <v>1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7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7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7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7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7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7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7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7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7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7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7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1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7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7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7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7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7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7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7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7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7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7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7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7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7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7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7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7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7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7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7" t="s">
        <v>1460</v>
      </c>
      <c r="C159" s="51">
        <v>0</v>
      </c>
      <c r="D159" s="51">
        <v>0</v>
      </c>
      <c r="E159" s="51">
        <v>1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7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7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7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7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7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7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7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7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7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7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7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7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7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7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7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7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7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7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7" t="s">
        <v>1479</v>
      </c>
      <c r="C178" s="51">
        <v>0</v>
      </c>
      <c r="D178" s="51">
        <v>0</v>
      </c>
      <c r="E178" s="51">
        <v>0</v>
      </c>
      <c r="F178" s="51">
        <v>2</v>
      </c>
      <c r="G178" s="51">
        <v>0</v>
      </c>
      <c r="H178" s="51">
        <v>2</v>
      </c>
      <c r="I178" s="51">
        <v>0</v>
      </c>
      <c r="J178" s="51">
        <v>2</v>
      </c>
      <c r="K178" s="51">
        <v>0</v>
      </c>
      <c r="L178" s="52">
        <v>0</v>
      </c>
    </row>
    <row r="179" spans="1:12" x14ac:dyDescent="0.25">
      <c r="A179" s="176"/>
      <c r="B179" s="47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7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7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7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7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7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7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7" t="s">
        <v>1487</v>
      </c>
      <c r="C186" s="51">
        <v>1</v>
      </c>
      <c r="D186" s="51">
        <v>0</v>
      </c>
      <c r="E186" s="51">
        <v>0</v>
      </c>
      <c r="F186" s="51">
        <v>1</v>
      </c>
      <c r="G186" s="51">
        <v>0</v>
      </c>
      <c r="H186" s="51">
        <v>4</v>
      </c>
      <c r="I186" s="51">
        <v>0</v>
      </c>
      <c r="J186" s="51">
        <v>0</v>
      </c>
      <c r="K186" s="51">
        <v>0</v>
      </c>
      <c r="L186" s="52">
        <v>1</v>
      </c>
    </row>
    <row r="187" spans="1:12" x14ac:dyDescent="0.25">
      <c r="A187" s="176"/>
      <c r="B187" s="47" t="s">
        <v>1488</v>
      </c>
      <c r="C187" s="51">
        <v>0</v>
      </c>
      <c r="D187" s="51">
        <v>0</v>
      </c>
      <c r="E187" s="51">
        <v>3</v>
      </c>
      <c r="F187" s="51">
        <v>0</v>
      </c>
      <c r="G187" s="51">
        <v>0</v>
      </c>
      <c r="H187" s="51">
        <v>2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7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7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7" t="s">
        <v>1491</v>
      </c>
      <c r="C190" s="51">
        <v>0</v>
      </c>
      <c r="D190" s="51">
        <v>0</v>
      </c>
      <c r="E190" s="51">
        <v>1</v>
      </c>
      <c r="F190" s="51">
        <v>2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7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7" t="s">
        <v>1493</v>
      </c>
      <c r="C192" s="51">
        <v>0</v>
      </c>
      <c r="D192" s="51">
        <v>0</v>
      </c>
      <c r="E192" s="51">
        <v>1</v>
      </c>
      <c r="F192" s="51">
        <v>0</v>
      </c>
      <c r="G192" s="51">
        <v>0</v>
      </c>
      <c r="H192" s="51">
        <v>2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7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7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7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7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7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7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7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7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7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7" t="s">
        <v>1503</v>
      </c>
      <c r="C202" s="51">
        <v>0</v>
      </c>
      <c r="D202" s="51">
        <v>0</v>
      </c>
      <c r="E202" s="51">
        <v>0</v>
      </c>
      <c r="F202" s="51">
        <v>2</v>
      </c>
      <c r="G202" s="51">
        <v>0</v>
      </c>
      <c r="H202" s="51">
        <v>6</v>
      </c>
      <c r="I202" s="51">
        <v>0</v>
      </c>
      <c r="J202" s="51">
        <v>1</v>
      </c>
      <c r="K202" s="51">
        <v>0</v>
      </c>
      <c r="L202" s="52">
        <v>0</v>
      </c>
    </row>
    <row r="203" spans="1:12" x14ac:dyDescent="0.25">
      <c r="A203" s="176"/>
      <c r="B203" s="47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7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7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7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7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7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7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7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7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7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7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7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7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7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7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7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7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7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7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7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7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7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7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7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7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7" t="s">
        <v>1529</v>
      </c>
      <c r="C228" s="51">
        <v>0</v>
      </c>
      <c r="D228" s="51">
        <v>0</v>
      </c>
      <c r="E228" s="51">
        <v>3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7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7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7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7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7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7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7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7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7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7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7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7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7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7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7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7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7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7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7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7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7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7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7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7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7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7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7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7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7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7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7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7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7" t="s">
        <v>1563</v>
      </c>
      <c r="C261" s="51">
        <v>1</v>
      </c>
      <c r="D261" s="51">
        <v>0</v>
      </c>
      <c r="E261" s="51">
        <v>0</v>
      </c>
      <c r="F261" s="51">
        <v>0</v>
      </c>
      <c r="G261" s="51">
        <v>0</v>
      </c>
      <c r="H261" s="51">
        <v>2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7" t="s">
        <v>1564</v>
      </c>
      <c r="C262" s="51">
        <v>12</v>
      </c>
      <c r="D262" s="51">
        <v>0</v>
      </c>
      <c r="E262" s="51">
        <v>14</v>
      </c>
      <c r="F262" s="51">
        <v>1</v>
      </c>
      <c r="G262" s="51">
        <v>0</v>
      </c>
      <c r="H262" s="51">
        <v>21</v>
      </c>
      <c r="I262" s="51">
        <v>0</v>
      </c>
      <c r="J262" s="51">
        <v>1</v>
      </c>
      <c r="K262" s="51">
        <v>0</v>
      </c>
      <c r="L262" s="52">
        <v>2</v>
      </c>
    </row>
    <row r="263" spans="1:12" x14ac:dyDescent="0.25">
      <c r="A263" s="176"/>
      <c r="B263" s="47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7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1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7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7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7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1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7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7" t="s">
        <v>1571</v>
      </c>
      <c r="C269" s="51">
        <v>0</v>
      </c>
      <c r="D269" s="51">
        <v>0</v>
      </c>
      <c r="E269" s="51">
        <v>1</v>
      </c>
      <c r="F269" s="51">
        <v>0</v>
      </c>
      <c r="G269" s="51">
        <v>0</v>
      </c>
      <c r="H269" s="51">
        <v>3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7" t="s">
        <v>1572</v>
      </c>
      <c r="C270" s="51">
        <v>0</v>
      </c>
      <c r="D270" s="51">
        <v>0</v>
      </c>
      <c r="E270" s="51">
        <v>3</v>
      </c>
      <c r="F270" s="51">
        <v>0</v>
      </c>
      <c r="G270" s="51">
        <v>0</v>
      </c>
      <c r="H270" s="51">
        <v>1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7" t="s">
        <v>986</v>
      </c>
      <c r="C271" s="51">
        <v>0</v>
      </c>
      <c r="D271" s="51">
        <v>0</v>
      </c>
      <c r="E271" s="51">
        <v>5</v>
      </c>
      <c r="F271" s="51">
        <v>3</v>
      </c>
      <c r="G271" s="51">
        <v>0</v>
      </c>
      <c r="H271" s="51">
        <v>24</v>
      </c>
      <c r="I271" s="51">
        <v>0</v>
      </c>
      <c r="J271" s="51">
        <v>2</v>
      </c>
      <c r="K271" s="51">
        <v>0</v>
      </c>
      <c r="L271" s="52">
        <v>0</v>
      </c>
    </row>
    <row r="272" spans="1:12" x14ac:dyDescent="0.25">
      <c r="A272" s="176"/>
      <c r="B272" s="47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7" t="s">
        <v>1574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0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7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2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7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7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7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7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4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7" t="s">
        <v>1580</v>
      </c>
      <c r="C279" s="51">
        <v>0</v>
      </c>
      <c r="D279" s="51">
        <v>0</v>
      </c>
      <c r="E279" s="51">
        <v>1</v>
      </c>
      <c r="F279" s="51">
        <v>0</v>
      </c>
      <c r="G279" s="51">
        <v>0</v>
      </c>
      <c r="H279" s="51">
        <v>1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7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7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7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7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7" t="s">
        <v>1585</v>
      </c>
      <c r="C284" s="51">
        <v>0</v>
      </c>
      <c r="D284" s="51">
        <v>0</v>
      </c>
      <c r="E284" s="51">
        <v>0</v>
      </c>
      <c r="F284" s="51">
        <v>1</v>
      </c>
      <c r="G284" s="51">
        <v>0</v>
      </c>
      <c r="H284" s="51">
        <v>4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7" t="s">
        <v>946</v>
      </c>
      <c r="C285" s="51">
        <v>0</v>
      </c>
      <c r="D285" s="51">
        <v>0</v>
      </c>
      <c r="E285" s="51">
        <v>4</v>
      </c>
      <c r="F285" s="51">
        <v>7</v>
      </c>
      <c r="G285" s="51">
        <v>0</v>
      </c>
      <c r="H285" s="51">
        <v>5</v>
      </c>
      <c r="I285" s="51">
        <v>0</v>
      </c>
      <c r="J285" s="51">
        <v>1</v>
      </c>
      <c r="K285" s="51">
        <v>0</v>
      </c>
      <c r="L285" s="52">
        <v>0</v>
      </c>
    </row>
    <row r="286" spans="1:12" x14ac:dyDescent="0.25">
      <c r="A286" s="176"/>
      <c r="B286" s="47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7" t="s">
        <v>1586</v>
      </c>
      <c r="C287" s="51">
        <v>0</v>
      </c>
      <c r="D287" s="51">
        <v>0</v>
      </c>
      <c r="E287" s="51">
        <v>6</v>
      </c>
      <c r="F287" s="51">
        <v>2</v>
      </c>
      <c r="G287" s="51">
        <v>0</v>
      </c>
      <c r="H287" s="51">
        <v>1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7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7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7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7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7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7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7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16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7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6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7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4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7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11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7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8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7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7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7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5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7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6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7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2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7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15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7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9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7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12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7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7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+pbFViLITV1J00CZ13wdl2Rmur/YFC8lLl1X5EhfvU8ksChgyZWp9254+ZgwTPdKQqQON+6UKD2TNRFitq9M3g==" saltValue="sXW9TiPwXEI2WbFVeQBpY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71C4-932F-498F-AA21-16870FCD44CC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21936</v>
      </c>
      <c r="D7" s="119">
        <f>SUM(DatosGenerales!C15:C19)</f>
        <v>3548</v>
      </c>
      <c r="E7" s="118">
        <f>SUM(DatosGenerales!C12:C14)</f>
        <v>18744</v>
      </c>
      <c r="I7" s="120">
        <f>DatosGenerales!C31</f>
        <v>5581</v>
      </c>
      <c r="J7" s="119">
        <f>DatosGenerales!C32</f>
        <v>777</v>
      </c>
      <c r="K7" s="118">
        <f>SUM(DatosGenerales!C33:C34)</f>
        <v>799</v>
      </c>
      <c r="L7" s="119">
        <f>DatosGenerales!C36</f>
        <v>3610</v>
      </c>
      <c r="M7" s="118">
        <f>DatosGenerales!C95</f>
        <v>2431</v>
      </c>
      <c r="N7" s="121">
        <f>L7-M7</f>
        <v>1179</v>
      </c>
      <c r="O7" s="121"/>
      <c r="Q7" s="120">
        <f>DatosGenerales!C36</f>
        <v>3610</v>
      </c>
      <c r="R7" s="119">
        <f>DatosGenerales!C49</f>
        <v>2073</v>
      </c>
      <c r="S7" s="119">
        <f>DatosGenerales!C50</f>
        <v>80</v>
      </c>
      <c r="T7" s="119">
        <f>DatosGenerales!C62</f>
        <v>46</v>
      </c>
      <c r="U7" s="119">
        <f>DatosGenerales!C78</f>
        <v>5</v>
      </c>
      <c r="V7" s="122">
        <f>SUM(Q7:U7)</f>
        <v>5814</v>
      </c>
      <c r="Z7" s="120">
        <f>SUM(DatosGenerales!C106,DatosGenerales!C107,DatosGenerales!C109)</f>
        <v>1920</v>
      </c>
      <c r="AA7" s="119">
        <f>SUM(DatosGenerales!C108,DatosGenerales!C110)</f>
        <v>840</v>
      </c>
      <c r="AB7" s="119">
        <f>DatosGenerales!C106</f>
        <v>1193</v>
      </c>
      <c r="AC7" s="122">
        <f>DatosGenerales!C107</f>
        <v>600</v>
      </c>
      <c r="AH7" s="120">
        <f>SUM(DatosGenerales!C115,DatosGenerales!C116,DatosGenerales!C118)</f>
        <v>117</v>
      </c>
      <c r="AI7" s="119">
        <f>SUM(DatosGenerales!C117,DatosGenerales!C119)</f>
        <v>64</v>
      </c>
      <c r="AJ7" s="119">
        <f>DatosGenerales!C115</f>
        <v>72</v>
      </c>
      <c r="AK7" s="122">
        <f>DatosGenerales!C116</f>
        <v>39</v>
      </c>
      <c r="AP7" s="120">
        <f>SUM(DatosGenerales!C135:C136)</f>
        <v>273</v>
      </c>
      <c r="AQ7" s="119">
        <f>SUM(DatosGenerales!C137:C138)</f>
        <v>16</v>
      </c>
      <c r="AR7" s="122">
        <f>SUM(DatosGenerales!C139:C140)</f>
        <v>10</v>
      </c>
      <c r="AV7" s="120">
        <f>DatosGenerales!C145</f>
        <v>5</v>
      </c>
      <c r="AW7" s="119">
        <f>DatosGenerales!C146</f>
        <v>18</v>
      </c>
      <c r="AX7" s="119">
        <f>DatosGenerales!C147</f>
        <v>42</v>
      </c>
      <c r="AY7" s="119">
        <f>DatosGenerales!C148</f>
        <v>2</v>
      </c>
      <c r="AZ7" s="119">
        <f>DatosGenerales!C149</f>
        <v>49</v>
      </c>
      <c r="BA7" s="122">
        <f>DatosGenerales!C150</f>
        <v>5</v>
      </c>
      <c r="BE7" s="120">
        <f>DatosGenerales!C151</f>
        <v>35</v>
      </c>
      <c r="BF7" s="119">
        <f>DatosGenerales!C152</f>
        <v>87</v>
      </c>
      <c r="BG7" s="122">
        <f>DatosGenerales!C154</f>
        <v>19</v>
      </c>
      <c r="BK7" s="120">
        <f>SUM(DatosGenerales!C307:C321)</f>
        <v>1621</v>
      </c>
      <c r="BL7" s="119">
        <f>SUM(DatosGenerales!C304:C306)</f>
        <v>47</v>
      </c>
      <c r="BM7" s="119">
        <f>SUM(DatosGenerales!C322:C354)</f>
        <v>890</v>
      </c>
      <c r="BN7" s="119">
        <f>SUM(DatosGenerales!C299)</f>
        <v>22</v>
      </c>
      <c r="BO7" s="119">
        <f>SUM(DatosGenerales!C366:C374)</f>
        <v>7</v>
      </c>
      <c r="BP7" s="119">
        <f>SUM(DatosGenerales!C296:C298)</f>
        <v>0</v>
      </c>
      <c r="BQ7" s="119">
        <f>SUM(DatosGenerales!C355:C365)</f>
        <v>2</v>
      </c>
      <c r="BR7" s="119">
        <f>SUM(DatosGenerales!C300:C302)</f>
        <v>368</v>
      </c>
      <c r="BS7" s="122">
        <f>SUM(DatosGenerales!C293:C295)</f>
        <v>695</v>
      </c>
      <c r="BT7" s="122">
        <f>SUM(DatosGenerales!C303)</f>
        <v>0</v>
      </c>
      <c r="BU7" s="122">
        <f>SUM(DatosGenerales!C375:C387)</f>
        <v>158</v>
      </c>
      <c r="BV7" s="122">
        <f>SUM(DatosGenerales!C388:C409)</f>
        <v>1634</v>
      </c>
      <c r="BY7" s="120">
        <f>DatosGenerales!C246</f>
        <v>1436</v>
      </c>
      <c r="BZ7" s="119">
        <f>DatosGenerales!C247</f>
        <v>3274</v>
      </c>
      <c r="CA7" s="122">
        <f>DatosGenerales!C248</f>
        <v>1409</v>
      </c>
      <c r="CF7" s="120">
        <f>DatosGenerales!C255</f>
        <v>139</v>
      </c>
      <c r="CG7" s="122">
        <f>DatosGenerales!C258</f>
        <v>130</v>
      </c>
      <c r="CM7" s="120">
        <f>DatosGenerales!C40</f>
        <v>11963</v>
      </c>
      <c r="CN7" s="122">
        <f>DatosGenerales!C41</f>
        <v>3264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248</v>
      </c>
      <c r="BL53" s="130">
        <f>SUM(DatosGenerales!C321,DatosGenerales!C310,DatosGenerales!C319)</f>
        <v>523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25</v>
      </c>
      <c r="BL66" s="130">
        <f>SUM(DatosGenerales!C309:C310)</f>
        <v>746</v>
      </c>
      <c r="BM66" s="130">
        <f>SUM(DatosGenerales!C318:C319)</f>
        <v>0</v>
      </c>
      <c r="BN66" s="130"/>
      <c r="BO66" s="117"/>
      <c r="BP66" s="117"/>
      <c r="BQ66" s="117"/>
      <c r="BR66" s="117"/>
      <c r="BS66" s="117"/>
    </row>
  </sheetData>
  <sheetProtection algorithmName="SHA-512" hashValue="YEqstf3tLcSg5CjZo/puyp0yWTCTZiBCpWveDSp7DR4yGt2j/bMdCvHtHgEBT7xmgJbpBF30W3kMPtMXM3+U/Q==" saltValue="Kfu+Psj8t5jBQ9OZZsLwk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A9D7-68E3-43DC-9CB8-D896DF685F68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veM9iGgg0NgFWYkagEfeMOaDOMUodsACUUW9Ot7diZ0fHoVbkT9LPXBwJOdbJqQ7+oxo05ECOZwWw67w5jBroQ==" saltValue="cwDr/IkaSHrJxou1wva8j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A627-E06E-4569-97B4-95D59315D537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163</v>
      </c>
    </row>
    <row r="8" spans="1:50" s="117" customFormat="1" ht="14.85" customHeight="1" x14ac:dyDescent="0.25">
      <c r="C8" s="204"/>
      <c r="D8" s="119">
        <f>DatosMenores!C56</f>
        <v>877</v>
      </c>
      <c r="E8" s="119">
        <f>DatosMenores!C57</f>
        <v>24</v>
      </c>
      <c r="F8" s="119">
        <f>DatosMenores!C58</f>
        <v>157</v>
      </c>
      <c r="G8" s="119">
        <f>DatosMenores!C59</f>
        <v>346</v>
      </c>
      <c r="H8" s="118">
        <f>DatosMenores!C60</f>
        <v>5</v>
      </c>
      <c r="I8" s="101"/>
      <c r="L8" s="118">
        <f>DatosMenores!C48</f>
        <v>26</v>
      </c>
      <c r="M8" s="119">
        <f>DatosMenores!C49</f>
        <v>43</v>
      </c>
      <c r="N8" s="119">
        <f>DatosMenores!C50</f>
        <v>182</v>
      </c>
      <c r="O8" s="119">
        <f>DatosMenores!C51</f>
        <v>1</v>
      </c>
      <c r="P8" s="118">
        <f>DatosMenores!C52</f>
        <v>0</v>
      </c>
      <c r="S8" s="118">
        <f>DatosMenores!C28</f>
        <v>232</v>
      </c>
      <c r="T8" s="119">
        <f>SUM(DatosMenores!C29:C32)</f>
        <v>68</v>
      </c>
      <c r="U8" s="119">
        <f>DatosMenores!C33</f>
        <v>0</v>
      </c>
      <c r="V8" s="119">
        <f>DatosMenores!C34</f>
        <v>140</v>
      </c>
      <c r="W8" s="119">
        <f>DatosMenores!C35</f>
        <v>10</v>
      </c>
      <c r="X8" s="119">
        <f>DatosMenores!C36</f>
        <v>1</v>
      </c>
      <c r="Y8" s="119">
        <f>DatosMenores!C38</f>
        <v>3</v>
      </c>
      <c r="Z8" s="119">
        <f>DatosMenores!C37</f>
        <v>25</v>
      </c>
      <c r="AA8" s="118">
        <f>DatosMenores!C39</f>
        <v>46</v>
      </c>
      <c r="AC8" s="103"/>
      <c r="AE8" s="120">
        <f>DatosMenores!C5</f>
        <v>1</v>
      </c>
      <c r="AF8" s="119">
        <f>DatosMenores!C6</f>
        <v>30</v>
      </c>
      <c r="AG8" s="119">
        <f>DatosMenores!C7</f>
        <v>15</v>
      </c>
      <c r="AH8" s="119">
        <f>DatosMenores!C8</f>
        <v>18</v>
      </c>
      <c r="AI8" s="119">
        <f>DatosMenores!C9</f>
        <v>92</v>
      </c>
      <c r="AJ8" s="118">
        <f>DatosMenores!C10</f>
        <v>100</v>
      </c>
      <c r="AK8" s="119">
        <f>DatosMenores!C11</f>
        <v>27</v>
      </c>
      <c r="AL8" s="119">
        <f>DatosMenores!C12</f>
        <v>26</v>
      </c>
      <c r="AM8" s="118">
        <f>DatosMenores!C13</f>
        <v>11</v>
      </c>
      <c r="AN8" s="103"/>
      <c r="AP8" s="120">
        <f>DatosMenores!C69</f>
        <v>163</v>
      </c>
      <c r="AQ8" s="120">
        <f>DatosMenores!C70</f>
        <v>51</v>
      </c>
      <c r="AR8" s="119">
        <f>DatosMenores!C71</f>
        <v>164</v>
      </c>
      <c r="AS8" s="119">
        <f>DatosMenores!C74</f>
        <v>0</v>
      </c>
      <c r="AT8" s="119">
        <f>DatosMenores!C75</f>
        <v>32</v>
      </c>
      <c r="AU8" s="118">
        <f>DatosMenores!C76</f>
        <v>0</v>
      </c>
      <c r="AW8" s="141" t="s">
        <v>1657</v>
      </c>
      <c r="AX8" s="142">
        <f>DatosMenores!C70</f>
        <v>51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164</v>
      </c>
    </row>
    <row r="10" spans="1:50" ht="29.85" customHeight="1" x14ac:dyDescent="0.25">
      <c r="C10" s="204"/>
      <c r="D10" s="118">
        <f>DatosMenores!C61</f>
        <v>378</v>
      </c>
      <c r="E10" s="119">
        <f>DatosMenores!C62</f>
        <v>137</v>
      </c>
      <c r="F10" s="122">
        <f>DatosMenores!C63</f>
        <v>2</v>
      </c>
      <c r="G10" s="122">
        <f>DatosMenores!C64</f>
        <v>229</v>
      </c>
      <c r="H10" s="122">
        <f>DatosMenores!C65</f>
        <v>90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1</v>
      </c>
      <c r="AF11" s="119">
        <f>DatosMenores!C15</f>
        <v>5</v>
      </c>
      <c r="AG11" s="119">
        <f>DatosMenores!C16</f>
        <v>64</v>
      </c>
      <c r="AH11" s="119">
        <f>DatosMenores!C17</f>
        <v>36</v>
      </c>
      <c r="AI11" s="119">
        <f>DatosMenores!C18</f>
        <v>2</v>
      </c>
      <c r="AJ11" s="119">
        <f>DatosMenores!C20</f>
        <v>57</v>
      </c>
      <c r="AK11" s="119">
        <f>DatosMenores!C21</f>
        <v>2</v>
      </c>
      <c r="AL11" s="118">
        <f>DatosMenores!C19</f>
        <v>175</v>
      </c>
      <c r="AP11" s="120">
        <f>DatosMenores!C78</f>
        <v>2</v>
      </c>
      <c r="AQ11" s="119">
        <f>DatosMenores!C77</f>
        <v>0</v>
      </c>
      <c r="AR11" s="119">
        <f>DatosMenores!C79</f>
        <v>0</v>
      </c>
      <c r="AS11" s="120">
        <f>DatosMenores!C72</f>
        <v>0</v>
      </c>
      <c r="AT11" s="118">
        <f>DatosMenores!C73</f>
        <v>42</v>
      </c>
      <c r="AW11" s="141" t="s">
        <v>1799</v>
      </c>
      <c r="AX11" s="142">
        <f>DatosMenores!C73</f>
        <v>42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32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0</v>
      </c>
    </row>
    <row r="16" spans="1:50" ht="12.75" customHeight="1" x14ac:dyDescent="0.25">
      <c r="AW16" s="141" t="s">
        <v>272</v>
      </c>
      <c r="AX16" s="142">
        <f>DatosMenores!C78</f>
        <v>2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nHULi+IvuKua1xAhg/gEmdGlyNJdab7wH78MAMO30pPwUAjpfHG8I6LMT6gxCHuL/pX8Df7dTOw+PnHMws4AgA==" saltValue="XYTn6+A9yLzj0O0ljkWQ8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7A57-134B-4905-8848-48C4F9440219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299</v>
      </c>
      <c r="F4" s="155" t="s">
        <v>1807</v>
      </c>
      <c r="G4" s="157">
        <f>DatosViolenciaDoméstica!E67</f>
        <v>31</v>
      </c>
      <c r="H4" s="158"/>
    </row>
    <row r="5" spans="1:30" x14ac:dyDescent="0.2">
      <c r="C5" s="155" t="s">
        <v>12</v>
      </c>
      <c r="D5" s="156">
        <f>DatosViolenciaDoméstica!C6</f>
        <v>233</v>
      </c>
      <c r="F5" s="155" t="s">
        <v>1808</v>
      </c>
      <c r="G5" s="159">
        <f>DatosViolenciaDoméstica!F67</f>
        <v>30</v>
      </c>
      <c r="H5" s="158"/>
    </row>
    <row r="6" spans="1:30" x14ac:dyDescent="0.2">
      <c r="C6" s="155" t="s">
        <v>1809</v>
      </c>
      <c r="D6" s="156">
        <f>DatosViolenciaDoméstica!C7</f>
        <v>85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1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tlw+HsLTbjrsyjrGGZ/wZaz73kYVucU8zDWNUDPCOxWIcyIfuWUn2JUrcu5Oqu+YQWHhkbc3/tRRIMZmccM2EA==" saltValue="Sz6invap9q0JFYLSnbQP4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7F92-E6F7-4F5D-8AB6-60C97DB3A499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1389</v>
      </c>
      <c r="F4" s="155" t="s">
        <v>1807</v>
      </c>
      <c r="G4" s="157">
        <f>DatosViolenciaGénero!E82</f>
        <v>158</v>
      </c>
      <c r="H4" s="158"/>
    </row>
    <row r="5" spans="1:30" x14ac:dyDescent="0.2">
      <c r="C5" s="155" t="s">
        <v>39</v>
      </c>
      <c r="D5" s="156">
        <f>DatosViolenciaGénero!C5</f>
        <v>1314</v>
      </c>
      <c r="F5" s="155" t="s">
        <v>1808</v>
      </c>
      <c r="G5" s="157">
        <f>DatosViolenciaGénero!F82</f>
        <v>308</v>
      </c>
      <c r="H5" s="158"/>
    </row>
    <row r="6" spans="1:30" x14ac:dyDescent="0.2">
      <c r="C6" s="155" t="s">
        <v>1809</v>
      </c>
      <c r="D6" s="165">
        <f>DatosViolenciaGénero!C8</f>
        <v>287</v>
      </c>
    </row>
    <row r="7" spans="1:30" x14ac:dyDescent="0.2">
      <c r="C7" s="155" t="s">
        <v>59</v>
      </c>
      <c r="D7" s="165">
        <f>DatosViolenciaGénero!C9</f>
        <v>8</v>
      </c>
    </row>
    <row r="8" spans="1:30" x14ac:dyDescent="0.2">
      <c r="C8" s="155" t="s">
        <v>1813</v>
      </c>
      <c r="D8" s="156">
        <f>DatosViolenciaGénero!C11</f>
        <v>1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452</v>
      </c>
    </row>
    <row r="11" spans="1:30" x14ac:dyDescent="0.2">
      <c r="C11" s="155" t="s">
        <v>1810</v>
      </c>
      <c r="D11" s="165">
        <f>DatosViolenciaGénero!C10</f>
        <v>3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FV5+7j3U7vvRJlqCBTuUuxQROdujj1VaHhhXzZ0ZkAG2vqTfdPPM3NHBrYLmsGfTM8PBS3xkPD15ctYknl/Lkg==" saltValue="cs6vjd+nzxPm5ZKgkMp8s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8005</v>
      </c>
      <c r="D7" s="14">
        <v>6085</v>
      </c>
      <c r="E7" s="15">
        <v>0.315529991783073</v>
      </c>
    </row>
    <row r="8" spans="1:5" x14ac:dyDescent="0.25">
      <c r="A8" s="176"/>
      <c r="B8" s="13" t="s">
        <v>19</v>
      </c>
      <c r="C8" s="14">
        <v>21936</v>
      </c>
      <c r="D8" s="14">
        <v>20143</v>
      </c>
      <c r="E8" s="15">
        <v>8.9013553095368098E-2</v>
      </c>
    </row>
    <row r="9" spans="1:5" x14ac:dyDescent="0.25">
      <c r="A9" s="176"/>
      <c r="B9" s="13" t="s">
        <v>20</v>
      </c>
      <c r="C9" s="14">
        <v>17142</v>
      </c>
      <c r="D9" s="14">
        <v>15511</v>
      </c>
      <c r="E9" s="15">
        <v>0.10515118303139701</v>
      </c>
    </row>
    <row r="10" spans="1:5" x14ac:dyDescent="0.25">
      <c r="A10" s="176"/>
      <c r="B10" s="13" t="s">
        <v>21</v>
      </c>
      <c r="C10" s="14">
        <v>925</v>
      </c>
      <c r="D10" s="14">
        <v>838</v>
      </c>
      <c r="E10" s="15">
        <v>0.10381861575178999</v>
      </c>
    </row>
    <row r="11" spans="1:5" x14ac:dyDescent="0.25">
      <c r="A11" s="177"/>
      <c r="B11" s="13" t="s">
        <v>22</v>
      </c>
      <c r="C11" s="14">
        <v>8574</v>
      </c>
      <c r="D11" s="14">
        <v>8005</v>
      </c>
      <c r="E11" s="15">
        <v>7.1080574640849506E-2</v>
      </c>
    </row>
    <row r="12" spans="1:5" x14ac:dyDescent="0.25">
      <c r="A12" s="175" t="s">
        <v>23</v>
      </c>
      <c r="B12" s="13" t="s">
        <v>24</v>
      </c>
      <c r="C12" s="14">
        <v>4184</v>
      </c>
      <c r="D12" s="14">
        <v>3770</v>
      </c>
      <c r="E12" s="15">
        <v>0.109814323607427</v>
      </c>
    </row>
    <row r="13" spans="1:5" x14ac:dyDescent="0.25">
      <c r="A13" s="176"/>
      <c r="B13" s="13" t="s">
        <v>25</v>
      </c>
      <c r="C13" s="14">
        <v>2807</v>
      </c>
      <c r="D13" s="14">
        <v>2216</v>
      </c>
      <c r="E13" s="15">
        <v>0.26669675090252698</v>
      </c>
    </row>
    <row r="14" spans="1:5" x14ac:dyDescent="0.25">
      <c r="A14" s="177"/>
      <c r="B14" s="13" t="s">
        <v>26</v>
      </c>
      <c r="C14" s="14">
        <v>11753</v>
      </c>
      <c r="D14" s="14">
        <v>10040</v>
      </c>
      <c r="E14" s="15">
        <v>0.17061752988047801</v>
      </c>
    </row>
    <row r="15" spans="1:5" x14ac:dyDescent="0.25">
      <c r="A15" s="175" t="s">
        <v>27</v>
      </c>
      <c r="B15" s="13" t="s">
        <v>28</v>
      </c>
      <c r="C15" s="14">
        <v>443</v>
      </c>
      <c r="D15" s="14">
        <v>368</v>
      </c>
      <c r="E15" s="15">
        <v>0.203804347826087</v>
      </c>
    </row>
    <row r="16" spans="1:5" x14ac:dyDescent="0.25">
      <c r="A16" s="176"/>
      <c r="B16" s="13" t="s">
        <v>29</v>
      </c>
      <c r="C16" s="14">
        <v>2679</v>
      </c>
      <c r="D16" s="14">
        <v>2241</v>
      </c>
      <c r="E16" s="15">
        <v>0.19544846050870099</v>
      </c>
    </row>
    <row r="17" spans="1:5" x14ac:dyDescent="0.25">
      <c r="A17" s="176"/>
      <c r="B17" s="13" t="s">
        <v>30</v>
      </c>
      <c r="C17" s="14">
        <v>51</v>
      </c>
      <c r="D17" s="14">
        <v>42</v>
      </c>
      <c r="E17" s="15">
        <v>0.214285714285714</v>
      </c>
    </row>
    <row r="18" spans="1:5" x14ac:dyDescent="0.25">
      <c r="A18" s="176"/>
      <c r="B18" s="13" t="s">
        <v>31</v>
      </c>
      <c r="C18" s="14">
        <v>4</v>
      </c>
      <c r="D18" s="14">
        <v>4</v>
      </c>
      <c r="E18" s="15">
        <v>0</v>
      </c>
    </row>
    <row r="19" spans="1:5" x14ac:dyDescent="0.25">
      <c r="A19" s="177"/>
      <c r="B19" s="13" t="s">
        <v>32</v>
      </c>
      <c r="C19" s="14">
        <v>371</v>
      </c>
      <c r="D19" s="14">
        <v>373</v>
      </c>
      <c r="E19" s="15">
        <v>-5.3619302949061698E-3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8</v>
      </c>
      <c r="D23" s="14">
        <v>406</v>
      </c>
      <c r="E23" s="15">
        <v>-0.98029556650246297</v>
      </c>
    </row>
    <row r="24" spans="1:5" x14ac:dyDescent="0.25">
      <c r="A24" s="12" t="s">
        <v>35</v>
      </c>
      <c r="B24" s="17"/>
      <c r="C24" s="14">
        <v>2</v>
      </c>
      <c r="D24" s="14">
        <v>42</v>
      </c>
      <c r="E24" s="15">
        <v>-0.952380952380952</v>
      </c>
    </row>
    <row r="25" spans="1:5" x14ac:dyDescent="0.25">
      <c r="A25" s="12" t="s">
        <v>36</v>
      </c>
      <c r="B25" s="17"/>
      <c r="C25" s="14">
        <v>1173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885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186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5581</v>
      </c>
      <c r="D31" s="14">
        <v>4181</v>
      </c>
      <c r="E31" s="15">
        <v>0.33484812245874201</v>
      </c>
    </row>
    <row r="32" spans="1:5" x14ac:dyDescent="0.25">
      <c r="A32" s="175" t="s">
        <v>41</v>
      </c>
      <c r="B32" s="13" t="s">
        <v>42</v>
      </c>
      <c r="C32" s="14">
        <v>777</v>
      </c>
      <c r="D32" s="14">
        <v>625</v>
      </c>
      <c r="E32" s="15">
        <v>0.2432</v>
      </c>
    </row>
    <row r="33" spans="1:5" x14ac:dyDescent="0.25">
      <c r="A33" s="176"/>
      <c r="B33" s="13" t="s">
        <v>43</v>
      </c>
      <c r="C33" s="14">
        <v>656</v>
      </c>
      <c r="D33" s="14">
        <v>437</v>
      </c>
      <c r="E33" s="15">
        <v>0.50114416475972501</v>
      </c>
    </row>
    <row r="34" spans="1:5" x14ac:dyDescent="0.25">
      <c r="A34" s="176"/>
      <c r="B34" s="13" t="s">
        <v>44</v>
      </c>
      <c r="C34" s="14">
        <v>143</v>
      </c>
      <c r="D34" s="14">
        <v>93</v>
      </c>
      <c r="E34" s="15">
        <v>0.53763440860215095</v>
      </c>
    </row>
    <row r="35" spans="1:5" x14ac:dyDescent="0.25">
      <c r="A35" s="176"/>
      <c r="B35" s="13" t="s">
        <v>45</v>
      </c>
      <c r="C35" s="14">
        <v>416</v>
      </c>
      <c r="D35" s="14">
        <v>332</v>
      </c>
      <c r="E35" s="15">
        <v>0.25301204819277101</v>
      </c>
    </row>
    <row r="36" spans="1:5" x14ac:dyDescent="0.25">
      <c r="A36" s="177"/>
      <c r="B36" s="13" t="s">
        <v>46</v>
      </c>
      <c r="C36" s="14">
        <v>3610</v>
      </c>
      <c r="D36" s="14">
        <v>2656</v>
      </c>
      <c r="E36" s="15">
        <v>0.359186746987952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11963</v>
      </c>
      <c r="D40" s="14">
        <v>10608</v>
      </c>
      <c r="E40" s="15">
        <v>0.127733785822021</v>
      </c>
    </row>
    <row r="41" spans="1:5" x14ac:dyDescent="0.25">
      <c r="A41" s="12" t="s">
        <v>49</v>
      </c>
      <c r="B41" s="17"/>
      <c r="C41" s="14">
        <v>3264</v>
      </c>
      <c r="D41" s="14">
        <v>2450</v>
      </c>
      <c r="E41" s="15">
        <v>0.33224489795918399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1308</v>
      </c>
      <c r="D45" s="14">
        <v>1439</v>
      </c>
      <c r="E45" s="15">
        <v>-9.1035441278665696E-2</v>
      </c>
    </row>
    <row r="46" spans="1:5" x14ac:dyDescent="0.25">
      <c r="A46" s="176"/>
      <c r="B46" s="13" t="s">
        <v>52</v>
      </c>
      <c r="C46" s="14">
        <v>30</v>
      </c>
      <c r="D46" s="14">
        <v>35</v>
      </c>
      <c r="E46" s="15">
        <v>-0.14285714285714299</v>
      </c>
    </row>
    <row r="47" spans="1:5" x14ac:dyDescent="0.25">
      <c r="A47" s="176"/>
      <c r="B47" s="13" t="s">
        <v>53</v>
      </c>
      <c r="C47" s="14">
        <v>2672</v>
      </c>
      <c r="D47" s="14">
        <v>2229</v>
      </c>
      <c r="E47" s="15">
        <v>0.198743831314491</v>
      </c>
    </row>
    <row r="48" spans="1:5" x14ac:dyDescent="0.25">
      <c r="A48" s="177"/>
      <c r="B48" s="13" t="s">
        <v>22</v>
      </c>
      <c r="C48" s="14">
        <v>1571</v>
      </c>
      <c r="D48" s="14">
        <v>1308</v>
      </c>
      <c r="E48" s="15">
        <v>0.20107033639143701</v>
      </c>
    </row>
    <row r="49" spans="1:5" x14ac:dyDescent="0.25">
      <c r="A49" s="175" t="s">
        <v>54</v>
      </c>
      <c r="B49" s="13" t="s">
        <v>55</v>
      </c>
      <c r="C49" s="14">
        <v>2073</v>
      </c>
      <c r="D49" s="14">
        <v>2006</v>
      </c>
      <c r="E49" s="15">
        <v>3.3399800598205402E-2</v>
      </c>
    </row>
    <row r="50" spans="1:5" x14ac:dyDescent="0.25">
      <c r="A50" s="176"/>
      <c r="B50" s="13" t="s">
        <v>56</v>
      </c>
      <c r="C50" s="14">
        <v>80</v>
      </c>
      <c r="D50" s="14">
        <v>114</v>
      </c>
      <c r="E50" s="15">
        <v>-0.29824561403508798</v>
      </c>
    </row>
    <row r="51" spans="1:5" x14ac:dyDescent="0.25">
      <c r="A51" s="176"/>
      <c r="B51" s="13" t="s">
        <v>57</v>
      </c>
      <c r="C51" s="14">
        <v>236</v>
      </c>
      <c r="D51" s="14">
        <v>233</v>
      </c>
      <c r="E51" s="15">
        <v>1.28755364806867E-2</v>
      </c>
    </row>
    <row r="52" spans="1:5" x14ac:dyDescent="0.25">
      <c r="A52" s="177"/>
      <c r="B52" s="13" t="s">
        <v>58</v>
      </c>
      <c r="C52" s="14">
        <v>50</v>
      </c>
      <c r="D52" s="14">
        <v>42</v>
      </c>
      <c r="E52" s="15">
        <v>0.19047619047618999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60</v>
      </c>
      <c r="D56" s="14">
        <v>46</v>
      </c>
      <c r="E56" s="15">
        <v>0.30434782608695599</v>
      </c>
    </row>
    <row r="57" spans="1:5" x14ac:dyDescent="0.25">
      <c r="A57" s="176"/>
      <c r="B57" s="13" t="s">
        <v>52</v>
      </c>
      <c r="C57" s="14">
        <v>5</v>
      </c>
      <c r="D57" s="14">
        <v>3</v>
      </c>
      <c r="E57" s="15">
        <v>0.66666666666666696</v>
      </c>
    </row>
    <row r="58" spans="1:5" x14ac:dyDescent="0.25">
      <c r="A58" s="176"/>
      <c r="B58" s="13" t="s">
        <v>18</v>
      </c>
      <c r="C58" s="14">
        <v>44</v>
      </c>
      <c r="D58" s="14">
        <v>38</v>
      </c>
      <c r="E58" s="15">
        <v>0.157894736842105</v>
      </c>
    </row>
    <row r="59" spans="1:5" x14ac:dyDescent="0.25">
      <c r="A59" s="176"/>
      <c r="B59" s="13" t="s">
        <v>22</v>
      </c>
      <c r="C59" s="14">
        <v>47</v>
      </c>
      <c r="D59" s="14">
        <v>44</v>
      </c>
      <c r="E59" s="15">
        <v>6.8181818181818205E-2</v>
      </c>
    </row>
    <row r="60" spans="1:5" x14ac:dyDescent="0.25">
      <c r="A60" s="176"/>
      <c r="B60" s="13" t="s">
        <v>61</v>
      </c>
      <c r="C60" s="14">
        <v>58</v>
      </c>
      <c r="D60" s="14">
        <v>42</v>
      </c>
      <c r="E60" s="15">
        <v>0.38095238095238099</v>
      </c>
    </row>
    <row r="61" spans="1:5" x14ac:dyDescent="0.25">
      <c r="A61" s="177"/>
      <c r="B61" s="13" t="s">
        <v>62</v>
      </c>
      <c r="C61" s="14">
        <v>4</v>
      </c>
      <c r="D61" s="14">
        <v>1</v>
      </c>
      <c r="E61" s="15">
        <v>3</v>
      </c>
    </row>
    <row r="62" spans="1:5" x14ac:dyDescent="0.25">
      <c r="A62" s="175" t="s">
        <v>63</v>
      </c>
      <c r="B62" s="13" t="s">
        <v>64</v>
      </c>
      <c r="C62" s="14">
        <v>46</v>
      </c>
      <c r="D62" s="14">
        <v>43</v>
      </c>
      <c r="E62" s="15">
        <v>6.9767441860465101E-2</v>
      </c>
    </row>
    <row r="63" spans="1:5" x14ac:dyDescent="0.25">
      <c r="A63" s="176"/>
      <c r="B63" s="13" t="s">
        <v>57</v>
      </c>
      <c r="C63" s="14">
        <v>8</v>
      </c>
      <c r="D63" s="14">
        <v>7</v>
      </c>
      <c r="E63" s="15">
        <v>0.14285714285714299</v>
      </c>
    </row>
    <row r="64" spans="1:5" x14ac:dyDescent="0.25">
      <c r="A64" s="177"/>
      <c r="B64" s="13" t="s">
        <v>65</v>
      </c>
      <c r="C64" s="14">
        <v>10</v>
      </c>
      <c r="D64" s="14">
        <v>4</v>
      </c>
      <c r="E64" s="15">
        <v>1.5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4</v>
      </c>
      <c r="E68" s="15">
        <v>-1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5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5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4</v>
      </c>
      <c r="D76" s="14">
        <v>7</v>
      </c>
      <c r="E76" s="15">
        <v>-0.42857142857142799</v>
      </c>
    </row>
    <row r="77" spans="1:5" x14ac:dyDescent="0.25">
      <c r="A77" s="179"/>
      <c r="B77" s="13" t="s">
        <v>57</v>
      </c>
      <c r="C77" s="14">
        <v>0</v>
      </c>
      <c r="D77" s="14">
        <v>0</v>
      </c>
      <c r="E77" s="15">
        <v>0</v>
      </c>
    </row>
    <row r="78" spans="1:5" x14ac:dyDescent="0.25">
      <c r="A78" s="179"/>
      <c r="B78" s="13" t="s">
        <v>64</v>
      </c>
      <c r="C78" s="14">
        <v>5</v>
      </c>
      <c r="D78" s="14">
        <v>8</v>
      </c>
      <c r="E78" s="15">
        <v>-0.375</v>
      </c>
    </row>
    <row r="79" spans="1:5" x14ac:dyDescent="0.25">
      <c r="A79" s="179"/>
      <c r="B79" s="13" t="s">
        <v>68</v>
      </c>
      <c r="C79" s="14">
        <v>6</v>
      </c>
      <c r="D79" s="14">
        <v>3</v>
      </c>
      <c r="E79" s="15">
        <v>1</v>
      </c>
    </row>
    <row r="80" spans="1:5" x14ac:dyDescent="0.25">
      <c r="A80" s="180"/>
      <c r="B80" s="13" t="s">
        <v>69</v>
      </c>
      <c r="C80" s="14">
        <v>1</v>
      </c>
      <c r="D80" s="14">
        <v>2</v>
      </c>
      <c r="E80" s="15">
        <v>-0.5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3264</v>
      </c>
      <c r="D84" s="14">
        <v>2391</v>
      </c>
      <c r="E84" s="15">
        <v>0.36511919698870798</v>
      </c>
    </row>
    <row r="85" spans="1:5" x14ac:dyDescent="0.25">
      <c r="A85" s="177"/>
      <c r="B85" s="13" t="s">
        <v>73</v>
      </c>
      <c r="C85" s="14">
        <v>1161</v>
      </c>
      <c r="D85" s="14">
        <v>898</v>
      </c>
      <c r="E85" s="15">
        <v>0.292873051224944</v>
      </c>
    </row>
    <row r="86" spans="1:5" x14ac:dyDescent="0.25">
      <c r="A86" s="175" t="s">
        <v>74</v>
      </c>
      <c r="B86" s="13" t="s">
        <v>72</v>
      </c>
      <c r="C86" s="14">
        <v>2758</v>
      </c>
      <c r="D86" s="14">
        <v>2281</v>
      </c>
      <c r="E86" s="15">
        <v>0.20911880754055201</v>
      </c>
    </row>
    <row r="87" spans="1:5" x14ac:dyDescent="0.25">
      <c r="A87" s="177"/>
      <c r="B87" s="13" t="s">
        <v>73</v>
      </c>
      <c r="C87" s="14">
        <v>2538</v>
      </c>
      <c r="D87" s="14">
        <v>2895</v>
      </c>
      <c r="E87" s="15">
        <v>-0.123316062176166</v>
      </c>
    </row>
    <row r="88" spans="1:5" x14ac:dyDescent="0.25">
      <c r="A88" s="175" t="s">
        <v>75</v>
      </c>
      <c r="B88" s="13" t="s">
        <v>72</v>
      </c>
      <c r="C88" s="14">
        <v>186</v>
      </c>
      <c r="D88" s="14">
        <v>139</v>
      </c>
      <c r="E88" s="15">
        <v>0.33812949640287798</v>
      </c>
    </row>
    <row r="89" spans="1:5" x14ac:dyDescent="0.25">
      <c r="A89" s="177"/>
      <c r="B89" s="13" t="s">
        <v>73</v>
      </c>
      <c r="C89" s="14">
        <v>39</v>
      </c>
      <c r="D89" s="14">
        <v>33</v>
      </c>
      <c r="E89" s="15">
        <v>0.18181818181818199</v>
      </c>
    </row>
    <row r="90" spans="1:5" x14ac:dyDescent="0.25">
      <c r="A90" s="175" t="s">
        <v>76</v>
      </c>
      <c r="B90" s="13" t="s">
        <v>72</v>
      </c>
      <c r="C90" s="19"/>
      <c r="D90" s="14">
        <v>0</v>
      </c>
      <c r="E90" s="15">
        <v>0</v>
      </c>
    </row>
    <row r="91" spans="1:5" x14ac:dyDescent="0.25">
      <c r="A91" s="177"/>
      <c r="B91" s="13" t="s">
        <v>73</v>
      </c>
      <c r="C91" s="19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2431</v>
      </c>
      <c r="D95" s="14">
        <v>1631</v>
      </c>
      <c r="E95" s="15">
        <v>0.49049662783568398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1281</v>
      </c>
      <c r="D100" s="14">
        <v>1020</v>
      </c>
      <c r="E100" s="15">
        <v>0.25588235294117601</v>
      </c>
    </row>
    <row r="101" spans="1:5" x14ac:dyDescent="0.25">
      <c r="A101" s="12" t="s">
        <v>81</v>
      </c>
      <c r="B101" s="17"/>
      <c r="C101" s="14">
        <v>1965</v>
      </c>
      <c r="D101" s="14">
        <v>1364</v>
      </c>
      <c r="E101" s="15">
        <v>0.44061583577712599</v>
      </c>
    </row>
    <row r="102" spans="1:5" x14ac:dyDescent="0.25">
      <c r="A102" s="12" t="s">
        <v>78</v>
      </c>
      <c r="B102" s="17"/>
      <c r="C102" s="14">
        <v>0</v>
      </c>
      <c r="D102" s="14">
        <v>2</v>
      </c>
      <c r="E102" s="15">
        <v>-1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1193</v>
      </c>
      <c r="D106" s="14">
        <v>864</v>
      </c>
      <c r="E106" s="15">
        <v>0.38078703703703698</v>
      </c>
    </row>
    <row r="107" spans="1:5" x14ac:dyDescent="0.25">
      <c r="A107" s="176"/>
      <c r="B107" s="13" t="s">
        <v>84</v>
      </c>
      <c r="C107" s="14">
        <v>600</v>
      </c>
      <c r="D107" s="14">
        <v>411</v>
      </c>
      <c r="E107" s="15">
        <v>0.45985401459853997</v>
      </c>
    </row>
    <row r="108" spans="1:5" x14ac:dyDescent="0.25">
      <c r="A108" s="177"/>
      <c r="B108" s="13" t="s">
        <v>85</v>
      </c>
      <c r="C108" s="14">
        <v>106</v>
      </c>
      <c r="D108" s="14">
        <v>101</v>
      </c>
      <c r="E108" s="15">
        <v>4.95049504950495E-2</v>
      </c>
    </row>
    <row r="109" spans="1:5" x14ac:dyDescent="0.25">
      <c r="A109" s="175" t="s">
        <v>81</v>
      </c>
      <c r="B109" s="13" t="s">
        <v>86</v>
      </c>
      <c r="C109" s="14">
        <v>127</v>
      </c>
      <c r="D109" s="14">
        <v>141</v>
      </c>
      <c r="E109" s="15">
        <v>-9.9290780141844004E-2</v>
      </c>
    </row>
    <row r="110" spans="1:5" x14ac:dyDescent="0.25">
      <c r="A110" s="177"/>
      <c r="B110" s="13" t="s">
        <v>85</v>
      </c>
      <c r="C110" s="14">
        <v>734</v>
      </c>
      <c r="D110" s="14">
        <v>579</v>
      </c>
      <c r="E110" s="15">
        <v>0.26770293609671802</v>
      </c>
    </row>
    <row r="111" spans="1:5" x14ac:dyDescent="0.25">
      <c r="A111" s="12" t="s">
        <v>78</v>
      </c>
      <c r="B111" s="17"/>
      <c r="C111" s="14">
        <v>42</v>
      </c>
      <c r="D111" s="14">
        <v>48</v>
      </c>
      <c r="E111" s="15">
        <v>-0.125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72</v>
      </c>
      <c r="D115" s="14">
        <v>51</v>
      </c>
      <c r="E115" s="15">
        <v>0.41176470588235298</v>
      </c>
    </row>
    <row r="116" spans="1:5" x14ac:dyDescent="0.25">
      <c r="A116" s="176"/>
      <c r="B116" s="13" t="s">
        <v>84</v>
      </c>
      <c r="C116" s="14">
        <v>39</v>
      </c>
      <c r="D116" s="14">
        <v>32</v>
      </c>
      <c r="E116" s="15">
        <v>0.21875</v>
      </c>
    </row>
    <row r="117" spans="1:5" x14ac:dyDescent="0.25">
      <c r="A117" s="177"/>
      <c r="B117" s="13" t="s">
        <v>85</v>
      </c>
      <c r="C117" s="14">
        <v>24</v>
      </c>
      <c r="D117" s="14">
        <v>16</v>
      </c>
      <c r="E117" s="15">
        <v>0.5</v>
      </c>
    </row>
    <row r="118" spans="1:5" x14ac:dyDescent="0.25">
      <c r="A118" s="175" t="s">
        <v>81</v>
      </c>
      <c r="B118" s="13" t="s">
        <v>86</v>
      </c>
      <c r="C118" s="14">
        <v>6</v>
      </c>
      <c r="D118" s="14">
        <v>8</v>
      </c>
      <c r="E118" s="15">
        <v>-0.25</v>
      </c>
    </row>
    <row r="119" spans="1:5" x14ac:dyDescent="0.25">
      <c r="A119" s="177"/>
      <c r="B119" s="13" t="s">
        <v>85</v>
      </c>
      <c r="C119" s="14">
        <v>40</v>
      </c>
      <c r="D119" s="14">
        <v>31</v>
      </c>
      <c r="E119" s="15">
        <v>0.29032258064516098</v>
      </c>
    </row>
    <row r="120" spans="1:5" x14ac:dyDescent="0.25">
      <c r="A120" s="12" t="s">
        <v>78</v>
      </c>
      <c r="B120" s="17"/>
      <c r="C120" s="14">
        <v>4</v>
      </c>
      <c r="D120" s="14">
        <v>4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9"/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9"/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457</v>
      </c>
      <c r="D126" s="14">
        <v>454</v>
      </c>
      <c r="E126" s="15">
        <v>6.6079295154184998E-3</v>
      </c>
    </row>
    <row r="127" spans="1:5" x14ac:dyDescent="0.25">
      <c r="A127" s="177"/>
      <c r="B127" s="13" t="s">
        <v>91</v>
      </c>
      <c r="C127" s="14">
        <v>962</v>
      </c>
      <c r="D127" s="14">
        <v>799</v>
      </c>
      <c r="E127" s="15">
        <v>0.204005006257822</v>
      </c>
    </row>
    <row r="128" spans="1:5" x14ac:dyDescent="0.25">
      <c r="A128" s="175" t="s">
        <v>93</v>
      </c>
      <c r="B128" s="13" t="s">
        <v>90</v>
      </c>
      <c r="C128" s="14">
        <v>10303</v>
      </c>
      <c r="D128" s="14">
        <v>9069</v>
      </c>
      <c r="E128" s="15">
        <v>0.13606792369610801</v>
      </c>
    </row>
    <row r="129" spans="1:5" x14ac:dyDescent="0.25">
      <c r="A129" s="177"/>
      <c r="B129" s="13" t="s">
        <v>91</v>
      </c>
      <c r="C129" s="14">
        <v>21392</v>
      </c>
      <c r="D129" s="14">
        <v>17941</v>
      </c>
      <c r="E129" s="15">
        <v>0.192352711666016</v>
      </c>
    </row>
    <row r="130" spans="1:5" x14ac:dyDescent="0.25">
      <c r="A130" s="175" t="s">
        <v>94</v>
      </c>
      <c r="B130" s="13" t="s">
        <v>90</v>
      </c>
      <c r="C130" s="19"/>
      <c r="D130" s="14">
        <v>0</v>
      </c>
      <c r="E130" s="15">
        <v>0</v>
      </c>
    </row>
    <row r="131" spans="1:5" x14ac:dyDescent="0.25">
      <c r="A131" s="177"/>
      <c r="B131" s="13" t="s">
        <v>91</v>
      </c>
      <c r="C131" s="19"/>
      <c r="D131" s="14">
        <v>0</v>
      </c>
      <c r="E131" s="15">
        <v>0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222</v>
      </c>
      <c r="D135" s="14">
        <v>254</v>
      </c>
      <c r="E135" s="15">
        <v>-0.12598425196850399</v>
      </c>
    </row>
    <row r="136" spans="1:5" x14ac:dyDescent="0.25">
      <c r="A136" s="177"/>
      <c r="B136" s="13" t="s">
        <v>98</v>
      </c>
      <c r="C136" s="14">
        <v>51</v>
      </c>
      <c r="D136" s="14">
        <v>112</v>
      </c>
      <c r="E136" s="15">
        <v>-0.54464285714285698</v>
      </c>
    </row>
    <row r="137" spans="1:5" x14ac:dyDescent="0.25">
      <c r="A137" s="175" t="s">
        <v>99</v>
      </c>
      <c r="B137" s="13" t="s">
        <v>97</v>
      </c>
      <c r="C137" s="14">
        <v>13</v>
      </c>
      <c r="D137" s="14">
        <v>10</v>
      </c>
      <c r="E137" s="15">
        <v>0.3</v>
      </c>
    </row>
    <row r="138" spans="1:5" x14ac:dyDescent="0.25">
      <c r="A138" s="177"/>
      <c r="B138" s="13" t="s">
        <v>98</v>
      </c>
      <c r="C138" s="14">
        <v>3</v>
      </c>
      <c r="D138" s="14">
        <v>3</v>
      </c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9</v>
      </c>
      <c r="D139" s="14">
        <v>13</v>
      </c>
      <c r="E139" s="15">
        <v>-0.30769230769230799</v>
      </c>
    </row>
    <row r="140" spans="1:5" x14ac:dyDescent="0.25">
      <c r="A140" s="177"/>
      <c r="B140" s="13" t="s">
        <v>101</v>
      </c>
      <c r="C140" s="14">
        <v>1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121</v>
      </c>
      <c r="D144" s="14">
        <v>123</v>
      </c>
      <c r="E144" s="15">
        <v>-1.6260162601626001E-2</v>
      </c>
    </row>
    <row r="145" spans="1:5" x14ac:dyDescent="0.25">
      <c r="A145" s="175" t="s">
        <v>104</v>
      </c>
      <c r="B145" s="13" t="s">
        <v>105</v>
      </c>
      <c r="C145" s="14">
        <v>5</v>
      </c>
      <c r="D145" s="14">
        <v>6</v>
      </c>
      <c r="E145" s="15">
        <v>-0.16666666666666699</v>
      </c>
    </row>
    <row r="146" spans="1:5" x14ac:dyDescent="0.25">
      <c r="A146" s="176"/>
      <c r="B146" s="13" t="s">
        <v>106</v>
      </c>
      <c r="C146" s="14">
        <v>18</v>
      </c>
      <c r="D146" s="14">
        <v>19</v>
      </c>
      <c r="E146" s="15">
        <v>-5.2631578947368397E-2</v>
      </c>
    </row>
    <row r="147" spans="1:5" x14ac:dyDescent="0.25">
      <c r="A147" s="176"/>
      <c r="B147" s="13" t="s">
        <v>107</v>
      </c>
      <c r="C147" s="14">
        <v>42</v>
      </c>
      <c r="D147" s="14">
        <v>30</v>
      </c>
      <c r="E147" s="15">
        <v>0.4</v>
      </c>
    </row>
    <row r="148" spans="1:5" x14ac:dyDescent="0.25">
      <c r="A148" s="176"/>
      <c r="B148" s="13" t="s">
        <v>108</v>
      </c>
      <c r="C148" s="14">
        <v>2</v>
      </c>
      <c r="D148" s="14">
        <v>5</v>
      </c>
      <c r="E148" s="15">
        <v>-0.6</v>
      </c>
    </row>
    <row r="149" spans="1:5" x14ac:dyDescent="0.25">
      <c r="A149" s="176"/>
      <c r="B149" s="13" t="s">
        <v>109</v>
      </c>
      <c r="C149" s="14">
        <v>49</v>
      </c>
      <c r="D149" s="14">
        <v>58</v>
      </c>
      <c r="E149" s="15">
        <v>-0.15517241379310301</v>
      </c>
    </row>
    <row r="150" spans="1:5" x14ac:dyDescent="0.25">
      <c r="A150" s="177"/>
      <c r="B150" s="13" t="s">
        <v>110</v>
      </c>
      <c r="C150" s="14">
        <v>5</v>
      </c>
      <c r="D150" s="14">
        <v>5</v>
      </c>
      <c r="E150" s="15">
        <v>0</v>
      </c>
    </row>
    <row r="151" spans="1:5" x14ac:dyDescent="0.25">
      <c r="A151" s="175" t="s">
        <v>111</v>
      </c>
      <c r="B151" s="13" t="s">
        <v>112</v>
      </c>
      <c r="C151" s="14">
        <v>35</v>
      </c>
      <c r="D151" s="14">
        <v>33</v>
      </c>
      <c r="E151" s="15">
        <v>6.0606060606060601E-2</v>
      </c>
    </row>
    <row r="152" spans="1:5" x14ac:dyDescent="0.25">
      <c r="A152" s="177"/>
      <c r="B152" s="13" t="s">
        <v>113</v>
      </c>
      <c r="C152" s="14">
        <v>87</v>
      </c>
      <c r="D152" s="14">
        <v>90</v>
      </c>
      <c r="E152" s="15">
        <v>-3.3333333333333298E-2</v>
      </c>
    </row>
    <row r="153" spans="1:5" x14ac:dyDescent="0.25">
      <c r="A153" s="175" t="s">
        <v>114</v>
      </c>
      <c r="B153" s="13" t="s">
        <v>18</v>
      </c>
      <c r="C153" s="14">
        <v>20</v>
      </c>
      <c r="D153" s="14">
        <v>20</v>
      </c>
      <c r="E153" s="15">
        <v>0</v>
      </c>
    </row>
    <row r="154" spans="1:5" x14ac:dyDescent="0.25">
      <c r="A154" s="177"/>
      <c r="B154" s="13" t="s">
        <v>22</v>
      </c>
      <c r="C154" s="14">
        <v>19</v>
      </c>
      <c r="D154" s="14">
        <v>20</v>
      </c>
      <c r="E154" s="15">
        <v>-0.05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9"/>
      <c r="D159" s="19"/>
      <c r="E159" s="15">
        <v>0</v>
      </c>
    </row>
    <row r="160" spans="1:5" x14ac:dyDescent="0.25">
      <c r="A160" s="176"/>
      <c r="B160" s="13" t="s">
        <v>119</v>
      </c>
      <c r="C160" s="19"/>
      <c r="D160" s="19"/>
      <c r="E160" s="15">
        <v>0</v>
      </c>
    </row>
    <row r="161" spans="1:5" x14ac:dyDescent="0.25">
      <c r="A161" s="176"/>
      <c r="B161" s="13" t="s">
        <v>120</v>
      </c>
      <c r="C161" s="19"/>
      <c r="D161" s="19"/>
      <c r="E161" s="15">
        <v>0</v>
      </c>
    </row>
    <row r="162" spans="1:5" x14ac:dyDescent="0.25">
      <c r="A162" s="176"/>
      <c r="B162" s="13" t="s">
        <v>121</v>
      </c>
      <c r="C162" s="19"/>
      <c r="D162" s="19"/>
      <c r="E162" s="15">
        <v>0</v>
      </c>
    </row>
    <row r="163" spans="1:5" x14ac:dyDescent="0.25">
      <c r="A163" s="176"/>
      <c r="B163" s="13" t="s">
        <v>122</v>
      </c>
      <c r="C163" s="19"/>
      <c r="D163" s="19"/>
      <c r="E163" s="15">
        <v>0</v>
      </c>
    </row>
    <row r="164" spans="1:5" x14ac:dyDescent="0.25">
      <c r="A164" s="176"/>
      <c r="B164" s="13" t="s">
        <v>123</v>
      </c>
      <c r="C164" s="19"/>
      <c r="D164" s="19"/>
      <c r="E164" s="15">
        <v>0</v>
      </c>
    </row>
    <row r="165" spans="1:5" x14ac:dyDescent="0.25">
      <c r="A165" s="176"/>
      <c r="B165" s="13" t="s">
        <v>124</v>
      </c>
      <c r="C165" s="19"/>
      <c r="D165" s="19"/>
      <c r="E165" s="15">
        <v>0</v>
      </c>
    </row>
    <row r="166" spans="1:5" x14ac:dyDescent="0.25">
      <c r="A166" s="176"/>
      <c r="B166" s="13" t="s">
        <v>125</v>
      </c>
      <c r="C166" s="19"/>
      <c r="D166" s="19"/>
      <c r="E166" s="15">
        <v>0</v>
      </c>
    </row>
    <row r="167" spans="1:5" x14ac:dyDescent="0.25">
      <c r="A167" s="176"/>
      <c r="B167" s="13" t="s">
        <v>126</v>
      </c>
      <c r="C167" s="19"/>
      <c r="D167" s="19"/>
      <c r="E167" s="15">
        <v>0</v>
      </c>
    </row>
    <row r="168" spans="1:5" x14ac:dyDescent="0.25">
      <c r="A168" s="176"/>
      <c r="B168" s="13" t="s">
        <v>127</v>
      </c>
      <c r="C168" s="19"/>
      <c r="D168" s="19"/>
      <c r="E168" s="15">
        <v>0</v>
      </c>
    </row>
    <row r="169" spans="1:5" x14ac:dyDescent="0.25">
      <c r="A169" s="176"/>
      <c r="B169" s="13" t="s">
        <v>128</v>
      </c>
      <c r="C169" s="19"/>
      <c r="D169" s="19"/>
      <c r="E169" s="15">
        <v>0</v>
      </c>
    </row>
    <row r="170" spans="1:5" x14ac:dyDescent="0.25">
      <c r="A170" s="176"/>
      <c r="B170" s="13" t="s">
        <v>129</v>
      </c>
      <c r="C170" s="19"/>
      <c r="D170" s="19"/>
      <c r="E170" s="15">
        <v>0</v>
      </c>
    </row>
    <row r="171" spans="1:5" x14ac:dyDescent="0.25">
      <c r="A171" s="176"/>
      <c r="B171" s="13" t="s">
        <v>130</v>
      </c>
      <c r="C171" s="19"/>
      <c r="D171" s="19"/>
      <c r="E171" s="15">
        <v>0</v>
      </c>
    </row>
    <row r="172" spans="1:5" x14ac:dyDescent="0.25">
      <c r="A172" s="176"/>
      <c r="B172" s="13" t="s">
        <v>131</v>
      </c>
      <c r="C172" s="19"/>
      <c r="D172" s="19"/>
      <c r="E172" s="15">
        <v>0</v>
      </c>
    </row>
    <row r="173" spans="1:5" x14ac:dyDescent="0.25">
      <c r="A173" s="176"/>
      <c r="B173" s="13" t="s">
        <v>132</v>
      </c>
      <c r="C173" s="19"/>
      <c r="D173" s="19"/>
      <c r="E173" s="15">
        <v>0</v>
      </c>
    </row>
    <row r="174" spans="1:5" x14ac:dyDescent="0.25">
      <c r="A174" s="176"/>
      <c r="B174" s="13" t="s">
        <v>133</v>
      </c>
      <c r="C174" s="19"/>
      <c r="D174" s="19"/>
      <c r="E174" s="15">
        <v>0</v>
      </c>
    </row>
    <row r="175" spans="1:5" x14ac:dyDescent="0.25">
      <c r="A175" s="176"/>
      <c r="B175" s="13" t="s">
        <v>134</v>
      </c>
      <c r="C175" s="19"/>
      <c r="D175" s="19"/>
      <c r="E175" s="15">
        <v>0</v>
      </c>
    </row>
    <row r="176" spans="1:5" x14ac:dyDescent="0.25">
      <c r="A176" s="176"/>
      <c r="B176" s="13" t="s">
        <v>135</v>
      </c>
      <c r="C176" s="19"/>
      <c r="D176" s="19"/>
      <c r="E176" s="15">
        <v>0</v>
      </c>
    </row>
    <row r="177" spans="1:5" x14ac:dyDescent="0.25">
      <c r="A177" s="176"/>
      <c r="B177" s="13" t="s">
        <v>136</v>
      </c>
      <c r="C177" s="19"/>
      <c r="D177" s="19"/>
      <c r="E177" s="15">
        <v>0</v>
      </c>
    </row>
    <row r="178" spans="1:5" x14ac:dyDescent="0.25">
      <c r="A178" s="176"/>
      <c r="B178" s="13" t="s">
        <v>137</v>
      </c>
      <c r="C178" s="19"/>
      <c r="D178" s="19"/>
      <c r="E178" s="15">
        <v>0</v>
      </c>
    </row>
    <row r="179" spans="1:5" x14ac:dyDescent="0.25">
      <c r="A179" s="176"/>
      <c r="B179" s="13" t="s">
        <v>138</v>
      </c>
      <c r="C179" s="19"/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9"/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9"/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9"/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9"/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9"/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9"/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9"/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9"/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9"/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9"/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9"/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9"/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9"/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9"/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9"/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9"/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9"/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9"/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9"/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9"/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9"/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9"/>
      <c r="D201" s="19"/>
      <c r="E201" s="15">
        <v>0</v>
      </c>
    </row>
    <row r="202" spans="1:5" x14ac:dyDescent="0.25">
      <c r="A202" s="176"/>
      <c r="B202" s="13" t="s">
        <v>119</v>
      </c>
      <c r="C202" s="19"/>
      <c r="D202" s="19"/>
      <c r="E202" s="15">
        <v>0</v>
      </c>
    </row>
    <row r="203" spans="1:5" x14ac:dyDescent="0.25">
      <c r="A203" s="176"/>
      <c r="B203" s="13" t="s">
        <v>162</v>
      </c>
      <c r="C203" s="19"/>
      <c r="D203" s="19"/>
      <c r="E203" s="15">
        <v>0</v>
      </c>
    </row>
    <row r="204" spans="1:5" x14ac:dyDescent="0.25">
      <c r="A204" s="176"/>
      <c r="B204" s="13" t="s">
        <v>121</v>
      </c>
      <c r="C204" s="19"/>
      <c r="D204" s="19"/>
      <c r="E204" s="15">
        <v>0</v>
      </c>
    </row>
    <row r="205" spans="1:5" x14ac:dyDescent="0.25">
      <c r="A205" s="176"/>
      <c r="B205" s="13" t="s">
        <v>122</v>
      </c>
      <c r="C205" s="19"/>
      <c r="D205" s="19"/>
      <c r="E205" s="15">
        <v>0</v>
      </c>
    </row>
    <row r="206" spans="1:5" x14ac:dyDescent="0.25">
      <c r="A206" s="176"/>
      <c r="B206" s="13" t="s">
        <v>123</v>
      </c>
      <c r="C206" s="19"/>
      <c r="D206" s="19"/>
      <c r="E206" s="15">
        <v>0</v>
      </c>
    </row>
    <row r="207" spans="1:5" x14ac:dyDescent="0.25">
      <c r="A207" s="176"/>
      <c r="B207" s="13" t="s">
        <v>124</v>
      </c>
      <c r="C207" s="19"/>
      <c r="D207" s="19"/>
      <c r="E207" s="15">
        <v>0</v>
      </c>
    </row>
    <row r="208" spans="1:5" x14ac:dyDescent="0.25">
      <c r="A208" s="176"/>
      <c r="B208" s="13" t="s">
        <v>163</v>
      </c>
      <c r="C208" s="19"/>
      <c r="D208" s="19"/>
      <c r="E208" s="15">
        <v>0</v>
      </c>
    </row>
    <row r="209" spans="1:5" x14ac:dyDescent="0.25">
      <c r="A209" s="176"/>
      <c r="B209" s="13" t="s">
        <v>126</v>
      </c>
      <c r="C209" s="19"/>
      <c r="D209" s="19"/>
      <c r="E209" s="15">
        <v>0</v>
      </c>
    </row>
    <row r="210" spans="1:5" x14ac:dyDescent="0.25">
      <c r="A210" s="176"/>
      <c r="B210" s="13" t="s">
        <v>164</v>
      </c>
      <c r="C210" s="19"/>
      <c r="D210" s="19"/>
      <c r="E210" s="15">
        <v>0</v>
      </c>
    </row>
    <row r="211" spans="1:5" x14ac:dyDescent="0.25">
      <c r="A211" s="176"/>
      <c r="B211" s="13" t="s">
        <v>128</v>
      </c>
      <c r="C211" s="19"/>
      <c r="D211" s="19"/>
      <c r="E211" s="15">
        <v>0</v>
      </c>
    </row>
    <row r="212" spans="1:5" x14ac:dyDescent="0.25">
      <c r="A212" s="176"/>
      <c r="B212" s="13" t="s">
        <v>129</v>
      </c>
      <c r="C212" s="19"/>
      <c r="D212" s="19"/>
      <c r="E212" s="15">
        <v>0</v>
      </c>
    </row>
    <row r="213" spans="1:5" x14ac:dyDescent="0.25">
      <c r="A213" s="176"/>
      <c r="B213" s="13" t="s">
        <v>130</v>
      </c>
      <c r="C213" s="19"/>
      <c r="D213" s="19"/>
      <c r="E213" s="15">
        <v>0</v>
      </c>
    </row>
    <row r="214" spans="1:5" x14ac:dyDescent="0.25">
      <c r="A214" s="176"/>
      <c r="B214" s="13" t="s">
        <v>131</v>
      </c>
      <c r="C214" s="19"/>
      <c r="D214" s="19"/>
      <c r="E214" s="15">
        <v>0</v>
      </c>
    </row>
    <row r="215" spans="1:5" x14ac:dyDescent="0.25">
      <c r="A215" s="176"/>
      <c r="B215" s="13" t="s">
        <v>132</v>
      </c>
      <c r="C215" s="19"/>
      <c r="D215" s="19"/>
      <c r="E215" s="15">
        <v>0</v>
      </c>
    </row>
    <row r="216" spans="1:5" x14ac:dyDescent="0.25">
      <c r="A216" s="176"/>
      <c r="B216" s="13" t="s">
        <v>133</v>
      </c>
      <c r="C216" s="19"/>
      <c r="D216" s="19"/>
      <c r="E216" s="15">
        <v>0</v>
      </c>
    </row>
    <row r="217" spans="1:5" x14ac:dyDescent="0.25">
      <c r="A217" s="176"/>
      <c r="B217" s="13" t="s">
        <v>134</v>
      </c>
      <c r="C217" s="19"/>
      <c r="D217" s="19"/>
      <c r="E217" s="15">
        <v>0</v>
      </c>
    </row>
    <row r="218" spans="1:5" x14ac:dyDescent="0.25">
      <c r="A218" s="176"/>
      <c r="B218" s="13" t="s">
        <v>135</v>
      </c>
      <c r="C218" s="19"/>
      <c r="D218" s="19"/>
      <c r="E218" s="15">
        <v>0</v>
      </c>
    </row>
    <row r="219" spans="1:5" x14ac:dyDescent="0.25">
      <c r="A219" s="176"/>
      <c r="B219" s="13" t="s">
        <v>136</v>
      </c>
      <c r="C219" s="19"/>
      <c r="D219" s="19"/>
      <c r="E219" s="15">
        <v>0</v>
      </c>
    </row>
    <row r="220" spans="1:5" x14ac:dyDescent="0.25">
      <c r="A220" s="176"/>
      <c r="B220" s="13" t="s">
        <v>137</v>
      </c>
      <c r="C220" s="19"/>
      <c r="D220" s="19"/>
      <c r="E220" s="15">
        <v>0</v>
      </c>
    </row>
    <row r="221" spans="1:5" x14ac:dyDescent="0.25">
      <c r="A221" s="176"/>
      <c r="B221" s="13" t="s">
        <v>138</v>
      </c>
      <c r="C221" s="19"/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9"/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9"/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9"/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9"/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9"/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9"/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9"/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9"/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9"/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9"/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9"/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9"/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9"/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9"/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9"/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9"/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9"/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9"/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9"/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9"/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9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1436</v>
      </c>
      <c r="D246" s="14">
        <v>997</v>
      </c>
      <c r="E246" s="15">
        <v>0.44032096288866601</v>
      </c>
    </row>
    <row r="247" spans="1:5" x14ac:dyDescent="0.25">
      <c r="A247" s="12" t="s">
        <v>169</v>
      </c>
      <c r="B247" s="17"/>
      <c r="C247" s="14">
        <v>3274</v>
      </c>
      <c r="D247" s="14">
        <v>3332</v>
      </c>
      <c r="E247" s="15">
        <v>-1.7406962785114E-2</v>
      </c>
    </row>
    <row r="248" spans="1:5" x14ac:dyDescent="0.25">
      <c r="A248" s="12" t="s">
        <v>170</v>
      </c>
      <c r="B248" s="17"/>
      <c r="C248" s="14">
        <v>1409</v>
      </c>
      <c r="D248" s="14">
        <v>1100</v>
      </c>
      <c r="E248" s="15">
        <v>0.280909090909091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216</v>
      </c>
      <c r="D252" s="14">
        <v>214</v>
      </c>
      <c r="E252" s="15">
        <v>9.3457943925233603E-3</v>
      </c>
    </row>
    <row r="253" spans="1:5" x14ac:dyDescent="0.25">
      <c r="A253" s="176"/>
      <c r="B253" s="13" t="s">
        <v>18</v>
      </c>
      <c r="C253" s="14">
        <v>90</v>
      </c>
      <c r="D253" s="14">
        <v>78</v>
      </c>
      <c r="E253" s="15">
        <v>0.15384615384615399</v>
      </c>
    </row>
    <row r="254" spans="1:5" x14ac:dyDescent="0.25">
      <c r="A254" s="177"/>
      <c r="B254" s="13" t="s">
        <v>22</v>
      </c>
      <c r="C254" s="14">
        <v>65</v>
      </c>
      <c r="D254" s="14">
        <v>90</v>
      </c>
      <c r="E254" s="15">
        <v>-0.27777777777777801</v>
      </c>
    </row>
    <row r="255" spans="1:5" x14ac:dyDescent="0.25">
      <c r="A255" s="175" t="s">
        <v>174</v>
      </c>
      <c r="B255" s="13" t="s">
        <v>175</v>
      </c>
      <c r="C255" s="14">
        <v>139</v>
      </c>
      <c r="D255" s="14">
        <v>149</v>
      </c>
      <c r="E255" s="15">
        <v>-6.7114093959731502E-2</v>
      </c>
    </row>
    <row r="256" spans="1:5" x14ac:dyDescent="0.25">
      <c r="A256" s="176"/>
      <c r="B256" s="13" t="s">
        <v>176</v>
      </c>
      <c r="C256" s="14">
        <v>120</v>
      </c>
      <c r="D256" s="14">
        <v>106</v>
      </c>
      <c r="E256" s="15">
        <v>0.13207547169811301</v>
      </c>
    </row>
    <row r="257" spans="1:5" x14ac:dyDescent="0.25">
      <c r="A257" s="177"/>
      <c r="B257" s="13" t="s">
        <v>177</v>
      </c>
      <c r="C257" s="14">
        <v>3</v>
      </c>
      <c r="D257" s="14">
        <v>1</v>
      </c>
      <c r="E257" s="15">
        <v>2</v>
      </c>
    </row>
    <row r="258" spans="1:5" x14ac:dyDescent="0.25">
      <c r="A258" s="12" t="s">
        <v>178</v>
      </c>
      <c r="B258" s="17"/>
      <c r="C258" s="14">
        <v>130</v>
      </c>
      <c r="D258" s="14">
        <v>128</v>
      </c>
      <c r="E258" s="15">
        <v>1.5625E-2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39</v>
      </c>
      <c r="D262" s="14">
        <v>56</v>
      </c>
      <c r="E262" s="15">
        <v>-0.30357142857142799</v>
      </c>
    </row>
    <row r="263" spans="1:5" x14ac:dyDescent="0.25">
      <c r="A263" s="175" t="s">
        <v>181</v>
      </c>
      <c r="B263" s="13" t="s">
        <v>182</v>
      </c>
      <c r="C263" s="14">
        <v>11</v>
      </c>
      <c r="D263" s="14">
        <v>6</v>
      </c>
      <c r="E263" s="15">
        <v>0.83333333333333304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3</v>
      </c>
      <c r="D265" s="14">
        <v>2</v>
      </c>
      <c r="E265" s="15">
        <v>0.5</v>
      </c>
    </row>
    <row r="266" spans="1:5" x14ac:dyDescent="0.25">
      <c r="A266" s="12" t="s">
        <v>185</v>
      </c>
      <c r="B266" s="17"/>
      <c r="C266" s="14">
        <v>1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</v>
      </c>
      <c r="D267" s="14">
        <v>0</v>
      </c>
      <c r="E267" s="15">
        <v>0</v>
      </c>
    </row>
    <row r="268" spans="1:5" x14ac:dyDescent="0.25">
      <c r="A268" s="12" t="s">
        <v>110</v>
      </c>
      <c r="B268" s="17"/>
      <c r="C268" s="14">
        <v>0</v>
      </c>
      <c r="D268" s="14">
        <v>0</v>
      </c>
      <c r="E268" s="15">
        <v>0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84</v>
      </c>
      <c r="D272" s="14">
        <v>93</v>
      </c>
      <c r="E272" s="15">
        <v>-9.6774193548387094E-2</v>
      </c>
    </row>
    <row r="273" spans="1:5" x14ac:dyDescent="0.25">
      <c r="A273" s="175" t="s">
        <v>68</v>
      </c>
      <c r="B273" s="13" t="s">
        <v>189</v>
      </c>
      <c r="C273" s="14">
        <v>48</v>
      </c>
      <c r="D273" s="14">
        <v>37</v>
      </c>
      <c r="E273" s="15">
        <v>0.29729729729729698</v>
      </c>
    </row>
    <row r="274" spans="1:5" x14ac:dyDescent="0.25">
      <c r="A274" s="177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3</v>
      </c>
      <c r="D275" s="14">
        <v>14</v>
      </c>
      <c r="E275" s="15">
        <v>-0.78571428571428603</v>
      </c>
    </row>
    <row r="276" spans="1:5" x14ac:dyDescent="0.25">
      <c r="A276" s="12" t="s">
        <v>191</v>
      </c>
      <c r="B276" s="17"/>
      <c r="C276" s="14">
        <v>1</v>
      </c>
      <c r="D276" s="14">
        <v>8</v>
      </c>
      <c r="E276" s="15">
        <v>-0.875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77"/>
      <c r="B282" s="13" t="s">
        <v>196</v>
      </c>
      <c r="C282" s="14">
        <v>61</v>
      </c>
      <c r="D282" s="14">
        <v>50</v>
      </c>
      <c r="E282" s="15">
        <v>0.22</v>
      </c>
    </row>
    <row r="283" spans="1:5" x14ac:dyDescent="0.25">
      <c r="A283" s="12" t="s">
        <v>197</v>
      </c>
      <c r="B283" s="17"/>
      <c r="C283" s="14">
        <v>12</v>
      </c>
      <c r="D283" s="14">
        <v>3</v>
      </c>
      <c r="E283" s="15">
        <v>3</v>
      </c>
    </row>
    <row r="284" spans="1:5" x14ac:dyDescent="0.25">
      <c r="A284" s="12" t="s">
        <v>198</v>
      </c>
      <c r="B284" s="17"/>
      <c r="C284" s="14">
        <v>0</v>
      </c>
      <c r="D284" s="14">
        <v>1</v>
      </c>
      <c r="E284" s="15">
        <v>-1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3"/>
      <c r="B294" s="13" t="s">
        <v>207</v>
      </c>
      <c r="C294" s="14">
        <v>695</v>
      </c>
      <c r="D294" s="14">
        <v>810</v>
      </c>
      <c r="E294" s="23">
        <v>0</v>
      </c>
    </row>
    <row r="295" spans="1:5" x14ac:dyDescent="0.25">
      <c r="A295" s="174"/>
      <c r="B295" s="13" t="s">
        <v>208</v>
      </c>
      <c r="C295" s="14">
        <v>0</v>
      </c>
      <c r="D295" s="14">
        <v>4</v>
      </c>
      <c r="E295" s="23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22</v>
      </c>
      <c r="D299" s="14">
        <v>32</v>
      </c>
      <c r="E299" s="23">
        <v>17</v>
      </c>
    </row>
    <row r="300" spans="1:5" x14ac:dyDescent="0.25">
      <c r="A300" s="172" t="s">
        <v>215</v>
      </c>
      <c r="B300" s="13" t="s">
        <v>216</v>
      </c>
      <c r="C300" s="14">
        <v>329</v>
      </c>
      <c r="D300" s="14">
        <v>213</v>
      </c>
      <c r="E300" s="23">
        <v>41</v>
      </c>
    </row>
    <row r="301" spans="1:5" x14ac:dyDescent="0.25">
      <c r="A301" s="173"/>
      <c r="B301" s="13" t="s">
        <v>217</v>
      </c>
      <c r="C301" s="14">
        <v>24</v>
      </c>
      <c r="D301" s="14">
        <v>14</v>
      </c>
      <c r="E301" s="23">
        <v>0</v>
      </c>
    </row>
    <row r="302" spans="1:5" x14ac:dyDescent="0.25">
      <c r="A302" s="174"/>
      <c r="B302" s="13" t="s">
        <v>218</v>
      </c>
      <c r="C302" s="14">
        <v>15</v>
      </c>
      <c r="D302" s="14">
        <v>13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2</v>
      </c>
      <c r="E303" s="23">
        <v>0</v>
      </c>
    </row>
    <row r="304" spans="1:5" x14ac:dyDescent="0.25">
      <c r="A304" s="172" t="s">
        <v>221</v>
      </c>
      <c r="B304" s="13" t="s">
        <v>212</v>
      </c>
      <c r="C304" s="14">
        <v>15</v>
      </c>
      <c r="D304" s="14">
        <v>7</v>
      </c>
      <c r="E304" s="23">
        <v>4</v>
      </c>
    </row>
    <row r="305" spans="1:5" x14ac:dyDescent="0.25">
      <c r="A305" s="173"/>
      <c r="B305" s="13" t="s">
        <v>222</v>
      </c>
      <c r="C305" s="14">
        <v>29</v>
      </c>
      <c r="D305" s="14">
        <v>58</v>
      </c>
      <c r="E305" s="23">
        <v>48</v>
      </c>
    </row>
    <row r="306" spans="1:5" x14ac:dyDescent="0.25">
      <c r="A306" s="174"/>
      <c r="B306" s="13" t="s">
        <v>223</v>
      </c>
      <c r="C306" s="14">
        <v>3</v>
      </c>
      <c r="D306" s="14">
        <v>7</v>
      </c>
      <c r="E306" s="23">
        <v>5</v>
      </c>
    </row>
    <row r="307" spans="1:5" x14ac:dyDescent="0.25">
      <c r="A307" s="172" t="s">
        <v>224</v>
      </c>
      <c r="B307" s="13" t="s">
        <v>225</v>
      </c>
      <c r="C307" s="14">
        <v>0</v>
      </c>
      <c r="D307" s="14">
        <v>0</v>
      </c>
      <c r="E307" s="23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3">
        <v>6</v>
      </c>
    </row>
    <row r="309" spans="1:5" x14ac:dyDescent="0.25">
      <c r="A309" s="173"/>
      <c r="B309" s="13" t="s">
        <v>227</v>
      </c>
      <c r="C309" s="14">
        <v>238</v>
      </c>
      <c r="D309" s="14">
        <v>470</v>
      </c>
      <c r="E309" s="23">
        <v>321</v>
      </c>
    </row>
    <row r="310" spans="1:5" x14ac:dyDescent="0.25">
      <c r="A310" s="173"/>
      <c r="B310" s="13" t="s">
        <v>228</v>
      </c>
      <c r="C310" s="14">
        <v>508</v>
      </c>
      <c r="D310" s="14">
        <v>585</v>
      </c>
      <c r="E310" s="23">
        <v>0</v>
      </c>
    </row>
    <row r="311" spans="1:5" x14ac:dyDescent="0.25">
      <c r="A311" s="173"/>
      <c r="B311" s="13" t="s">
        <v>229</v>
      </c>
      <c r="C311" s="14">
        <v>1</v>
      </c>
      <c r="D311" s="14">
        <v>1</v>
      </c>
      <c r="E311" s="23">
        <v>0</v>
      </c>
    </row>
    <row r="312" spans="1:5" x14ac:dyDescent="0.25">
      <c r="A312" s="173"/>
      <c r="B312" s="13" t="s">
        <v>230</v>
      </c>
      <c r="C312" s="14">
        <v>276</v>
      </c>
      <c r="D312" s="14">
        <v>488</v>
      </c>
      <c r="E312" s="23">
        <v>441</v>
      </c>
    </row>
    <row r="313" spans="1:5" x14ac:dyDescent="0.25">
      <c r="A313" s="173"/>
      <c r="B313" s="13" t="s">
        <v>231</v>
      </c>
      <c r="C313" s="14">
        <v>142</v>
      </c>
      <c r="D313" s="14">
        <v>179</v>
      </c>
      <c r="E313" s="23">
        <v>0</v>
      </c>
    </row>
    <row r="314" spans="1:5" x14ac:dyDescent="0.25">
      <c r="A314" s="173"/>
      <c r="B314" s="13" t="s">
        <v>232</v>
      </c>
      <c r="C314" s="14">
        <v>0</v>
      </c>
      <c r="D314" s="14">
        <v>0</v>
      </c>
      <c r="E314" s="23">
        <v>0</v>
      </c>
    </row>
    <row r="315" spans="1:5" x14ac:dyDescent="0.25">
      <c r="A315" s="173"/>
      <c r="B315" s="13" t="s">
        <v>233</v>
      </c>
      <c r="C315" s="14">
        <v>430</v>
      </c>
      <c r="D315" s="14">
        <v>129</v>
      </c>
      <c r="E315" s="23">
        <v>679</v>
      </c>
    </row>
    <row r="316" spans="1:5" x14ac:dyDescent="0.25">
      <c r="A316" s="173"/>
      <c r="B316" s="13" t="s">
        <v>234</v>
      </c>
      <c r="C316" s="14">
        <v>1</v>
      </c>
      <c r="D316" s="14">
        <v>1</v>
      </c>
      <c r="E316" s="23">
        <v>2</v>
      </c>
    </row>
    <row r="317" spans="1:5" x14ac:dyDescent="0.25">
      <c r="A317" s="173"/>
      <c r="B317" s="13" t="s">
        <v>235</v>
      </c>
      <c r="C317" s="14">
        <v>0</v>
      </c>
      <c r="D317" s="14">
        <v>0</v>
      </c>
      <c r="E317" s="23">
        <v>0</v>
      </c>
    </row>
    <row r="318" spans="1:5" x14ac:dyDescent="0.25">
      <c r="A318" s="173"/>
      <c r="B318" s="13" t="s">
        <v>236</v>
      </c>
      <c r="C318" s="14">
        <v>0</v>
      </c>
      <c r="D318" s="14">
        <v>0</v>
      </c>
      <c r="E318" s="23">
        <v>0</v>
      </c>
    </row>
    <row r="319" spans="1:5" x14ac:dyDescent="0.25">
      <c r="A319" s="173"/>
      <c r="B319" s="13" t="s">
        <v>237</v>
      </c>
      <c r="C319" s="14">
        <v>0</v>
      </c>
      <c r="D319" s="14">
        <v>0</v>
      </c>
      <c r="E319" s="23">
        <v>0</v>
      </c>
    </row>
    <row r="320" spans="1:5" x14ac:dyDescent="0.25">
      <c r="A320" s="173"/>
      <c r="B320" s="13" t="s">
        <v>238</v>
      </c>
      <c r="C320" s="14">
        <v>10</v>
      </c>
      <c r="D320" s="14">
        <v>19</v>
      </c>
      <c r="E320" s="23">
        <v>11</v>
      </c>
    </row>
    <row r="321" spans="1:5" x14ac:dyDescent="0.25">
      <c r="A321" s="174"/>
      <c r="B321" s="13" t="s">
        <v>239</v>
      </c>
      <c r="C321" s="14">
        <v>15</v>
      </c>
      <c r="D321" s="14">
        <v>21</v>
      </c>
      <c r="E321" s="23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3"/>
      <c r="B326" s="13" t="s">
        <v>245</v>
      </c>
      <c r="C326" s="14">
        <v>32</v>
      </c>
      <c r="D326" s="14">
        <v>52</v>
      </c>
      <c r="E326" s="23">
        <v>10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3"/>
      <c r="B329" s="13" t="s">
        <v>248</v>
      </c>
      <c r="C329" s="14">
        <v>35</v>
      </c>
      <c r="D329" s="14">
        <v>30</v>
      </c>
      <c r="E329" s="23">
        <v>32</v>
      </c>
    </row>
    <row r="330" spans="1:5" x14ac:dyDescent="0.25">
      <c r="A330" s="173"/>
      <c r="B330" s="13" t="s">
        <v>249</v>
      </c>
      <c r="C330" s="14">
        <v>0</v>
      </c>
      <c r="D330" s="14">
        <v>0</v>
      </c>
      <c r="E330" s="23">
        <v>0</v>
      </c>
    </row>
    <row r="331" spans="1:5" x14ac:dyDescent="0.25">
      <c r="A331" s="173"/>
      <c r="B331" s="13" t="s">
        <v>250</v>
      </c>
      <c r="C331" s="14">
        <v>13</v>
      </c>
      <c r="D331" s="14">
        <v>3</v>
      </c>
      <c r="E331" s="23">
        <v>8</v>
      </c>
    </row>
    <row r="332" spans="1:5" x14ac:dyDescent="0.25">
      <c r="A332" s="173"/>
      <c r="B332" s="13" t="s">
        <v>251</v>
      </c>
      <c r="C332" s="14">
        <v>13</v>
      </c>
      <c r="D332" s="14">
        <v>27</v>
      </c>
      <c r="E332" s="23">
        <v>21</v>
      </c>
    </row>
    <row r="333" spans="1:5" x14ac:dyDescent="0.25">
      <c r="A333" s="173"/>
      <c r="B333" s="13" t="s">
        <v>252</v>
      </c>
      <c r="C333" s="14">
        <v>0</v>
      </c>
      <c r="D333" s="14">
        <v>0</v>
      </c>
      <c r="E333" s="23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3"/>
      <c r="B335" s="13" t="s">
        <v>254</v>
      </c>
      <c r="C335" s="14">
        <v>0</v>
      </c>
      <c r="D335" s="14">
        <v>0</v>
      </c>
      <c r="E335" s="23">
        <v>0</v>
      </c>
    </row>
    <row r="336" spans="1:5" x14ac:dyDescent="0.25">
      <c r="A336" s="173"/>
      <c r="B336" s="13" t="s">
        <v>255</v>
      </c>
      <c r="C336" s="14">
        <v>8</v>
      </c>
      <c r="D336" s="14">
        <v>5</v>
      </c>
      <c r="E336" s="23">
        <v>12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258</v>
      </c>
      <c r="C339" s="14">
        <v>652</v>
      </c>
      <c r="D339" s="14">
        <v>888</v>
      </c>
      <c r="E339" s="23">
        <v>403</v>
      </c>
    </row>
    <row r="340" spans="1:5" x14ac:dyDescent="0.25">
      <c r="A340" s="173"/>
      <c r="B340" s="13" t="s">
        <v>259</v>
      </c>
      <c r="C340" s="14">
        <v>0</v>
      </c>
      <c r="D340" s="14">
        <v>0</v>
      </c>
      <c r="E340" s="23">
        <v>0</v>
      </c>
    </row>
    <row r="341" spans="1:5" x14ac:dyDescent="0.25">
      <c r="A341" s="173"/>
      <c r="B341" s="13" t="s">
        <v>260</v>
      </c>
      <c r="C341" s="14">
        <v>2</v>
      </c>
      <c r="D341" s="14">
        <v>1</v>
      </c>
      <c r="E341" s="23">
        <v>3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3"/>
      <c r="B343" s="13" t="s">
        <v>262</v>
      </c>
      <c r="C343" s="14">
        <v>19</v>
      </c>
      <c r="D343" s="14">
        <v>83</v>
      </c>
      <c r="E343" s="23">
        <v>0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3">
        <v>0</v>
      </c>
    </row>
    <row r="345" spans="1:5" x14ac:dyDescent="0.25">
      <c r="A345" s="173"/>
      <c r="B345" s="13" t="s">
        <v>264</v>
      </c>
      <c r="C345" s="14">
        <v>42</v>
      </c>
      <c r="D345" s="14">
        <v>93</v>
      </c>
      <c r="E345" s="23">
        <v>30</v>
      </c>
    </row>
    <row r="346" spans="1:5" x14ac:dyDescent="0.25">
      <c r="A346" s="173"/>
      <c r="B346" s="13" t="s">
        <v>265</v>
      </c>
      <c r="C346" s="14">
        <v>67</v>
      </c>
      <c r="D346" s="14">
        <v>55</v>
      </c>
      <c r="E346" s="23">
        <v>79</v>
      </c>
    </row>
    <row r="347" spans="1:5" x14ac:dyDescent="0.25">
      <c r="A347" s="173"/>
      <c r="B347" s="13" t="s">
        <v>266</v>
      </c>
      <c r="C347" s="14">
        <v>0</v>
      </c>
      <c r="D347" s="14">
        <v>1</v>
      </c>
      <c r="E347" s="23">
        <v>4</v>
      </c>
    </row>
    <row r="348" spans="1:5" x14ac:dyDescent="0.25">
      <c r="A348" s="173"/>
      <c r="B348" s="13" t="s">
        <v>267</v>
      </c>
      <c r="C348" s="14">
        <v>1</v>
      </c>
      <c r="D348" s="14">
        <v>6</v>
      </c>
      <c r="E348" s="23">
        <v>5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3">
        <v>0</v>
      </c>
    </row>
    <row r="351" spans="1:5" x14ac:dyDescent="0.25">
      <c r="A351" s="173"/>
      <c r="B351" s="13" t="s">
        <v>270</v>
      </c>
      <c r="C351" s="14">
        <v>0</v>
      </c>
      <c r="D351" s="14">
        <v>1</v>
      </c>
      <c r="E351" s="23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3"/>
      <c r="B353" s="13" t="s">
        <v>272</v>
      </c>
      <c r="C353" s="14">
        <v>2</v>
      </c>
      <c r="D353" s="14">
        <v>1</v>
      </c>
      <c r="E353" s="23">
        <v>2</v>
      </c>
    </row>
    <row r="354" spans="1:5" x14ac:dyDescent="0.25">
      <c r="A354" s="174"/>
      <c r="B354" s="13" t="s">
        <v>273</v>
      </c>
      <c r="C354" s="14">
        <v>4</v>
      </c>
      <c r="D354" s="14">
        <v>6</v>
      </c>
      <c r="E354" s="23">
        <v>10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3"/>
      <c r="B356" s="13" t="s">
        <v>276</v>
      </c>
      <c r="C356" s="14">
        <v>1</v>
      </c>
      <c r="D356" s="14">
        <v>0</v>
      </c>
      <c r="E356" s="23">
        <v>0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3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3"/>
      <c r="B360" s="13" t="s">
        <v>280</v>
      </c>
      <c r="C360" s="14">
        <v>1</v>
      </c>
      <c r="D360" s="14">
        <v>1</v>
      </c>
      <c r="E360" s="23">
        <v>0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3"/>
      <c r="B363" s="13" t="s">
        <v>283</v>
      </c>
      <c r="C363" s="14">
        <v>0</v>
      </c>
      <c r="D363" s="14">
        <v>0</v>
      </c>
      <c r="E363" s="23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2" t="s">
        <v>286</v>
      </c>
      <c r="B366" s="13" t="s">
        <v>287</v>
      </c>
      <c r="C366" s="14">
        <v>4</v>
      </c>
      <c r="D366" s="14">
        <v>10</v>
      </c>
      <c r="E366" s="23">
        <v>3</v>
      </c>
    </row>
    <row r="367" spans="1:5" x14ac:dyDescent="0.25">
      <c r="A367" s="173"/>
      <c r="B367" s="13" t="s">
        <v>288</v>
      </c>
      <c r="C367" s="14">
        <v>2</v>
      </c>
      <c r="D367" s="14">
        <v>2</v>
      </c>
      <c r="E367" s="23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3"/>
      <c r="B369" s="13" t="s">
        <v>290</v>
      </c>
      <c r="C369" s="14">
        <v>1</v>
      </c>
      <c r="D369" s="14">
        <v>2</v>
      </c>
      <c r="E369" s="23">
        <v>1</v>
      </c>
    </row>
    <row r="370" spans="1:5" x14ac:dyDescent="0.25">
      <c r="A370" s="173"/>
      <c r="B370" s="13" t="s">
        <v>291</v>
      </c>
      <c r="C370" s="14">
        <v>0</v>
      </c>
      <c r="D370" s="14">
        <v>0</v>
      </c>
      <c r="E370" s="23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3"/>
      <c r="B376" s="13" t="s">
        <v>298</v>
      </c>
      <c r="C376" s="14">
        <v>57</v>
      </c>
      <c r="D376" s="14">
        <v>56</v>
      </c>
      <c r="E376" s="23">
        <v>3</v>
      </c>
    </row>
    <row r="377" spans="1:5" x14ac:dyDescent="0.25">
      <c r="A377" s="173"/>
      <c r="B377" s="13" t="s">
        <v>299</v>
      </c>
      <c r="C377" s="14">
        <v>93</v>
      </c>
      <c r="D377" s="14">
        <v>88</v>
      </c>
      <c r="E377" s="23">
        <v>0</v>
      </c>
    </row>
    <row r="378" spans="1:5" x14ac:dyDescent="0.25">
      <c r="A378" s="173"/>
      <c r="B378" s="13" t="s">
        <v>300</v>
      </c>
      <c r="C378" s="14">
        <v>8</v>
      </c>
      <c r="D378" s="14">
        <v>8</v>
      </c>
      <c r="E378" s="23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3">
        <v>0</v>
      </c>
    </row>
    <row r="382" spans="1:5" x14ac:dyDescent="0.25">
      <c r="A382" s="173"/>
      <c r="B382" s="13" t="s">
        <v>303</v>
      </c>
      <c r="C382" s="14">
        <v>0</v>
      </c>
      <c r="D382" s="14">
        <v>0</v>
      </c>
      <c r="E382" s="23">
        <v>0</v>
      </c>
    </row>
    <row r="383" spans="1:5" x14ac:dyDescent="0.25">
      <c r="A383" s="173"/>
      <c r="B383" s="13" t="s">
        <v>304</v>
      </c>
      <c r="C383" s="14">
        <v>0</v>
      </c>
      <c r="D383" s="14">
        <v>0</v>
      </c>
      <c r="E383" s="23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3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3"/>
      <c r="B389" s="13" t="s">
        <v>311</v>
      </c>
      <c r="C389" s="14">
        <v>0</v>
      </c>
      <c r="D389" s="14">
        <v>0</v>
      </c>
      <c r="E389" s="23">
        <v>0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3"/>
      <c r="B391" s="13" t="s">
        <v>248</v>
      </c>
      <c r="C391" s="14">
        <v>52</v>
      </c>
      <c r="D391" s="14">
        <v>31</v>
      </c>
      <c r="E391" s="23">
        <v>51</v>
      </c>
    </row>
    <row r="392" spans="1:5" x14ac:dyDescent="0.25">
      <c r="A392" s="173"/>
      <c r="B392" s="13" t="s">
        <v>249</v>
      </c>
      <c r="C392" s="14">
        <v>50</v>
      </c>
      <c r="D392" s="14">
        <v>74</v>
      </c>
      <c r="E392" s="23">
        <v>35</v>
      </c>
    </row>
    <row r="393" spans="1:5" x14ac:dyDescent="0.25">
      <c r="A393" s="173"/>
      <c r="B393" s="13" t="s">
        <v>250</v>
      </c>
      <c r="C393" s="14">
        <v>0</v>
      </c>
      <c r="D393" s="14">
        <v>1</v>
      </c>
      <c r="E393" s="23">
        <v>6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3"/>
      <c r="B396" s="13" t="s">
        <v>314</v>
      </c>
      <c r="C396" s="14">
        <v>2</v>
      </c>
      <c r="D396" s="14">
        <v>2</v>
      </c>
      <c r="E396" s="23">
        <v>2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3"/>
      <c r="B399" s="13" t="s">
        <v>260</v>
      </c>
      <c r="C399" s="14">
        <v>23</v>
      </c>
      <c r="D399" s="14">
        <v>8</v>
      </c>
      <c r="E399" s="23">
        <v>4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3"/>
      <c r="B401" s="13" t="s">
        <v>316</v>
      </c>
      <c r="C401" s="14">
        <v>749</v>
      </c>
      <c r="D401" s="14">
        <v>756</v>
      </c>
      <c r="E401" s="23">
        <v>0</v>
      </c>
    </row>
    <row r="402" spans="1:5" x14ac:dyDescent="0.25">
      <c r="A402" s="173"/>
      <c r="B402" s="13" t="s">
        <v>317</v>
      </c>
      <c r="C402" s="14">
        <v>30</v>
      </c>
      <c r="D402" s="14">
        <v>43</v>
      </c>
      <c r="E402" s="23">
        <v>10</v>
      </c>
    </row>
    <row r="403" spans="1:5" x14ac:dyDescent="0.25">
      <c r="A403" s="173"/>
      <c r="B403" s="13" t="s">
        <v>318</v>
      </c>
      <c r="C403" s="14">
        <v>271</v>
      </c>
      <c r="D403" s="14">
        <v>295</v>
      </c>
      <c r="E403" s="23">
        <v>409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3">
        <v>4</v>
      </c>
    </row>
    <row r="405" spans="1:5" x14ac:dyDescent="0.25">
      <c r="A405" s="173"/>
      <c r="B405" s="13" t="s">
        <v>319</v>
      </c>
      <c r="C405" s="14">
        <v>5</v>
      </c>
      <c r="D405" s="14">
        <v>4</v>
      </c>
      <c r="E405" s="23">
        <v>3</v>
      </c>
    </row>
    <row r="406" spans="1:5" x14ac:dyDescent="0.25">
      <c r="A406" s="173"/>
      <c r="B406" s="13" t="s">
        <v>320</v>
      </c>
      <c r="C406" s="14">
        <v>7</v>
      </c>
      <c r="D406" s="14">
        <v>11</v>
      </c>
      <c r="E406" s="23">
        <v>5</v>
      </c>
    </row>
    <row r="407" spans="1:5" x14ac:dyDescent="0.25">
      <c r="A407" s="173"/>
      <c r="B407" s="13" t="s">
        <v>321</v>
      </c>
      <c r="C407" s="14">
        <v>35</v>
      </c>
      <c r="D407" s="14">
        <v>29</v>
      </c>
      <c r="E407" s="23">
        <v>13</v>
      </c>
    </row>
    <row r="408" spans="1:5" x14ac:dyDescent="0.25">
      <c r="A408" s="173"/>
      <c r="B408" s="13" t="s">
        <v>270</v>
      </c>
      <c r="C408" s="14">
        <v>5</v>
      </c>
      <c r="D408" s="14">
        <v>255</v>
      </c>
      <c r="E408" s="23">
        <v>0</v>
      </c>
    </row>
    <row r="409" spans="1:5" x14ac:dyDescent="0.25">
      <c r="A409" s="174"/>
      <c r="B409" s="13" t="s">
        <v>322</v>
      </c>
      <c r="C409" s="14">
        <v>405</v>
      </c>
      <c r="D409" s="14">
        <v>3026</v>
      </c>
      <c r="E409" s="23">
        <v>57</v>
      </c>
    </row>
  </sheetData>
  <sheetProtection algorithmName="SHA-512" hashValue="oCr+RpP73LHpt7I9g3rQlCqB28begQbZrbNPeEgWGVUKYlor+hJ1vKQCca9o2QjD7UjfhA6AK9O4F18BRC9Muw==" saltValue="/vFLaRceWX01PKJIARzTS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41316-FC28-4975-BFC8-3CD7B6EB4686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Z364tWF+tSIFjBPUeLwxYwv3tvr7xUyh0eZvz245xiwd3DRVcFM8KpJDUUBptD2QlxUtc1gWFDa7OjgsLEkfGA==" saltValue="wIy7Wcc0iHdaBbmstgpsB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49EC-3FDE-4FAE-BB1C-06CCE99F7F3E}">
  <dimension ref="A1:BI25"/>
  <sheetViews>
    <sheetView showGridLines="0" showRowColHeaders="0" workbookViewId="0">
      <selection activeCell="E30" sqref="E30"/>
    </sheetView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HTXqFc/6Dsi3t6hbK7AKg/KO7YbtzZCrmyk6q4ZZrlXiOK6qpP0AmTOfP4GrwuPKBYNxiHqQL3rSgoIysuvKNA==" saltValue="thpLX1xb/gqt9vBvZ0NaJ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1968-DA78-4476-9065-A2FF12AAC3BD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0</v>
      </c>
      <c r="N6" s="170">
        <f>DatosMedioAmbiente!C55</f>
        <v>0</v>
      </c>
      <c r="O6" s="170">
        <f>DatosMedioAmbiente!C57</f>
        <v>1</v>
      </c>
      <c r="P6" s="170">
        <f>DatosMedioAmbiente!C59</f>
        <v>3</v>
      </c>
      <c r="Q6" s="170">
        <f>DatosMedioAmbiente!C61</f>
        <v>0</v>
      </c>
      <c r="R6" s="170">
        <f>DatosMedioAmbiente!C63</f>
        <v>3</v>
      </c>
      <c r="S6" s="168"/>
      <c r="U6" s="171">
        <f>DatosMedioAmbiente!C54</f>
        <v>1</v>
      </c>
      <c r="V6" s="171">
        <f>DatosMedioAmbiente!C56</f>
        <v>0</v>
      </c>
      <c r="W6" s="171">
        <f>DatosMedioAmbiente!C58</f>
        <v>1</v>
      </c>
      <c r="X6" s="171">
        <f>DatosMedioAmbiente!C60</f>
        <v>0</v>
      </c>
      <c r="Y6" s="171">
        <f>DatosMedioAmbiente!C62</f>
        <v>2</v>
      </c>
      <c r="Z6" s="171">
        <f>DatosMedioAmbiente!C64</f>
        <v>0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vfUJsrDGykEahHSo414lawdJKcAoI1Pirrv4lMhR1LyCzdxfV7w7k6XsShvlNK9SQ+Mn22x8sb6TDcJvnKO5nA==" saltValue="w4ps57pdqFDOpw+IDQvlw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44DB-3FFC-44A8-96AF-AFF8DAFB6FE7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995</v>
      </c>
      <c r="G2" s="85" t="s">
        <v>1647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1624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667</v>
      </c>
      <c r="AO2" s="85" t="s">
        <v>667</v>
      </c>
      <c r="AT2" s="85" t="s">
        <v>679</v>
      </c>
      <c r="AU2" s="85" t="s">
        <v>669</v>
      </c>
      <c r="AV2" s="85" t="s">
        <v>667</v>
      </c>
      <c r="AW2" s="85" t="s">
        <v>1205</v>
      </c>
      <c r="AX2" s="85" t="s">
        <v>1203</v>
      </c>
      <c r="AY2" s="85" t="s">
        <v>19</v>
      </c>
      <c r="AZ2" s="85" t="s">
        <v>1028</v>
      </c>
      <c r="BA2" s="85" t="s">
        <v>81</v>
      </c>
      <c r="BB2" s="85" t="s">
        <v>1020</v>
      </c>
      <c r="BC2" s="85" t="s">
        <v>999</v>
      </c>
      <c r="BD2" s="85" t="s">
        <v>980</v>
      </c>
      <c r="BE2" s="85" t="s">
        <v>1656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1203</v>
      </c>
      <c r="G3" s="85" t="s">
        <v>1619</v>
      </c>
      <c r="H3" s="85" t="s">
        <v>1619</v>
      </c>
      <c r="I3" s="85" t="s">
        <v>1619</v>
      </c>
      <c r="J3" s="85" t="s">
        <v>1620</v>
      </c>
      <c r="K3" s="85" t="s">
        <v>1619</v>
      </c>
      <c r="L3" s="85" t="s">
        <v>1619</v>
      </c>
      <c r="M3" s="85" t="s">
        <v>1624</v>
      </c>
      <c r="N3" s="85" t="s">
        <v>1635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D3" s="85" t="s">
        <v>669</v>
      </c>
      <c r="AE3" s="85" t="s">
        <v>1204</v>
      </c>
      <c r="AF3" s="85" t="s">
        <v>1213</v>
      </c>
      <c r="AI3" s="85" t="s">
        <v>228</v>
      </c>
      <c r="AL3" s="85" t="s">
        <v>669</v>
      </c>
      <c r="AM3" s="85" t="s">
        <v>669</v>
      </c>
      <c r="AN3" s="85" t="s">
        <v>669</v>
      </c>
      <c r="AO3" s="85" t="s">
        <v>669</v>
      </c>
      <c r="AU3" s="85" t="s">
        <v>671</v>
      </c>
      <c r="AV3" s="85" t="s">
        <v>669</v>
      </c>
      <c r="AW3" s="85" t="s">
        <v>1206</v>
      </c>
      <c r="AX3" s="85" t="s">
        <v>1205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354</v>
      </c>
      <c r="BE3" s="85" t="s">
        <v>1657</v>
      </c>
      <c r="BF3" s="85" t="s">
        <v>1079</v>
      </c>
      <c r="BG3" s="85" t="s">
        <v>1079</v>
      </c>
      <c r="BH3" s="85" t="s">
        <v>1163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1635</v>
      </c>
      <c r="G4" s="85" t="s">
        <v>1620</v>
      </c>
      <c r="H4" s="85" t="s">
        <v>1620</v>
      </c>
      <c r="I4" s="85" t="s">
        <v>1620</v>
      </c>
      <c r="J4" s="85" t="s">
        <v>1622</v>
      </c>
      <c r="K4" s="85" t="s">
        <v>1620</v>
      </c>
      <c r="L4" s="85" t="s">
        <v>1620</v>
      </c>
      <c r="M4" s="85" t="s">
        <v>1635</v>
      </c>
      <c r="O4" s="85" t="s">
        <v>1620</v>
      </c>
      <c r="P4" s="85" t="s">
        <v>1667</v>
      </c>
      <c r="Q4" s="85" t="s">
        <v>1667</v>
      </c>
      <c r="R4" s="85" t="s">
        <v>1061</v>
      </c>
      <c r="S4" s="85" t="s">
        <v>1666</v>
      </c>
      <c r="T4" s="85" t="s">
        <v>1666</v>
      </c>
      <c r="V4" s="85" t="s">
        <v>30</v>
      </c>
      <c r="W4" s="85" t="s">
        <v>1762</v>
      </c>
      <c r="AD4" s="85" t="s">
        <v>671</v>
      </c>
      <c r="AE4" s="85" t="s">
        <v>1206</v>
      </c>
      <c r="AF4" s="85" t="s">
        <v>1214</v>
      </c>
      <c r="AI4" s="85" t="s">
        <v>230</v>
      </c>
      <c r="AL4" s="85" t="s">
        <v>671</v>
      </c>
      <c r="AM4" s="85" t="s">
        <v>671</v>
      </c>
      <c r="AN4" s="85" t="s">
        <v>671</v>
      </c>
      <c r="AO4" s="85" t="s">
        <v>671</v>
      </c>
      <c r="AV4" s="85" t="s">
        <v>671</v>
      </c>
      <c r="AW4" s="85" t="s">
        <v>1207</v>
      </c>
      <c r="AX4" s="85" t="s">
        <v>635</v>
      </c>
      <c r="AY4" s="85" t="s">
        <v>1024</v>
      </c>
      <c r="AZ4" s="85" t="s">
        <v>1030</v>
      </c>
      <c r="BA4" s="85" t="s">
        <v>1794</v>
      </c>
      <c r="BC4" s="85" t="s">
        <v>1005</v>
      </c>
      <c r="BD4" s="85" t="s">
        <v>981</v>
      </c>
      <c r="BE4" s="85" t="s">
        <v>1658</v>
      </c>
      <c r="BH4" s="85" t="s">
        <v>1164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1622</v>
      </c>
      <c r="F5" s="85" t="s">
        <v>110</v>
      </c>
      <c r="G5" s="85" t="s">
        <v>1625</v>
      </c>
      <c r="H5" s="85" t="s">
        <v>1625</v>
      </c>
      <c r="I5" s="85" t="s">
        <v>1622</v>
      </c>
      <c r="J5" s="85" t="s">
        <v>1624</v>
      </c>
      <c r="K5" s="85" t="s">
        <v>1622</v>
      </c>
      <c r="L5" s="85" t="s">
        <v>1622</v>
      </c>
      <c r="O5" s="85" t="s">
        <v>1622</v>
      </c>
      <c r="P5" s="85" t="s">
        <v>1668</v>
      </c>
      <c r="Q5" s="85" t="s">
        <v>1670</v>
      </c>
      <c r="R5" s="85" t="s">
        <v>1062</v>
      </c>
      <c r="S5" s="85" t="s">
        <v>1667</v>
      </c>
      <c r="T5" s="85" t="s">
        <v>1667</v>
      </c>
      <c r="V5" s="85" t="s">
        <v>31</v>
      </c>
      <c r="AD5" s="85" t="s">
        <v>673</v>
      </c>
      <c r="AE5" s="85" t="s">
        <v>635</v>
      </c>
      <c r="AI5" s="85" t="s">
        <v>231</v>
      </c>
      <c r="AL5" s="85" t="s">
        <v>673</v>
      </c>
      <c r="AM5" s="85" t="s">
        <v>673</v>
      </c>
      <c r="AN5" s="85" t="s">
        <v>673</v>
      </c>
      <c r="AO5" s="85" t="s">
        <v>673</v>
      </c>
      <c r="AV5" s="85" t="s">
        <v>675</v>
      </c>
      <c r="AY5" s="85" t="s">
        <v>1025</v>
      </c>
      <c r="AZ5" s="85" t="s">
        <v>1031</v>
      </c>
      <c r="BC5" s="85" t="s">
        <v>1006</v>
      </c>
      <c r="BD5" s="85" t="s">
        <v>982</v>
      </c>
      <c r="BE5" s="85" t="s">
        <v>1799</v>
      </c>
    </row>
    <row r="6" spans="1:61" x14ac:dyDescent="0.2">
      <c r="A6" s="85" t="s">
        <v>1756</v>
      </c>
      <c r="B6" s="85" t="s">
        <v>109</v>
      </c>
      <c r="C6" s="85" t="s">
        <v>1738</v>
      </c>
      <c r="D6" s="85" t="s">
        <v>1624</v>
      </c>
      <c r="E6" s="85" t="s">
        <v>1623</v>
      </c>
      <c r="G6" s="85" t="s">
        <v>995</v>
      </c>
      <c r="H6" s="85" t="s">
        <v>995</v>
      </c>
      <c r="I6" s="85" t="s">
        <v>1626</v>
      </c>
      <c r="J6" s="85" t="s">
        <v>1625</v>
      </c>
      <c r="K6" s="85" t="s">
        <v>1638</v>
      </c>
      <c r="L6" s="85" t="s">
        <v>1624</v>
      </c>
      <c r="O6" s="85" t="s">
        <v>1625</v>
      </c>
      <c r="P6" s="85" t="s">
        <v>1670</v>
      </c>
      <c r="R6" s="85" t="s">
        <v>1063</v>
      </c>
      <c r="S6" s="85" t="s">
        <v>1668</v>
      </c>
      <c r="T6" s="85" t="s">
        <v>1668</v>
      </c>
      <c r="V6" s="85" t="s">
        <v>32</v>
      </c>
      <c r="AD6" s="85" t="s">
        <v>675</v>
      </c>
      <c r="AE6" s="85" t="s">
        <v>1207</v>
      </c>
      <c r="AI6" s="85" t="s">
        <v>233</v>
      </c>
      <c r="AL6" s="85" t="s">
        <v>675</v>
      </c>
      <c r="AM6" s="85" t="s">
        <v>675</v>
      </c>
      <c r="AN6" s="85" t="s">
        <v>675</v>
      </c>
      <c r="AO6" s="85" t="s">
        <v>675</v>
      </c>
      <c r="AV6" s="85" t="s">
        <v>677</v>
      </c>
      <c r="AY6" s="85" t="s">
        <v>1026</v>
      </c>
      <c r="AZ6" s="85" t="s">
        <v>1026</v>
      </c>
      <c r="BC6" s="85" t="s">
        <v>1007</v>
      </c>
      <c r="BD6" s="85" t="s">
        <v>983</v>
      </c>
      <c r="BE6" s="85" t="s">
        <v>1040</v>
      </c>
    </row>
    <row r="7" spans="1:61" x14ac:dyDescent="0.2">
      <c r="B7" s="85" t="s">
        <v>110</v>
      </c>
      <c r="C7" s="85" t="s">
        <v>1740</v>
      </c>
      <c r="D7" s="85" t="s">
        <v>1626</v>
      </c>
      <c r="E7" s="85" t="s">
        <v>995</v>
      </c>
      <c r="G7" s="85" t="s">
        <v>1633</v>
      </c>
      <c r="H7" s="85" t="s">
        <v>1632</v>
      </c>
      <c r="I7" s="85" t="s">
        <v>995</v>
      </c>
      <c r="J7" s="85" t="s">
        <v>1626</v>
      </c>
      <c r="L7" s="85" t="s">
        <v>995</v>
      </c>
      <c r="O7" s="85" t="s">
        <v>995</v>
      </c>
      <c r="R7" s="85" t="s">
        <v>1064</v>
      </c>
      <c r="S7" s="85" t="s">
        <v>1669</v>
      </c>
      <c r="T7" s="85" t="s">
        <v>1669</v>
      </c>
      <c r="AD7" s="85" t="s">
        <v>677</v>
      </c>
      <c r="AI7" s="85" t="s">
        <v>239</v>
      </c>
      <c r="AL7" s="85" t="s">
        <v>677</v>
      </c>
      <c r="AM7" s="85" t="s">
        <v>677</v>
      </c>
      <c r="AN7" s="85" t="s">
        <v>677</v>
      </c>
      <c r="AO7" s="85" t="s">
        <v>677</v>
      </c>
      <c r="AV7" s="85" t="s">
        <v>679</v>
      </c>
      <c r="BC7" s="85" t="s">
        <v>1796</v>
      </c>
      <c r="BD7" s="85" t="s">
        <v>984</v>
      </c>
      <c r="BE7" s="85" t="s">
        <v>272</v>
      </c>
    </row>
    <row r="8" spans="1:61" x14ac:dyDescent="0.2">
      <c r="C8" s="85" t="s">
        <v>216</v>
      </c>
      <c r="D8" s="85" t="s">
        <v>995</v>
      </c>
      <c r="E8" s="85" t="s">
        <v>1631</v>
      </c>
      <c r="G8" s="85" t="s">
        <v>1636</v>
      </c>
      <c r="H8" s="85" t="s">
        <v>1633</v>
      </c>
      <c r="I8" s="85" t="s">
        <v>1632</v>
      </c>
      <c r="J8" s="85" t="s">
        <v>995</v>
      </c>
      <c r="L8" s="85" t="s">
        <v>1636</v>
      </c>
      <c r="O8" s="85" t="s">
        <v>1632</v>
      </c>
      <c r="R8" s="85" t="s">
        <v>1065</v>
      </c>
      <c r="S8" s="85" t="s">
        <v>1670</v>
      </c>
      <c r="T8" s="85" t="s">
        <v>1670</v>
      </c>
      <c r="AD8" s="85" t="s">
        <v>679</v>
      </c>
      <c r="AI8" s="85" t="s">
        <v>110</v>
      </c>
      <c r="AL8" s="85" t="s">
        <v>679</v>
      </c>
      <c r="AM8" s="85" t="s">
        <v>679</v>
      </c>
      <c r="AO8" s="85" t="s">
        <v>679</v>
      </c>
      <c r="BC8" s="85" t="s">
        <v>1008</v>
      </c>
      <c r="BD8" s="85" t="s">
        <v>985</v>
      </c>
    </row>
    <row r="9" spans="1:61" x14ac:dyDescent="0.2">
      <c r="C9" s="85" t="s">
        <v>1741</v>
      </c>
      <c r="D9" s="85" t="s">
        <v>1632</v>
      </c>
      <c r="E9" s="85" t="s">
        <v>1632</v>
      </c>
      <c r="G9" s="85" t="s">
        <v>1638</v>
      </c>
      <c r="H9" s="85" t="s">
        <v>1634</v>
      </c>
      <c r="I9" s="85" t="s">
        <v>1633</v>
      </c>
      <c r="J9" s="85" t="s">
        <v>1632</v>
      </c>
      <c r="O9" s="85" t="s">
        <v>1633</v>
      </c>
      <c r="R9" s="85" t="s">
        <v>1066</v>
      </c>
      <c r="BC9" s="85" t="s">
        <v>997</v>
      </c>
      <c r="BD9" s="85" t="s">
        <v>538</v>
      </c>
    </row>
    <row r="10" spans="1:61" x14ac:dyDescent="0.2">
      <c r="C10" s="85" t="s">
        <v>296</v>
      </c>
      <c r="D10" s="85" t="s">
        <v>1633</v>
      </c>
      <c r="E10" s="85" t="s">
        <v>1633</v>
      </c>
      <c r="G10" s="85" t="s">
        <v>110</v>
      </c>
      <c r="H10" s="85" t="s">
        <v>1636</v>
      </c>
      <c r="I10" s="85" t="s">
        <v>1634</v>
      </c>
      <c r="J10" s="85" t="s">
        <v>1633</v>
      </c>
      <c r="O10" s="85" t="s">
        <v>1634</v>
      </c>
      <c r="R10" s="85" t="s">
        <v>1067</v>
      </c>
      <c r="BD10" s="85" t="s">
        <v>986</v>
      </c>
    </row>
    <row r="11" spans="1:61" x14ac:dyDescent="0.2">
      <c r="C11" s="85" t="s">
        <v>1743</v>
      </c>
      <c r="D11" s="85" t="s">
        <v>1634</v>
      </c>
      <c r="E11" s="85" t="s">
        <v>1634</v>
      </c>
      <c r="H11" s="85" t="s">
        <v>1638</v>
      </c>
      <c r="I11" s="85" t="s">
        <v>1636</v>
      </c>
      <c r="J11" s="85" t="s">
        <v>1634</v>
      </c>
      <c r="O11" s="85" t="s">
        <v>1636</v>
      </c>
      <c r="R11" s="85" t="s">
        <v>1068</v>
      </c>
      <c r="BD11" s="85" t="s">
        <v>987</v>
      </c>
    </row>
    <row r="12" spans="1:61" x14ac:dyDescent="0.2">
      <c r="D12" s="85" t="s">
        <v>1636</v>
      </c>
      <c r="E12" s="85" t="s">
        <v>1635</v>
      </c>
      <c r="H12" s="85" t="s">
        <v>110</v>
      </c>
      <c r="I12" s="85" t="s">
        <v>1638</v>
      </c>
      <c r="J12" s="85" t="s">
        <v>1636</v>
      </c>
      <c r="O12" s="85" t="s">
        <v>1638</v>
      </c>
      <c r="BD12" s="85" t="s">
        <v>671</v>
      </c>
    </row>
    <row r="13" spans="1:61" x14ac:dyDescent="0.2">
      <c r="D13" s="85" t="s">
        <v>1638</v>
      </c>
      <c r="E13" s="85" t="s">
        <v>1636</v>
      </c>
      <c r="I13" s="85" t="s">
        <v>110</v>
      </c>
      <c r="J13" s="85" t="s">
        <v>1638</v>
      </c>
      <c r="O13" s="85" t="s">
        <v>110</v>
      </c>
      <c r="BD13" s="85" t="s">
        <v>988</v>
      </c>
    </row>
    <row r="14" spans="1:61" x14ac:dyDescent="0.2">
      <c r="D14" s="85" t="s">
        <v>1642</v>
      </c>
      <c r="E14" s="85" t="s">
        <v>1638</v>
      </c>
      <c r="J14" s="85" t="s">
        <v>110</v>
      </c>
      <c r="BD14" s="85" t="s">
        <v>989</v>
      </c>
    </row>
    <row r="15" spans="1:61" x14ac:dyDescent="0.2">
      <c r="D15" s="85" t="s">
        <v>110</v>
      </c>
      <c r="E15" s="85" t="s">
        <v>1643</v>
      </c>
      <c r="BD15" s="85" t="s">
        <v>990</v>
      </c>
    </row>
    <row r="16" spans="1:61" x14ac:dyDescent="0.2">
      <c r="BD16" s="85" t="s">
        <v>110</v>
      </c>
    </row>
    <row r="17" spans="56:56" x14ac:dyDescent="0.2">
      <c r="BD17" s="85" t="s">
        <v>992</v>
      </c>
    </row>
    <row r="18" spans="56:56" x14ac:dyDescent="0.2">
      <c r="BD18" s="85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1639-62A2-47B0-A997-F93917F19E79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1887</v>
      </c>
      <c r="D4" s="93">
        <f>SUM(DatosViolenciaGénero!D63:D69)</f>
        <v>543</v>
      </c>
    </row>
    <row r="5" spans="2:4" x14ac:dyDescent="0.2">
      <c r="B5" s="92" t="s">
        <v>1620</v>
      </c>
      <c r="C5" s="93">
        <f>SUM(DatosViolenciaGénero!C70:C73)</f>
        <v>348</v>
      </c>
      <c r="D5" s="93">
        <f>SUM(DatosViolenciaGénero!D70:D73)</f>
        <v>343</v>
      </c>
    </row>
    <row r="6" spans="2:4" ht="12.75" customHeight="1" x14ac:dyDescent="0.2">
      <c r="B6" s="92" t="s">
        <v>1666</v>
      </c>
      <c r="C6" s="93">
        <f>DatosViolenciaGénero!C74</f>
        <v>4</v>
      </c>
      <c r="D6" s="93">
        <f>DatosViolenciaGénero!D74</f>
        <v>5</v>
      </c>
    </row>
    <row r="7" spans="2:4" ht="12.75" customHeight="1" x14ac:dyDescent="0.2">
      <c r="B7" s="92" t="s">
        <v>1667</v>
      </c>
      <c r="C7" s="93">
        <f>SUM(DatosViolenciaGénero!C75:C77)</f>
        <v>31</v>
      </c>
      <c r="D7" s="93">
        <f>SUM(DatosViolenciaGénero!D75:D77)</f>
        <v>11</v>
      </c>
    </row>
    <row r="8" spans="2:4" ht="12.75" customHeight="1" x14ac:dyDescent="0.2">
      <c r="B8" s="92" t="s">
        <v>1668</v>
      </c>
      <c r="C8" s="93">
        <f>DatosViolenciaGénero!C81</f>
        <v>16</v>
      </c>
      <c r="D8" s="93">
        <f>DatosViolenciaGénero!D81</f>
        <v>12</v>
      </c>
    </row>
    <row r="9" spans="2:4" ht="12.75" customHeight="1" x14ac:dyDescent="0.2">
      <c r="B9" s="92" t="s">
        <v>1669</v>
      </c>
      <c r="C9" s="93">
        <f>DatosViolenciaGénero!C78</f>
        <v>4</v>
      </c>
      <c r="D9" s="93">
        <f>DatosViolenciaGénero!D78</f>
        <v>12</v>
      </c>
    </row>
    <row r="10" spans="2:4" ht="12.75" customHeight="1" x14ac:dyDescent="0.2">
      <c r="B10" s="92" t="s">
        <v>1670</v>
      </c>
      <c r="C10" s="93">
        <f>SUM(DatosViolenciaGénero!C79:C80)</f>
        <v>477</v>
      </c>
      <c r="D10" s="93">
        <f>SUM(DatosViolenciaGénero!D79:D80)</f>
        <v>210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38</v>
      </c>
    </row>
    <row r="16" spans="2:4" ht="13.5" thickBot="1" x14ac:dyDescent="0.25">
      <c r="B16" s="96" t="s">
        <v>1673</v>
      </c>
      <c r="C16" s="97">
        <f>DatosViolenciaGénero!C39</f>
        <v>533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7736-A99B-43C6-AF54-741522ACB4D1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399</v>
      </c>
      <c r="D4" s="93">
        <f>SUM(DatosViolenciaDoméstica!D48:D54)</f>
        <v>105</v>
      </c>
    </row>
    <row r="5" spans="2:4" x14ac:dyDescent="0.2">
      <c r="B5" s="92" t="s">
        <v>1620</v>
      </c>
      <c r="C5" s="93">
        <f>SUM(DatosViolenciaDoméstica!C55:C58)</f>
        <v>52</v>
      </c>
      <c r="D5" s="93">
        <f>SUM(DatosViolenciaDoméstica!D55:D58)</f>
        <v>19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6</v>
      </c>
      <c r="D7" s="93">
        <f>SUM(DatosViolenciaDoméstica!D60:D62)</f>
        <v>1</v>
      </c>
    </row>
    <row r="8" spans="2:4" ht="12.75" customHeight="1" x14ac:dyDescent="0.2">
      <c r="B8" s="92" t="s">
        <v>1668</v>
      </c>
      <c r="C8" s="93">
        <f>DatosViolenciaDoméstica!C66</f>
        <v>1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30</v>
      </c>
      <c r="D10" s="93">
        <f>SUM(DatosViolenciaDoméstica!D64:D65)</f>
        <v>12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18</v>
      </c>
    </row>
    <row r="16" spans="2:4" ht="13.5" thickBot="1" x14ac:dyDescent="0.25">
      <c r="B16" s="96" t="s">
        <v>1673</v>
      </c>
      <c r="C16" s="97">
        <f>DatosViolenciaDoméstica!C34</f>
        <v>97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C5917-0094-49A5-984C-CBF063323E27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163</v>
      </c>
    </row>
    <row r="5" spans="2:3" x14ac:dyDescent="0.2">
      <c r="B5" s="86" t="s">
        <v>1657</v>
      </c>
      <c r="C5" s="88">
        <f>DatosMenores!C70</f>
        <v>51</v>
      </c>
    </row>
    <row r="6" spans="2:3" x14ac:dyDescent="0.2">
      <c r="B6" s="86" t="s">
        <v>1658</v>
      </c>
      <c r="C6" s="88">
        <f>DatosMenores!C71</f>
        <v>164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32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2</v>
      </c>
    </row>
    <row r="11" spans="2:3" x14ac:dyDescent="0.2">
      <c r="B11" s="86" t="s">
        <v>1661</v>
      </c>
      <c r="C11" s="88">
        <f>DatosMenores!C77</f>
        <v>0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42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CD4D-F847-471E-82DB-DC35F3543AA1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5390</v>
      </c>
      <c r="E11" s="71">
        <f>DatosDelitos!H5+DatosDelitos!H13-DatosDelitos!H17</f>
        <v>244</v>
      </c>
      <c r="F11" s="71">
        <f>DatosDelitos!I5+DatosDelitos!I13-DatosDelitos!I17</f>
        <v>327</v>
      </c>
      <c r="G11" s="71">
        <f>DatosDelitos!J5+DatosDelitos!J13-DatosDelitos!J17</f>
        <v>10</v>
      </c>
      <c r="H11" s="72">
        <f>DatosDelitos!K5+DatosDelitos!K13-DatosDelitos!K17</f>
        <v>10</v>
      </c>
      <c r="I11" s="72">
        <f>DatosDelitos!L5+DatosDelitos!L13-DatosDelitos!L17</f>
        <v>2</v>
      </c>
      <c r="J11" s="72">
        <f>DatosDelitos!M5+DatosDelitos!M13-DatosDelitos!M17</f>
        <v>0</v>
      </c>
      <c r="K11" s="72">
        <f>DatosDelitos!O5+DatosDelitos!O13-DatosDelitos!O17</f>
        <v>44</v>
      </c>
      <c r="L11" s="73">
        <f>DatosDelitos!P5+DatosDelitos!P13-DatosDelitos!P17</f>
        <v>288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0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1088</v>
      </c>
      <c r="E15" s="75">
        <f>DatosDelitos!H17+DatosDelitos!H44</f>
        <v>237</v>
      </c>
      <c r="F15" s="75">
        <f>DatosDelitos!I16+DatosDelitos!I44</f>
        <v>46</v>
      </c>
      <c r="G15" s="75">
        <f>DatosDelitos!J17+DatosDelitos!J44</f>
        <v>9</v>
      </c>
      <c r="H15" s="75">
        <f>DatosDelitos!K17+DatosDelitos!K44</f>
        <v>11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21</v>
      </c>
      <c r="L15" s="76">
        <f>DatosDelitos!P17+DatosDelitos!P44</f>
        <v>279</v>
      </c>
    </row>
    <row r="16" spans="2:13" ht="13.15" customHeight="1" x14ac:dyDescent="0.2">
      <c r="B16" s="214" t="s">
        <v>1620</v>
      </c>
      <c r="C16" s="214"/>
      <c r="D16" s="74">
        <f>DatosDelitos!C30</f>
        <v>672</v>
      </c>
      <c r="E16" s="75">
        <f>DatosDelitos!H30</f>
        <v>166</v>
      </c>
      <c r="F16" s="75">
        <f>DatosDelitos!I30</f>
        <v>241</v>
      </c>
      <c r="G16" s="75">
        <f>DatosDelitos!J30</f>
        <v>3</v>
      </c>
      <c r="H16" s="75">
        <f>DatosDelitos!K30</f>
        <v>9</v>
      </c>
      <c r="I16" s="75">
        <f>DatosDelitos!L30</f>
        <v>0</v>
      </c>
      <c r="J16" s="75">
        <f>DatosDelitos!M30</f>
        <v>0</v>
      </c>
      <c r="K16" s="75">
        <f>DatosDelitos!O30</f>
        <v>14</v>
      </c>
      <c r="L16" s="76">
        <f>DatosDelitos!P30</f>
        <v>204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2</v>
      </c>
      <c r="E17" s="75">
        <f>DatosDelitos!H42-DatosDelitos!H44</f>
        <v>0</v>
      </c>
      <c r="F17" s="75">
        <f>DatosDelitos!I42-DatosDelitos!I44</f>
        <v>2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1</v>
      </c>
    </row>
    <row r="18" spans="2:12" ht="13.15" customHeight="1" x14ac:dyDescent="0.2">
      <c r="B18" s="214" t="s">
        <v>1622</v>
      </c>
      <c r="C18" s="214"/>
      <c r="D18" s="74">
        <f>DatosDelitos!C50</f>
        <v>480</v>
      </c>
      <c r="E18" s="75">
        <f>DatosDelitos!H50</f>
        <v>60</v>
      </c>
      <c r="F18" s="75">
        <f>DatosDelitos!I50</f>
        <v>65</v>
      </c>
      <c r="G18" s="75">
        <f>DatosDelitos!J50</f>
        <v>49</v>
      </c>
      <c r="H18" s="75">
        <f>DatosDelitos!K50</f>
        <v>58</v>
      </c>
      <c r="I18" s="75">
        <f>DatosDelitos!L50</f>
        <v>0</v>
      </c>
      <c r="J18" s="75">
        <f>DatosDelitos!M50</f>
        <v>0</v>
      </c>
      <c r="K18" s="75">
        <f>DatosDelitos!O50</f>
        <v>22</v>
      </c>
      <c r="L18" s="76">
        <f>DatosDelitos!P50</f>
        <v>51</v>
      </c>
    </row>
    <row r="19" spans="2:12" ht="13.15" customHeight="1" x14ac:dyDescent="0.2">
      <c r="B19" s="214" t="s">
        <v>1623</v>
      </c>
      <c r="C19" s="214"/>
      <c r="D19" s="74">
        <f>DatosDelitos!C72</f>
        <v>14</v>
      </c>
      <c r="E19" s="75">
        <f>DatosDelitos!H72</f>
        <v>4</v>
      </c>
      <c r="F19" s="75">
        <f>DatosDelitos!I72</f>
        <v>2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6</v>
      </c>
      <c r="L19" s="76">
        <f>DatosDelitos!P72</f>
        <v>2</v>
      </c>
    </row>
    <row r="20" spans="2:12" ht="27" customHeight="1" x14ac:dyDescent="0.2">
      <c r="B20" s="214" t="s">
        <v>1624</v>
      </c>
      <c r="C20" s="214"/>
      <c r="D20" s="74">
        <f>DatosDelitos!C74</f>
        <v>134</v>
      </c>
      <c r="E20" s="75">
        <f>DatosDelitos!H74</f>
        <v>16</v>
      </c>
      <c r="F20" s="75">
        <f>DatosDelitos!I74</f>
        <v>91</v>
      </c>
      <c r="G20" s="75">
        <f>DatosDelitos!J74</f>
        <v>0</v>
      </c>
      <c r="H20" s="75">
        <f>DatosDelitos!K74</f>
        <v>5</v>
      </c>
      <c r="I20" s="75">
        <f>DatosDelitos!L74</f>
        <v>1</v>
      </c>
      <c r="J20" s="75">
        <f>DatosDelitos!M74</f>
        <v>2</v>
      </c>
      <c r="K20" s="75">
        <f>DatosDelitos!O74</f>
        <v>0</v>
      </c>
      <c r="L20" s="76">
        <f>DatosDelitos!P74</f>
        <v>14</v>
      </c>
    </row>
    <row r="21" spans="2:12" ht="13.15" customHeight="1" x14ac:dyDescent="0.2">
      <c r="B21" s="215" t="s">
        <v>1625</v>
      </c>
      <c r="C21" s="215"/>
      <c r="D21" s="74">
        <f>DatosDelitos!C82</f>
        <v>67</v>
      </c>
      <c r="E21" s="75">
        <f>DatosDelitos!H82</f>
        <v>14</v>
      </c>
      <c r="F21" s="75">
        <f>DatosDelitos!I82</f>
        <v>82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58</v>
      </c>
    </row>
    <row r="22" spans="2:12" ht="13.15" customHeight="1" x14ac:dyDescent="0.2">
      <c r="B22" s="214" t="s">
        <v>1626</v>
      </c>
      <c r="C22" s="214"/>
      <c r="D22" s="74">
        <f>DatosDelitos!C85</f>
        <v>258</v>
      </c>
      <c r="E22" s="75">
        <f>DatosDelitos!H85</f>
        <v>73</v>
      </c>
      <c r="F22" s="75">
        <f>DatosDelitos!I85</f>
        <v>66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47</v>
      </c>
    </row>
    <row r="23" spans="2:12" ht="13.15" customHeight="1" x14ac:dyDescent="0.2">
      <c r="B23" s="214" t="s">
        <v>995</v>
      </c>
      <c r="C23" s="214"/>
      <c r="D23" s="74">
        <f>DatosDelitos!C97</f>
        <v>5961</v>
      </c>
      <c r="E23" s="75">
        <f>DatosDelitos!H97</f>
        <v>1288</v>
      </c>
      <c r="F23" s="75">
        <f>DatosDelitos!I97</f>
        <v>827</v>
      </c>
      <c r="G23" s="75">
        <f>DatosDelitos!J97</f>
        <v>0</v>
      </c>
      <c r="H23" s="75">
        <f>DatosDelitos!K97</f>
        <v>1</v>
      </c>
      <c r="I23" s="75">
        <f>DatosDelitos!L97</f>
        <v>0</v>
      </c>
      <c r="J23" s="75">
        <f>DatosDelitos!M97</f>
        <v>0</v>
      </c>
      <c r="K23" s="75">
        <f>DatosDelitos!O97</f>
        <v>101</v>
      </c>
      <c r="L23" s="76">
        <f>DatosDelitos!P97</f>
        <v>749</v>
      </c>
    </row>
    <row r="24" spans="2:12" ht="27" customHeight="1" x14ac:dyDescent="0.2">
      <c r="B24" s="214" t="s">
        <v>1627</v>
      </c>
      <c r="C24" s="214"/>
      <c r="D24" s="74">
        <f>DatosDelitos!C131</f>
        <v>9</v>
      </c>
      <c r="E24" s="75">
        <f>DatosDelitos!H131</f>
        <v>2</v>
      </c>
      <c r="F24" s="75">
        <f>DatosDelitos!I131</f>
        <v>1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1</v>
      </c>
    </row>
    <row r="25" spans="2:12" ht="13.15" customHeight="1" x14ac:dyDescent="0.2">
      <c r="B25" s="214" t="s">
        <v>1628</v>
      </c>
      <c r="C25" s="214"/>
      <c r="D25" s="74">
        <f>DatosDelitos!C137</f>
        <v>18</v>
      </c>
      <c r="E25" s="75">
        <f>DatosDelitos!H137</f>
        <v>4</v>
      </c>
      <c r="F25" s="75">
        <f>DatosDelitos!I137</f>
        <v>16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2</v>
      </c>
    </row>
    <row r="26" spans="2:12" ht="13.15" customHeight="1" x14ac:dyDescent="0.2">
      <c r="B26" s="215" t="s">
        <v>1629</v>
      </c>
      <c r="C26" s="215"/>
      <c r="D26" s="74">
        <f>DatosDelitos!C144</f>
        <v>8</v>
      </c>
      <c r="E26" s="75">
        <f>DatosDelitos!H144</f>
        <v>0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1</v>
      </c>
    </row>
    <row r="27" spans="2:12" ht="38.25" customHeight="1" x14ac:dyDescent="0.2">
      <c r="B27" s="214" t="s">
        <v>1630</v>
      </c>
      <c r="C27" s="214"/>
      <c r="D27" s="74">
        <f>DatosDelitos!C147</f>
        <v>30</v>
      </c>
      <c r="E27" s="75">
        <f>DatosDelitos!H147</f>
        <v>11</v>
      </c>
      <c r="F27" s="75">
        <f>DatosDelitos!I147</f>
        <v>7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7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66</v>
      </c>
      <c r="E28" s="75">
        <f>DatosDelitos!H156+SUM(DatosDelitos!H167:H172)</f>
        <v>4</v>
      </c>
      <c r="F28" s="75">
        <f>DatosDelitos!I156+SUM(DatosDelitos!I167:I172)</f>
        <v>2</v>
      </c>
      <c r="G28" s="75">
        <f>DatosDelitos!J156+SUM(DatosDelitos!J167:J172)</f>
        <v>0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3</v>
      </c>
      <c r="L28" s="75">
        <f>DatosDelitos!P156+SUM(DatosDelitos!P167:Q172)</f>
        <v>1</v>
      </c>
    </row>
    <row r="29" spans="2:12" ht="13.15" customHeight="1" x14ac:dyDescent="0.2">
      <c r="B29" s="214" t="s">
        <v>1632</v>
      </c>
      <c r="C29" s="214"/>
      <c r="D29" s="74">
        <f>SUM(DatosDelitos!C173:C177)</f>
        <v>756</v>
      </c>
      <c r="E29" s="75">
        <f>SUM(DatosDelitos!H173:H177)</f>
        <v>267</v>
      </c>
      <c r="F29" s="75">
        <f>SUM(DatosDelitos!I173:I177)</f>
        <v>238</v>
      </c>
      <c r="G29" s="75">
        <f>SUM(DatosDelitos!J173:J177)</f>
        <v>0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66</v>
      </c>
      <c r="L29" s="75">
        <f>SUM(DatosDelitos!P173:P177)</f>
        <v>184</v>
      </c>
    </row>
    <row r="30" spans="2:12" ht="13.15" customHeight="1" x14ac:dyDescent="0.2">
      <c r="B30" s="214" t="s">
        <v>1633</v>
      </c>
      <c r="C30" s="214"/>
      <c r="D30" s="74">
        <f>DatosDelitos!C178</f>
        <v>1172</v>
      </c>
      <c r="E30" s="75">
        <f>DatosDelitos!H178</f>
        <v>504</v>
      </c>
      <c r="F30" s="75">
        <f>DatosDelitos!I178</f>
        <v>476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7</v>
      </c>
      <c r="L30" s="75">
        <f>DatosDelitos!P178</f>
        <v>2862</v>
      </c>
    </row>
    <row r="31" spans="2:12" ht="13.15" customHeight="1" x14ac:dyDescent="0.2">
      <c r="B31" s="214" t="s">
        <v>1634</v>
      </c>
      <c r="C31" s="214"/>
      <c r="D31" s="74">
        <f>DatosDelitos!C186</f>
        <v>561</v>
      </c>
      <c r="E31" s="75">
        <f>DatosDelitos!H186</f>
        <v>168</v>
      </c>
      <c r="F31" s="75">
        <f>DatosDelitos!I186</f>
        <v>131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4</v>
      </c>
      <c r="L31" s="75">
        <f>DatosDelitos!P186</f>
        <v>79</v>
      </c>
    </row>
    <row r="32" spans="2:12" ht="13.15" customHeight="1" x14ac:dyDescent="0.2">
      <c r="B32" s="214" t="s">
        <v>1635</v>
      </c>
      <c r="C32" s="214"/>
      <c r="D32" s="74">
        <f>DatosDelitos!C201</f>
        <v>31</v>
      </c>
      <c r="E32" s="75">
        <f>DatosDelitos!H201</f>
        <v>1</v>
      </c>
      <c r="F32" s="75">
        <f>DatosDelitos!I201</f>
        <v>2</v>
      </c>
      <c r="G32" s="75">
        <f>DatosDelitos!J201</f>
        <v>0</v>
      </c>
      <c r="H32" s="75">
        <f>DatosDelitos!K201</f>
        <v>0</v>
      </c>
      <c r="I32" s="75">
        <f>DatosDelitos!L201</f>
        <v>1</v>
      </c>
      <c r="J32" s="75">
        <f>DatosDelitos!M201</f>
        <v>3</v>
      </c>
      <c r="K32" s="75">
        <f>DatosDelitos!O201</f>
        <v>1</v>
      </c>
      <c r="L32" s="75">
        <f>DatosDelitos!P201</f>
        <v>2</v>
      </c>
    </row>
    <row r="33" spans="2:13" ht="13.15" customHeight="1" x14ac:dyDescent="0.2">
      <c r="B33" s="214" t="s">
        <v>1636</v>
      </c>
      <c r="C33" s="214"/>
      <c r="D33" s="74">
        <f>DatosDelitos!C223</f>
        <v>627</v>
      </c>
      <c r="E33" s="75">
        <f>DatosDelitos!H223</f>
        <v>178</v>
      </c>
      <c r="F33" s="75">
        <f>DatosDelitos!I223</f>
        <v>174</v>
      </c>
      <c r="G33" s="75">
        <f>DatosDelitos!J223</f>
        <v>0</v>
      </c>
      <c r="H33" s="75">
        <f>DatosDelitos!K223</f>
        <v>1</v>
      </c>
      <c r="I33" s="75">
        <f>DatosDelitos!L223</f>
        <v>0</v>
      </c>
      <c r="J33" s="75">
        <f>DatosDelitos!M223</f>
        <v>0</v>
      </c>
      <c r="K33" s="75">
        <f>DatosDelitos!O223</f>
        <v>25</v>
      </c>
      <c r="L33" s="75">
        <f>DatosDelitos!P223</f>
        <v>259</v>
      </c>
    </row>
    <row r="34" spans="2:13" ht="13.15" customHeight="1" x14ac:dyDescent="0.2">
      <c r="B34" s="214" t="s">
        <v>1637</v>
      </c>
      <c r="C34" s="214"/>
      <c r="D34" s="74">
        <f>DatosDelitos!C244</f>
        <v>18</v>
      </c>
      <c r="E34" s="75">
        <f>DatosDelitos!H244</f>
        <v>0</v>
      </c>
      <c r="F34" s="75">
        <f>DatosDelitos!I244</f>
        <v>0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2</v>
      </c>
    </row>
    <row r="35" spans="2:13" ht="13.15" customHeight="1" x14ac:dyDescent="0.2">
      <c r="B35" s="214" t="s">
        <v>1638</v>
      </c>
      <c r="C35" s="214"/>
      <c r="D35" s="74">
        <f>DatosDelitos!C271</f>
        <v>517</v>
      </c>
      <c r="E35" s="75">
        <f>DatosDelitos!H271</f>
        <v>228</v>
      </c>
      <c r="F35" s="75">
        <f>DatosDelitos!I271</f>
        <v>241</v>
      </c>
      <c r="G35" s="75">
        <f>DatosDelitos!J271</f>
        <v>2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22</v>
      </c>
      <c r="L35" s="75">
        <f>DatosDelitos!P271</f>
        <v>341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51</v>
      </c>
      <c r="E38" s="75">
        <f>DatosDelitos!H312+DatosDelitos!H318+DatosDelitos!H320</f>
        <v>8</v>
      </c>
      <c r="F38" s="75">
        <f>DatosDelitos!I312+DatosDelitos!I318+DatosDelitos!I320</f>
        <v>6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6</v>
      </c>
    </row>
    <row r="39" spans="2:13" ht="13.15" customHeight="1" x14ac:dyDescent="0.2">
      <c r="B39" s="214" t="s">
        <v>1642</v>
      </c>
      <c r="C39" s="214"/>
      <c r="D39" s="74">
        <f>DatosDelitos!C323</f>
        <v>5121</v>
      </c>
      <c r="E39" s="75">
        <f>DatosDelitos!H323</f>
        <v>0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5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1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23056</v>
      </c>
      <c r="E43" s="77">
        <f t="shared" ref="E43:L43" si="0">SUM(E11:E42)</f>
        <v>3477</v>
      </c>
      <c r="F43" s="77">
        <f t="shared" si="0"/>
        <v>3043</v>
      </c>
      <c r="G43" s="77">
        <f t="shared" si="0"/>
        <v>73</v>
      </c>
      <c r="H43" s="77">
        <f t="shared" si="0"/>
        <v>95</v>
      </c>
      <c r="I43" s="77">
        <f t="shared" si="0"/>
        <v>4</v>
      </c>
      <c r="J43" s="77">
        <f t="shared" si="0"/>
        <v>5</v>
      </c>
      <c r="K43" s="77">
        <f t="shared" si="0"/>
        <v>337</v>
      </c>
      <c r="L43" s="77">
        <f t="shared" si="0"/>
        <v>5440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172</v>
      </c>
      <c r="E50" s="80">
        <f>DatosDelitos!G13-DatosDelitos!G17</f>
        <v>156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1431</v>
      </c>
      <c r="E54" s="80">
        <f>DatosDelitos!G17+DatosDelitos!G44</f>
        <v>420</v>
      </c>
    </row>
    <row r="55" spans="2:5" ht="13.15" customHeight="1" x14ac:dyDescent="0.25">
      <c r="B55" s="216" t="s">
        <v>1620</v>
      </c>
      <c r="C55" s="216"/>
      <c r="D55" s="80">
        <f>DatosDelitos!F30</f>
        <v>435</v>
      </c>
      <c r="E55" s="80">
        <f>DatosDelitos!G30</f>
        <v>301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0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26</v>
      </c>
      <c r="E57" s="80">
        <f>DatosDelitos!G50</f>
        <v>6</v>
      </c>
    </row>
    <row r="58" spans="2:5" ht="13.15" customHeight="1" x14ac:dyDescent="0.25">
      <c r="B58" s="216" t="s">
        <v>1623</v>
      </c>
      <c r="C58" s="216"/>
      <c r="D58" s="80">
        <f>DatosDelitos!F72</f>
        <v>1</v>
      </c>
      <c r="E58" s="80">
        <f>DatosDelitos!G72</f>
        <v>1</v>
      </c>
    </row>
    <row r="59" spans="2:5" ht="27" customHeight="1" x14ac:dyDescent="0.25">
      <c r="B59" s="216" t="s">
        <v>1648</v>
      </c>
      <c r="C59" s="216"/>
      <c r="D59" s="80">
        <f>DatosDelitos!F74</f>
        <v>22</v>
      </c>
      <c r="E59" s="80">
        <f>DatosDelitos!G74</f>
        <v>9</v>
      </c>
    </row>
    <row r="60" spans="2:5" ht="13.15" customHeight="1" x14ac:dyDescent="0.25">
      <c r="B60" s="216" t="s">
        <v>1625</v>
      </c>
      <c r="C60" s="216"/>
      <c r="D60" s="80">
        <f>DatosDelitos!F82</f>
        <v>79</v>
      </c>
      <c r="E60" s="80">
        <f>DatosDelitos!G82</f>
        <v>150</v>
      </c>
    </row>
    <row r="61" spans="2:5" ht="13.15" customHeight="1" x14ac:dyDescent="0.25">
      <c r="B61" s="216" t="s">
        <v>1626</v>
      </c>
      <c r="C61" s="216"/>
      <c r="D61" s="80">
        <f>DatosDelitos!F85</f>
        <v>12</v>
      </c>
      <c r="E61" s="80">
        <f>DatosDelitos!G85</f>
        <v>4</v>
      </c>
    </row>
    <row r="62" spans="2:5" ht="13.15" customHeight="1" x14ac:dyDescent="0.25">
      <c r="B62" s="216" t="s">
        <v>995</v>
      </c>
      <c r="C62" s="216"/>
      <c r="D62" s="80">
        <f>DatosDelitos!F97</f>
        <v>496</v>
      </c>
      <c r="E62" s="80">
        <f>DatosDelitos!G97</f>
        <v>324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4</v>
      </c>
      <c r="E66" s="80">
        <f>DatosDelitos!G147</f>
        <v>3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0</v>
      </c>
      <c r="E67" s="80">
        <f>DatosDelitos!G156+SUM(DatosDelitos!G167:H172)</f>
        <v>1</v>
      </c>
    </row>
    <row r="68" spans="2:5" ht="13.15" customHeight="1" x14ac:dyDescent="0.25">
      <c r="B68" s="216" t="s">
        <v>1632</v>
      </c>
      <c r="C68" s="216"/>
      <c r="D68" s="80">
        <f>SUM(DatosDelitos!F173:G177)</f>
        <v>47</v>
      </c>
      <c r="E68" s="80">
        <f>SUM(DatosDelitos!G173:H177)</f>
        <v>287</v>
      </c>
    </row>
    <row r="69" spans="2:5" ht="13.15" customHeight="1" x14ac:dyDescent="0.25">
      <c r="B69" s="216" t="s">
        <v>1633</v>
      </c>
      <c r="C69" s="216"/>
      <c r="D69" s="80">
        <f>DatosDelitos!F178</f>
        <v>3002</v>
      </c>
      <c r="E69" s="80">
        <f>DatosDelitos!G178</f>
        <v>2636</v>
      </c>
    </row>
    <row r="70" spans="2:5" ht="13.15" customHeight="1" x14ac:dyDescent="0.25">
      <c r="B70" s="216" t="s">
        <v>1634</v>
      </c>
      <c r="C70" s="216"/>
      <c r="D70" s="80">
        <f>DatosDelitos!F186</f>
        <v>34</v>
      </c>
      <c r="E70" s="80">
        <f>DatosDelitos!G186</f>
        <v>25</v>
      </c>
    </row>
    <row r="71" spans="2:5" ht="13.15" customHeight="1" x14ac:dyDescent="0.25">
      <c r="B71" s="216" t="s">
        <v>1635</v>
      </c>
      <c r="C71" s="216"/>
      <c r="D71" s="80">
        <f>DatosDelitos!F201</f>
        <v>0</v>
      </c>
      <c r="E71" s="80">
        <f>DatosDelitos!G201</f>
        <v>0</v>
      </c>
    </row>
    <row r="72" spans="2:5" ht="13.15" customHeight="1" x14ac:dyDescent="0.25">
      <c r="B72" s="216" t="s">
        <v>1636</v>
      </c>
      <c r="C72" s="216"/>
      <c r="D72" s="80">
        <f>DatosDelitos!F223</f>
        <v>353</v>
      </c>
      <c r="E72" s="80">
        <f>DatosDelitos!G223</f>
        <v>218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341</v>
      </c>
      <c r="E74" s="80">
        <f>DatosDelitos!G271</f>
        <v>218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27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6482</v>
      </c>
      <c r="E82" s="80">
        <f>SUM(E49:E81)</f>
        <v>4759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4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0</v>
      </c>
    </row>
    <row r="92" spans="2:13" ht="13.15" customHeight="1" x14ac:dyDescent="0.25">
      <c r="B92" s="216" t="s">
        <v>1620</v>
      </c>
      <c r="C92" s="216"/>
      <c r="D92" s="80">
        <f>DatosDelitos!N30</f>
        <v>5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0</v>
      </c>
    </row>
    <row r="94" spans="2:13" ht="13.15" customHeight="1" x14ac:dyDescent="0.25">
      <c r="B94" s="216" t="s">
        <v>1622</v>
      </c>
      <c r="C94" s="216"/>
      <c r="D94" s="80">
        <f>DatosDelitos!N50</f>
        <v>1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7</v>
      </c>
    </row>
    <row r="97" spans="2:4" ht="13.15" customHeight="1" x14ac:dyDescent="0.25">
      <c r="B97" s="216" t="s">
        <v>1625</v>
      </c>
      <c r="C97" s="216"/>
      <c r="D97" s="80">
        <f>DatosDelitos!N82</f>
        <v>1</v>
      </c>
    </row>
    <row r="98" spans="2:4" ht="13.15" customHeight="1" x14ac:dyDescent="0.25">
      <c r="B98" s="216" t="s">
        <v>1626</v>
      </c>
      <c r="C98" s="216"/>
      <c r="D98" s="80">
        <f>DatosDelitos!N85</f>
        <v>2</v>
      </c>
    </row>
    <row r="99" spans="2:4" ht="13.15" customHeight="1" x14ac:dyDescent="0.25">
      <c r="B99" s="216" t="s">
        <v>995</v>
      </c>
      <c r="C99" s="216"/>
      <c r="D99" s="80">
        <f>DatosDelitos!N97</f>
        <v>19</v>
      </c>
    </row>
    <row r="100" spans="2:4" ht="27" customHeight="1" x14ac:dyDescent="0.25">
      <c r="B100" s="216" t="s">
        <v>1649</v>
      </c>
      <c r="C100" s="216"/>
      <c r="D100" s="80">
        <f>DatosDelitos!N131</f>
        <v>2</v>
      </c>
    </row>
    <row r="101" spans="2:4" ht="13.15" customHeight="1" x14ac:dyDescent="0.25">
      <c r="B101" s="216" t="s">
        <v>1628</v>
      </c>
      <c r="C101" s="216"/>
      <c r="D101" s="80">
        <f>DatosDelitos!N137</f>
        <v>0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5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0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39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0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4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4</v>
      </c>
    </row>
    <row r="109" spans="2:4" ht="13.15" customHeight="1" x14ac:dyDescent="0.25">
      <c r="B109" s="216" t="s">
        <v>1633</v>
      </c>
      <c r="C109" s="216"/>
      <c r="D109" s="80">
        <f>DatosDelitos!N178</f>
        <v>1</v>
      </c>
    </row>
    <row r="110" spans="2:4" ht="13.15" customHeight="1" x14ac:dyDescent="0.25">
      <c r="B110" s="216" t="s">
        <v>1634</v>
      </c>
      <c r="C110" s="216"/>
      <c r="D110" s="80">
        <f>DatosDelitos!N186</f>
        <v>9</v>
      </c>
    </row>
    <row r="111" spans="2:4" ht="13.15" customHeight="1" x14ac:dyDescent="0.25">
      <c r="B111" s="216" t="s">
        <v>1635</v>
      </c>
      <c r="C111" s="216"/>
      <c r="D111" s="80">
        <f>DatosDelitos!N201</f>
        <v>20</v>
      </c>
    </row>
    <row r="112" spans="2:4" ht="13.15" customHeight="1" x14ac:dyDescent="0.25">
      <c r="B112" s="216" t="s">
        <v>1636</v>
      </c>
      <c r="C112" s="216"/>
      <c r="D112" s="80">
        <f>DatosDelitos!N223</f>
        <v>5</v>
      </c>
    </row>
    <row r="113" spans="2:4" ht="13.15" customHeight="1" x14ac:dyDescent="0.25">
      <c r="B113" s="216" t="s">
        <v>1637</v>
      </c>
      <c r="C113" s="216"/>
      <c r="D113" s="80">
        <f>DatosDelitos!N244</f>
        <v>9</v>
      </c>
    </row>
    <row r="114" spans="2:4" ht="13.15" customHeight="1" x14ac:dyDescent="0.25">
      <c r="B114" s="216" t="s">
        <v>1638</v>
      </c>
      <c r="C114" s="216"/>
      <c r="D114" s="80">
        <f>DatosDelitos!N271</f>
        <v>1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1</v>
      </c>
    </row>
    <row r="119" spans="2:4" ht="13.9" customHeight="1" x14ac:dyDescent="0.25">
      <c r="B119" s="216" t="s">
        <v>1642</v>
      </c>
      <c r="C119" s="216"/>
      <c r="D119" s="80">
        <f>DatosDelitos!N323</f>
        <v>0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139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1" t="s">
        <v>339</v>
      </c>
      <c r="B5" s="182"/>
      <c r="C5" s="26">
        <v>45</v>
      </c>
      <c r="D5" s="26">
        <v>42</v>
      </c>
      <c r="E5" s="27">
        <v>7.1428571428571397E-2</v>
      </c>
      <c r="F5" s="26">
        <v>0</v>
      </c>
      <c r="G5" s="26">
        <v>0</v>
      </c>
      <c r="H5" s="26">
        <v>9</v>
      </c>
      <c r="I5" s="26">
        <v>7</v>
      </c>
      <c r="J5" s="26">
        <v>5</v>
      </c>
      <c r="K5" s="26">
        <v>5</v>
      </c>
      <c r="L5" s="26">
        <v>2</v>
      </c>
      <c r="M5" s="26">
        <v>0</v>
      </c>
      <c r="N5" s="26">
        <v>2</v>
      </c>
      <c r="O5" s="26">
        <v>27</v>
      </c>
      <c r="P5" s="28">
        <v>15</v>
      </c>
    </row>
    <row r="6" spans="1:16" x14ac:dyDescent="0.25">
      <c r="A6" s="29" t="s">
        <v>340</v>
      </c>
      <c r="B6" s="29" t="s">
        <v>341</v>
      </c>
      <c r="C6" s="14">
        <v>12</v>
      </c>
      <c r="D6" s="14">
        <v>24</v>
      </c>
      <c r="E6" s="30">
        <v>-0.5</v>
      </c>
      <c r="F6" s="14">
        <v>0</v>
      </c>
      <c r="G6" s="14">
        <v>0</v>
      </c>
      <c r="H6" s="14">
        <v>1</v>
      </c>
      <c r="I6" s="14">
        <v>7</v>
      </c>
      <c r="J6" s="14">
        <v>4</v>
      </c>
      <c r="K6" s="14">
        <v>4</v>
      </c>
      <c r="L6" s="14">
        <v>0</v>
      </c>
      <c r="M6" s="14">
        <v>0</v>
      </c>
      <c r="N6" s="14">
        <v>2</v>
      </c>
      <c r="O6" s="14">
        <v>11</v>
      </c>
      <c r="P6" s="23">
        <v>4</v>
      </c>
    </row>
    <row r="7" spans="1:16" x14ac:dyDescent="0.25">
      <c r="A7" s="29" t="s">
        <v>342</v>
      </c>
      <c r="B7" s="29" t="s">
        <v>343</v>
      </c>
      <c r="C7" s="14">
        <v>7</v>
      </c>
      <c r="D7" s="14">
        <v>6</v>
      </c>
      <c r="E7" s="30">
        <v>0.16666666666666699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2</v>
      </c>
      <c r="M7" s="14">
        <v>0</v>
      </c>
      <c r="N7" s="14">
        <v>0</v>
      </c>
      <c r="O7" s="14">
        <v>11</v>
      </c>
      <c r="P7" s="23">
        <v>4</v>
      </c>
    </row>
    <row r="8" spans="1:16" x14ac:dyDescent="0.25">
      <c r="A8" s="29" t="s">
        <v>344</v>
      </c>
      <c r="B8" s="29" t="s">
        <v>345</v>
      </c>
      <c r="C8" s="14">
        <v>24</v>
      </c>
      <c r="D8" s="14">
        <v>9</v>
      </c>
      <c r="E8" s="30">
        <v>1.6666666666666701</v>
      </c>
      <c r="F8" s="14">
        <v>0</v>
      </c>
      <c r="G8" s="14">
        <v>0</v>
      </c>
      <c r="H8" s="14">
        <v>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5</v>
      </c>
      <c r="P8" s="23">
        <v>7</v>
      </c>
    </row>
    <row r="9" spans="1:16" x14ac:dyDescent="0.25">
      <c r="A9" s="29" t="s">
        <v>346</v>
      </c>
      <c r="B9" s="29" t="s">
        <v>347</v>
      </c>
      <c r="C9" s="14">
        <v>2</v>
      </c>
      <c r="D9" s="14">
        <v>3</v>
      </c>
      <c r="E9" s="30">
        <v>-0.33333333333333298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348</v>
      </c>
      <c r="B10" s="182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352</v>
      </c>
      <c r="B13" s="182"/>
      <c r="C13" s="26">
        <v>6392</v>
      </c>
      <c r="D13" s="26">
        <v>6050</v>
      </c>
      <c r="E13" s="27">
        <v>5.6528925619834698E-2</v>
      </c>
      <c r="F13" s="26">
        <v>1568</v>
      </c>
      <c r="G13" s="26">
        <v>576</v>
      </c>
      <c r="H13" s="26">
        <v>462</v>
      </c>
      <c r="I13" s="26">
        <v>558</v>
      </c>
      <c r="J13" s="26">
        <v>13</v>
      </c>
      <c r="K13" s="26">
        <v>14</v>
      </c>
      <c r="L13" s="26">
        <v>0</v>
      </c>
      <c r="M13" s="26">
        <v>0</v>
      </c>
      <c r="N13" s="26">
        <v>2</v>
      </c>
      <c r="O13" s="26">
        <v>38</v>
      </c>
      <c r="P13" s="28">
        <v>547</v>
      </c>
    </row>
    <row r="14" spans="1:16" x14ac:dyDescent="0.25">
      <c r="A14" s="29" t="s">
        <v>353</v>
      </c>
      <c r="B14" s="29" t="s">
        <v>354</v>
      </c>
      <c r="C14" s="14">
        <v>4332</v>
      </c>
      <c r="D14" s="14">
        <v>4165</v>
      </c>
      <c r="E14" s="30">
        <v>4.0096038415366103E-2</v>
      </c>
      <c r="F14" s="14">
        <v>169</v>
      </c>
      <c r="G14" s="14">
        <v>148</v>
      </c>
      <c r="H14" s="14">
        <v>214</v>
      </c>
      <c r="I14" s="14">
        <v>280</v>
      </c>
      <c r="J14" s="14">
        <v>5</v>
      </c>
      <c r="K14" s="14">
        <v>5</v>
      </c>
      <c r="L14" s="14">
        <v>0</v>
      </c>
      <c r="M14" s="14">
        <v>0</v>
      </c>
      <c r="N14" s="14">
        <v>0</v>
      </c>
      <c r="O14" s="14">
        <v>15</v>
      </c>
      <c r="P14" s="23">
        <v>250</v>
      </c>
    </row>
    <row r="15" spans="1:16" x14ac:dyDescent="0.25">
      <c r="A15" s="29" t="s">
        <v>355</v>
      </c>
      <c r="B15" s="29" t="s">
        <v>356</v>
      </c>
      <c r="C15" s="14">
        <v>2</v>
      </c>
      <c r="D15" s="14">
        <v>3</v>
      </c>
      <c r="E15" s="30">
        <v>-0.33333333333333298</v>
      </c>
      <c r="F15" s="14">
        <v>0</v>
      </c>
      <c r="G15" s="14">
        <v>0</v>
      </c>
      <c r="H15" s="14">
        <v>0</v>
      </c>
      <c r="I15" s="14">
        <v>5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2</v>
      </c>
    </row>
    <row r="16" spans="1:16" x14ac:dyDescent="0.25">
      <c r="A16" s="29" t="s">
        <v>357</v>
      </c>
      <c r="B16" s="29" t="s">
        <v>358</v>
      </c>
      <c r="C16" s="14">
        <v>1011</v>
      </c>
      <c r="D16" s="14">
        <v>693</v>
      </c>
      <c r="E16" s="30">
        <v>0.45887445887445899</v>
      </c>
      <c r="F16" s="14">
        <v>3</v>
      </c>
      <c r="G16" s="14">
        <v>8</v>
      </c>
      <c r="H16" s="14">
        <v>21</v>
      </c>
      <c r="I16" s="14">
        <v>35</v>
      </c>
      <c r="J16" s="14">
        <v>0</v>
      </c>
      <c r="K16" s="14">
        <v>0</v>
      </c>
      <c r="L16" s="14">
        <v>0</v>
      </c>
      <c r="M16" s="14">
        <v>0</v>
      </c>
      <c r="N16" s="14">
        <v>2</v>
      </c>
      <c r="O16" s="14">
        <v>2</v>
      </c>
      <c r="P16" s="23">
        <v>21</v>
      </c>
    </row>
    <row r="17" spans="1:16" ht="33.75" x14ac:dyDescent="0.25">
      <c r="A17" s="29" t="s">
        <v>359</v>
      </c>
      <c r="B17" s="29" t="s">
        <v>360</v>
      </c>
      <c r="C17" s="14">
        <v>1047</v>
      </c>
      <c r="D17" s="14">
        <v>1189</v>
      </c>
      <c r="E17" s="30">
        <v>-0.11942809083263201</v>
      </c>
      <c r="F17" s="14">
        <v>1396</v>
      </c>
      <c r="G17" s="14">
        <v>420</v>
      </c>
      <c r="H17" s="14">
        <v>227</v>
      </c>
      <c r="I17" s="14">
        <v>238</v>
      </c>
      <c r="J17" s="14">
        <v>8</v>
      </c>
      <c r="K17" s="14">
        <v>9</v>
      </c>
      <c r="L17" s="14">
        <v>0</v>
      </c>
      <c r="M17" s="14">
        <v>0</v>
      </c>
      <c r="N17" s="14">
        <v>0</v>
      </c>
      <c r="O17" s="14">
        <v>21</v>
      </c>
      <c r="P17" s="23">
        <v>274</v>
      </c>
    </row>
    <row r="18" spans="1:16" x14ac:dyDescent="0.25">
      <c r="A18" s="29" t="s">
        <v>361</v>
      </c>
      <c r="B18" s="29" t="s">
        <v>362</v>
      </c>
      <c r="C18" s="14">
        <v>0</v>
      </c>
      <c r="D18" s="14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365</v>
      </c>
      <c r="B20" s="182"/>
      <c r="C20" s="26">
        <v>0</v>
      </c>
      <c r="D20" s="26">
        <v>1</v>
      </c>
      <c r="E20" s="27">
        <v>-1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366</v>
      </c>
      <c r="B21" s="29" t="s">
        <v>367</v>
      </c>
      <c r="C21" s="14">
        <v>0</v>
      </c>
      <c r="D21" s="14">
        <v>1</v>
      </c>
      <c r="E21" s="30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1" t="s">
        <v>370</v>
      </c>
      <c r="B23" s="182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383</v>
      </c>
      <c r="B30" s="182"/>
      <c r="C30" s="26">
        <v>672</v>
      </c>
      <c r="D30" s="26">
        <v>707</v>
      </c>
      <c r="E30" s="27">
        <v>-4.95049504950495E-2</v>
      </c>
      <c r="F30" s="26">
        <v>435</v>
      </c>
      <c r="G30" s="26">
        <v>301</v>
      </c>
      <c r="H30" s="26">
        <v>166</v>
      </c>
      <c r="I30" s="26">
        <v>241</v>
      </c>
      <c r="J30" s="26">
        <v>3</v>
      </c>
      <c r="K30" s="26">
        <v>9</v>
      </c>
      <c r="L30" s="26">
        <v>0</v>
      </c>
      <c r="M30" s="26">
        <v>0</v>
      </c>
      <c r="N30" s="26">
        <v>5</v>
      </c>
      <c r="O30" s="26">
        <v>14</v>
      </c>
      <c r="P30" s="28">
        <v>204</v>
      </c>
    </row>
    <row r="31" spans="1:16" x14ac:dyDescent="0.25">
      <c r="A31" s="29" t="s">
        <v>384</v>
      </c>
      <c r="B31" s="29" t="s">
        <v>385</v>
      </c>
      <c r="C31" s="14">
        <v>23</v>
      </c>
      <c r="D31" s="14">
        <v>31</v>
      </c>
      <c r="E31" s="30">
        <v>-0.25806451612903197</v>
      </c>
      <c r="F31" s="14">
        <v>5</v>
      </c>
      <c r="G31" s="14">
        <v>0</v>
      </c>
      <c r="H31" s="14">
        <v>7</v>
      </c>
      <c r="I31" s="14">
        <v>6</v>
      </c>
      <c r="J31" s="14">
        <v>0</v>
      </c>
      <c r="K31" s="14">
        <v>5</v>
      </c>
      <c r="L31" s="14">
        <v>0</v>
      </c>
      <c r="M31" s="14">
        <v>0</v>
      </c>
      <c r="N31" s="14">
        <v>0</v>
      </c>
      <c r="O31" s="14">
        <v>4</v>
      </c>
      <c r="P31" s="23">
        <v>7</v>
      </c>
    </row>
    <row r="32" spans="1:16" x14ac:dyDescent="0.25">
      <c r="A32" s="29" t="s">
        <v>386</v>
      </c>
      <c r="B32" s="29" t="s">
        <v>387</v>
      </c>
      <c r="C32" s="14">
        <v>0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329</v>
      </c>
      <c r="D33" s="14">
        <v>323</v>
      </c>
      <c r="E33" s="30">
        <v>1.8575851393188899E-2</v>
      </c>
      <c r="F33" s="14">
        <v>100</v>
      </c>
      <c r="G33" s="14">
        <v>62</v>
      </c>
      <c r="H33" s="14">
        <v>72</v>
      </c>
      <c r="I33" s="14">
        <v>68</v>
      </c>
      <c r="J33" s="14">
        <v>2</v>
      </c>
      <c r="K33" s="14">
        <v>0</v>
      </c>
      <c r="L33" s="14">
        <v>0</v>
      </c>
      <c r="M33" s="14">
        <v>0</v>
      </c>
      <c r="N33" s="14">
        <v>2</v>
      </c>
      <c r="O33" s="14">
        <v>9</v>
      </c>
      <c r="P33" s="23">
        <v>50</v>
      </c>
    </row>
    <row r="34" spans="1:16" x14ac:dyDescent="0.25">
      <c r="A34" s="29" t="s">
        <v>390</v>
      </c>
      <c r="B34" s="29" t="s">
        <v>391</v>
      </c>
      <c r="C34" s="14">
        <v>6</v>
      </c>
      <c r="D34" s="14">
        <v>3</v>
      </c>
      <c r="E34" s="30">
        <v>1</v>
      </c>
      <c r="F34" s="14">
        <v>1</v>
      </c>
      <c r="G34" s="14">
        <v>0</v>
      </c>
      <c r="H34" s="14">
        <v>0</v>
      </c>
      <c r="I34" s="14">
        <v>5</v>
      </c>
      <c r="J34" s="14">
        <v>0</v>
      </c>
      <c r="K34" s="14">
        <v>2</v>
      </c>
      <c r="L34" s="14">
        <v>0</v>
      </c>
      <c r="M34" s="14">
        <v>0</v>
      </c>
      <c r="N34" s="14">
        <v>0</v>
      </c>
      <c r="O34" s="14">
        <v>0</v>
      </c>
      <c r="P34" s="23">
        <v>0</v>
      </c>
    </row>
    <row r="35" spans="1:16" x14ac:dyDescent="0.25">
      <c r="A35" s="29" t="s">
        <v>392</v>
      </c>
      <c r="B35" s="29" t="s">
        <v>393</v>
      </c>
      <c r="C35" s="14">
        <v>99</v>
      </c>
      <c r="D35" s="14">
        <v>143</v>
      </c>
      <c r="E35" s="30">
        <v>-0.30769230769230799</v>
      </c>
      <c r="F35" s="14">
        <v>3</v>
      </c>
      <c r="G35" s="14">
        <v>2</v>
      </c>
      <c r="H35" s="14">
        <v>11</v>
      </c>
      <c r="I35" s="14">
        <v>21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5</v>
      </c>
    </row>
    <row r="36" spans="1:16" ht="22.5" x14ac:dyDescent="0.25">
      <c r="A36" s="29" t="s">
        <v>394</v>
      </c>
      <c r="B36" s="29" t="s">
        <v>395</v>
      </c>
      <c r="C36" s="14">
        <v>91</v>
      </c>
      <c r="D36" s="14">
        <v>108</v>
      </c>
      <c r="E36" s="30">
        <v>-0.157407407407407</v>
      </c>
      <c r="F36" s="14">
        <v>220</v>
      </c>
      <c r="G36" s="14">
        <v>206</v>
      </c>
      <c r="H36" s="14">
        <v>45</v>
      </c>
      <c r="I36" s="14">
        <v>116</v>
      </c>
      <c r="J36" s="14">
        <v>0</v>
      </c>
      <c r="K36" s="14">
        <v>2</v>
      </c>
      <c r="L36" s="14">
        <v>0</v>
      </c>
      <c r="M36" s="14">
        <v>0</v>
      </c>
      <c r="N36" s="14">
        <v>2</v>
      </c>
      <c r="O36" s="14">
        <v>1</v>
      </c>
      <c r="P36" s="23">
        <v>117</v>
      </c>
    </row>
    <row r="37" spans="1:16" ht="22.5" x14ac:dyDescent="0.25">
      <c r="A37" s="29" t="s">
        <v>396</v>
      </c>
      <c r="B37" s="29" t="s">
        <v>397</v>
      </c>
      <c r="C37" s="14">
        <v>31</v>
      </c>
      <c r="D37" s="14">
        <v>17</v>
      </c>
      <c r="E37" s="30">
        <v>0.82352941176470595</v>
      </c>
      <c r="F37" s="14">
        <v>41</v>
      </c>
      <c r="G37" s="14">
        <v>29</v>
      </c>
      <c r="H37" s="14">
        <v>9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16</v>
      </c>
    </row>
    <row r="38" spans="1:16" ht="22.5" x14ac:dyDescent="0.25">
      <c r="A38" s="29" t="s">
        <v>398</v>
      </c>
      <c r="B38" s="29" t="s">
        <v>399</v>
      </c>
      <c r="C38" s="14">
        <v>30</v>
      </c>
      <c r="D38" s="14">
        <v>28</v>
      </c>
      <c r="E38" s="30">
        <v>7.1428571428571397E-2</v>
      </c>
      <c r="F38" s="14">
        <v>29</v>
      </c>
      <c r="G38" s="14">
        <v>1</v>
      </c>
      <c r="H38" s="14">
        <v>16</v>
      </c>
      <c r="I38" s="14">
        <v>12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4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2</v>
      </c>
      <c r="D40" s="14">
        <v>1</v>
      </c>
      <c r="E40" s="30">
        <v>1</v>
      </c>
      <c r="F40" s="14">
        <v>1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61</v>
      </c>
      <c r="D41" s="14">
        <v>53</v>
      </c>
      <c r="E41" s="30">
        <v>0.15094339622641501</v>
      </c>
      <c r="F41" s="14">
        <v>35</v>
      </c>
      <c r="G41" s="14">
        <v>1</v>
      </c>
      <c r="H41" s="14">
        <v>6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5</v>
      </c>
    </row>
    <row r="42" spans="1:16" x14ac:dyDescent="0.25">
      <c r="A42" s="181" t="s">
        <v>406</v>
      </c>
      <c r="B42" s="182"/>
      <c r="C42" s="26">
        <v>43</v>
      </c>
      <c r="D42" s="26">
        <v>35</v>
      </c>
      <c r="E42" s="27">
        <v>0.22857142857142901</v>
      </c>
      <c r="F42" s="26">
        <v>35</v>
      </c>
      <c r="G42" s="26">
        <v>0</v>
      </c>
      <c r="H42" s="26">
        <v>10</v>
      </c>
      <c r="I42" s="26">
        <v>13</v>
      </c>
      <c r="J42" s="26">
        <v>1</v>
      </c>
      <c r="K42" s="26">
        <v>2</v>
      </c>
      <c r="L42" s="26">
        <v>0</v>
      </c>
      <c r="M42" s="26">
        <v>0</v>
      </c>
      <c r="N42" s="26">
        <v>0</v>
      </c>
      <c r="O42" s="26">
        <v>0</v>
      </c>
      <c r="P42" s="28">
        <v>6</v>
      </c>
    </row>
    <row r="43" spans="1:16" x14ac:dyDescent="0.25">
      <c r="A43" s="29" t="s">
        <v>407</v>
      </c>
      <c r="B43" s="29" t="s">
        <v>408</v>
      </c>
      <c r="C43" s="14">
        <v>0</v>
      </c>
      <c r="D43" s="14">
        <v>2</v>
      </c>
      <c r="E43" s="30">
        <v>-1</v>
      </c>
      <c r="F43" s="14">
        <v>0</v>
      </c>
      <c r="G43" s="14">
        <v>0</v>
      </c>
      <c r="H43" s="14">
        <v>0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2.5" x14ac:dyDescent="0.25">
      <c r="A44" s="29" t="s">
        <v>409</v>
      </c>
      <c r="B44" s="29" t="s">
        <v>410</v>
      </c>
      <c r="C44" s="14">
        <v>41</v>
      </c>
      <c r="D44" s="14">
        <v>32</v>
      </c>
      <c r="E44" s="30">
        <v>0.28125</v>
      </c>
      <c r="F44" s="14">
        <v>35</v>
      </c>
      <c r="G44" s="14">
        <v>0</v>
      </c>
      <c r="H44" s="14">
        <v>10</v>
      </c>
      <c r="I44" s="14">
        <v>11</v>
      </c>
      <c r="J44" s="14">
        <v>1</v>
      </c>
      <c r="K44" s="14">
        <v>2</v>
      </c>
      <c r="L44" s="14">
        <v>0</v>
      </c>
      <c r="M44" s="14">
        <v>0</v>
      </c>
      <c r="N44" s="14">
        <v>0</v>
      </c>
      <c r="O44" s="14">
        <v>0</v>
      </c>
      <c r="P44" s="23">
        <v>5</v>
      </c>
    </row>
    <row r="45" spans="1:16" x14ac:dyDescent="0.25">
      <c r="A45" s="29" t="s">
        <v>411</v>
      </c>
      <c r="B45" s="29" t="s">
        <v>412</v>
      </c>
      <c r="C45" s="14">
        <v>1</v>
      </c>
      <c r="D45" s="14">
        <v>1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1</v>
      </c>
      <c r="D48" s="14">
        <v>0</v>
      </c>
      <c r="E48" s="30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421</v>
      </c>
      <c r="B50" s="182"/>
      <c r="C50" s="26">
        <v>480</v>
      </c>
      <c r="D50" s="26">
        <v>386</v>
      </c>
      <c r="E50" s="27">
        <v>0.243523316062176</v>
      </c>
      <c r="F50" s="26">
        <v>26</v>
      </c>
      <c r="G50" s="26">
        <v>6</v>
      </c>
      <c r="H50" s="26">
        <v>60</v>
      </c>
      <c r="I50" s="26">
        <v>65</v>
      </c>
      <c r="J50" s="26">
        <v>49</v>
      </c>
      <c r="K50" s="26">
        <v>58</v>
      </c>
      <c r="L50" s="26">
        <v>0</v>
      </c>
      <c r="M50" s="26">
        <v>0</v>
      </c>
      <c r="N50" s="26">
        <v>1</v>
      </c>
      <c r="O50" s="26">
        <v>22</v>
      </c>
      <c r="P50" s="28">
        <v>51</v>
      </c>
    </row>
    <row r="51" spans="1:16" x14ac:dyDescent="0.25">
      <c r="A51" s="29" t="s">
        <v>422</v>
      </c>
      <c r="B51" s="29" t="s">
        <v>423</v>
      </c>
      <c r="C51" s="14">
        <v>146</v>
      </c>
      <c r="D51" s="14">
        <v>76</v>
      </c>
      <c r="E51" s="30">
        <v>0.92105263157894701</v>
      </c>
      <c r="F51" s="14">
        <v>12</v>
      </c>
      <c r="G51" s="14">
        <v>2</v>
      </c>
      <c r="H51" s="14">
        <v>9</v>
      </c>
      <c r="I51" s="14">
        <v>15</v>
      </c>
      <c r="J51" s="14">
        <v>7</v>
      </c>
      <c r="K51" s="14">
        <v>4</v>
      </c>
      <c r="L51" s="14">
        <v>0</v>
      </c>
      <c r="M51" s="14">
        <v>0</v>
      </c>
      <c r="N51" s="14">
        <v>0</v>
      </c>
      <c r="O51" s="14">
        <v>3</v>
      </c>
      <c r="P51" s="23">
        <v>8</v>
      </c>
    </row>
    <row r="52" spans="1:16" x14ac:dyDescent="0.25">
      <c r="A52" s="29" t="s">
        <v>424</v>
      </c>
      <c r="B52" s="29" t="s">
        <v>425</v>
      </c>
      <c r="C52" s="14">
        <v>17</v>
      </c>
      <c r="D52" s="14">
        <v>25</v>
      </c>
      <c r="E52" s="30">
        <v>-0.32</v>
      </c>
      <c r="F52" s="14">
        <v>0</v>
      </c>
      <c r="G52" s="14">
        <v>0</v>
      </c>
      <c r="H52" s="14">
        <v>1</v>
      </c>
      <c r="I52" s="14">
        <v>0</v>
      </c>
      <c r="J52" s="14">
        <v>6</v>
      </c>
      <c r="K52" s="14">
        <v>19</v>
      </c>
      <c r="L52" s="14">
        <v>0</v>
      </c>
      <c r="M52" s="14">
        <v>0</v>
      </c>
      <c r="N52" s="14">
        <v>0</v>
      </c>
      <c r="O52" s="14">
        <v>4</v>
      </c>
      <c r="P52" s="23">
        <v>6</v>
      </c>
    </row>
    <row r="53" spans="1:16" x14ac:dyDescent="0.25">
      <c r="A53" s="29" t="s">
        <v>426</v>
      </c>
      <c r="B53" s="29" t="s">
        <v>427</v>
      </c>
      <c r="C53" s="14">
        <v>136</v>
      </c>
      <c r="D53" s="14">
        <v>131</v>
      </c>
      <c r="E53" s="30">
        <v>3.8167938931297697E-2</v>
      </c>
      <c r="F53" s="14">
        <v>9</v>
      </c>
      <c r="G53" s="14">
        <v>3</v>
      </c>
      <c r="H53" s="14">
        <v>22</v>
      </c>
      <c r="I53" s="14">
        <v>21</v>
      </c>
      <c r="J53" s="14">
        <v>6</v>
      </c>
      <c r="K53" s="14">
        <v>8</v>
      </c>
      <c r="L53" s="14">
        <v>0</v>
      </c>
      <c r="M53" s="14">
        <v>0</v>
      </c>
      <c r="N53" s="14">
        <v>0</v>
      </c>
      <c r="O53" s="14">
        <v>1</v>
      </c>
      <c r="P53" s="23">
        <v>15</v>
      </c>
    </row>
    <row r="54" spans="1:16" ht="22.5" x14ac:dyDescent="0.25">
      <c r="A54" s="29" t="s">
        <v>428</v>
      </c>
      <c r="B54" s="29" t="s">
        <v>429</v>
      </c>
      <c r="C54" s="14">
        <v>7</v>
      </c>
      <c r="D54" s="14">
        <v>7</v>
      </c>
      <c r="E54" s="30">
        <v>0</v>
      </c>
      <c r="F54" s="14">
        <v>1</v>
      </c>
      <c r="G54" s="14">
        <v>0</v>
      </c>
      <c r="H54" s="14">
        <v>1</v>
      </c>
      <c r="I54" s="14">
        <v>0</v>
      </c>
      <c r="J54" s="14">
        <v>5</v>
      </c>
      <c r="K54" s="14">
        <v>3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25">
      <c r="A55" s="29" t="s">
        <v>430</v>
      </c>
      <c r="B55" s="29" t="s">
        <v>431</v>
      </c>
      <c r="C55" s="14">
        <v>2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7</v>
      </c>
      <c r="D56" s="14">
        <v>12</v>
      </c>
      <c r="E56" s="30">
        <v>-0.41666666666666702</v>
      </c>
      <c r="F56" s="14">
        <v>0</v>
      </c>
      <c r="G56" s="14">
        <v>0</v>
      </c>
      <c r="H56" s="14">
        <v>1</v>
      </c>
      <c r="I56" s="14">
        <v>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434</v>
      </c>
      <c r="B57" s="29" t="s">
        <v>435</v>
      </c>
      <c r="C57" s="14">
        <v>7</v>
      </c>
      <c r="D57" s="14">
        <v>6</v>
      </c>
      <c r="E57" s="30">
        <v>0.16666666666666699</v>
      </c>
      <c r="F57" s="14">
        <v>1</v>
      </c>
      <c r="G57" s="14">
        <v>0</v>
      </c>
      <c r="H57" s="14">
        <v>5</v>
      </c>
      <c r="I57" s="14">
        <v>6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0</v>
      </c>
      <c r="P57" s="23">
        <v>2</v>
      </c>
    </row>
    <row r="58" spans="1:16" ht="22.5" x14ac:dyDescent="0.25">
      <c r="A58" s="29" t="s">
        <v>436</v>
      </c>
      <c r="B58" s="29" t="s">
        <v>437</v>
      </c>
      <c r="C58" s="14">
        <v>2</v>
      </c>
      <c r="D58" s="14">
        <v>5</v>
      </c>
      <c r="E58" s="30">
        <v>-0.6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438</v>
      </c>
      <c r="B59" s="29" t="s">
        <v>439</v>
      </c>
      <c r="C59" s="14">
        <v>4</v>
      </c>
      <c r="D59" s="14">
        <v>6</v>
      </c>
      <c r="E59" s="30">
        <v>-0.33333333333333298</v>
      </c>
      <c r="F59" s="14">
        <v>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3">
        <v>1</v>
      </c>
    </row>
    <row r="60" spans="1:16" ht="22.5" x14ac:dyDescent="0.25">
      <c r="A60" s="29" t="s">
        <v>440</v>
      </c>
      <c r="B60" s="29" t="s">
        <v>441</v>
      </c>
      <c r="C60" s="14">
        <v>1</v>
      </c>
      <c r="D60" s="14">
        <v>9</v>
      </c>
      <c r="E60" s="30">
        <v>-0.88888888888888895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2</v>
      </c>
    </row>
    <row r="61" spans="1:16" ht="33.75" x14ac:dyDescent="0.25">
      <c r="A61" s="29" t="s">
        <v>442</v>
      </c>
      <c r="B61" s="29" t="s">
        <v>443</v>
      </c>
      <c r="C61" s="14">
        <v>3</v>
      </c>
      <c r="D61" s="14">
        <v>10</v>
      </c>
      <c r="E61" s="30">
        <v>-0.7</v>
      </c>
      <c r="F61" s="14">
        <v>0</v>
      </c>
      <c r="G61" s="14">
        <v>0</v>
      </c>
      <c r="H61" s="14">
        <v>3</v>
      </c>
      <c r="I61" s="14">
        <v>5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4</v>
      </c>
    </row>
    <row r="62" spans="1:16" x14ac:dyDescent="0.25">
      <c r="A62" s="29" t="s">
        <v>444</v>
      </c>
      <c r="B62" s="29" t="s">
        <v>445</v>
      </c>
      <c r="C62" s="14">
        <v>0</v>
      </c>
      <c r="D62" s="14">
        <v>0</v>
      </c>
      <c r="E62" s="30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9" t="s">
        <v>446</v>
      </c>
      <c r="B63" s="29" t="s">
        <v>447</v>
      </c>
      <c r="C63" s="14">
        <v>93</v>
      </c>
      <c r="D63" s="14">
        <v>57</v>
      </c>
      <c r="E63" s="30">
        <v>0.63157894736842102</v>
      </c>
      <c r="F63" s="14">
        <v>0</v>
      </c>
      <c r="G63" s="14">
        <v>0</v>
      </c>
      <c r="H63" s="14">
        <v>12</v>
      </c>
      <c r="I63" s="14">
        <v>10</v>
      </c>
      <c r="J63" s="14">
        <v>14</v>
      </c>
      <c r="K63" s="14">
        <v>16</v>
      </c>
      <c r="L63" s="14">
        <v>0</v>
      </c>
      <c r="M63" s="14">
        <v>0</v>
      </c>
      <c r="N63" s="14">
        <v>0</v>
      </c>
      <c r="O63" s="14">
        <v>6</v>
      </c>
      <c r="P63" s="23">
        <v>4</v>
      </c>
    </row>
    <row r="64" spans="1:16" ht="22.5" x14ac:dyDescent="0.25">
      <c r="A64" s="29" t="s">
        <v>448</v>
      </c>
      <c r="B64" s="29" t="s">
        <v>449</v>
      </c>
      <c r="C64" s="14">
        <v>41</v>
      </c>
      <c r="D64" s="14">
        <v>31</v>
      </c>
      <c r="E64" s="30">
        <v>0.32258064516128998</v>
      </c>
      <c r="F64" s="14">
        <v>1</v>
      </c>
      <c r="G64" s="14">
        <v>0</v>
      </c>
      <c r="H64" s="14">
        <v>4</v>
      </c>
      <c r="I64" s="14">
        <v>0</v>
      </c>
      <c r="J64" s="14">
        <v>11</v>
      </c>
      <c r="K64" s="14">
        <v>8</v>
      </c>
      <c r="L64" s="14">
        <v>0</v>
      </c>
      <c r="M64" s="14">
        <v>0</v>
      </c>
      <c r="N64" s="14">
        <v>0</v>
      </c>
      <c r="O64" s="14">
        <v>7</v>
      </c>
      <c r="P64" s="23">
        <v>2</v>
      </c>
    </row>
    <row r="65" spans="1:16" ht="33.75" x14ac:dyDescent="0.25">
      <c r="A65" s="29" t="s">
        <v>450</v>
      </c>
      <c r="B65" s="29" t="s">
        <v>451</v>
      </c>
      <c r="C65" s="14">
        <v>7</v>
      </c>
      <c r="D65" s="14">
        <v>3</v>
      </c>
      <c r="E65" s="30">
        <v>1.3333333333333299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1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7</v>
      </c>
      <c r="D69" s="14">
        <v>8</v>
      </c>
      <c r="E69" s="30">
        <v>-0.125</v>
      </c>
      <c r="F69" s="14">
        <v>1</v>
      </c>
      <c r="G69" s="14">
        <v>1</v>
      </c>
      <c r="H69" s="14">
        <v>2</v>
      </c>
      <c r="I69" s="14">
        <v>5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6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464</v>
      </c>
      <c r="B72" s="182"/>
      <c r="C72" s="26">
        <v>14</v>
      </c>
      <c r="D72" s="26">
        <v>5</v>
      </c>
      <c r="E72" s="27">
        <v>1.8</v>
      </c>
      <c r="F72" s="26">
        <v>1</v>
      </c>
      <c r="G72" s="26">
        <v>1</v>
      </c>
      <c r="H72" s="26">
        <v>4</v>
      </c>
      <c r="I72" s="26">
        <v>2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6</v>
      </c>
      <c r="P72" s="28">
        <v>2</v>
      </c>
    </row>
    <row r="73" spans="1:16" x14ac:dyDescent="0.25">
      <c r="A73" s="29" t="s">
        <v>465</v>
      </c>
      <c r="B73" s="29" t="s">
        <v>466</v>
      </c>
      <c r="C73" s="14">
        <v>14</v>
      </c>
      <c r="D73" s="14">
        <v>5</v>
      </c>
      <c r="E73" s="30">
        <v>1.8</v>
      </c>
      <c r="F73" s="14">
        <v>1</v>
      </c>
      <c r="G73" s="14">
        <v>1</v>
      </c>
      <c r="H73" s="14">
        <v>4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6</v>
      </c>
      <c r="P73" s="23">
        <v>2</v>
      </c>
    </row>
    <row r="74" spans="1:16" x14ac:dyDescent="0.25">
      <c r="A74" s="181" t="s">
        <v>467</v>
      </c>
      <c r="B74" s="182"/>
      <c r="C74" s="26">
        <v>134</v>
      </c>
      <c r="D74" s="26">
        <v>109</v>
      </c>
      <c r="E74" s="27">
        <v>0.22935779816513799</v>
      </c>
      <c r="F74" s="26">
        <v>22</v>
      </c>
      <c r="G74" s="26">
        <v>9</v>
      </c>
      <c r="H74" s="26">
        <v>16</v>
      </c>
      <c r="I74" s="26">
        <v>91</v>
      </c>
      <c r="J74" s="26">
        <v>0</v>
      </c>
      <c r="K74" s="26">
        <v>5</v>
      </c>
      <c r="L74" s="26">
        <v>1</v>
      </c>
      <c r="M74" s="26">
        <v>2</v>
      </c>
      <c r="N74" s="26">
        <v>7</v>
      </c>
      <c r="O74" s="26">
        <v>0</v>
      </c>
      <c r="P74" s="28">
        <v>14</v>
      </c>
    </row>
    <row r="75" spans="1:16" x14ac:dyDescent="0.25">
      <c r="A75" s="29" t="s">
        <v>468</v>
      </c>
      <c r="B75" s="29" t="s">
        <v>469</v>
      </c>
      <c r="C75" s="14">
        <v>71</v>
      </c>
      <c r="D75" s="14">
        <v>53</v>
      </c>
      <c r="E75" s="30">
        <v>0.339622641509434</v>
      </c>
      <c r="F75" s="14">
        <v>10</v>
      </c>
      <c r="G75" s="14">
        <v>1</v>
      </c>
      <c r="H75" s="14">
        <v>4</v>
      </c>
      <c r="I75" s="14">
        <v>67</v>
      </c>
      <c r="J75" s="14">
        <v>0</v>
      </c>
      <c r="K75" s="14">
        <v>5</v>
      </c>
      <c r="L75" s="14">
        <v>0</v>
      </c>
      <c r="M75" s="14">
        <v>0</v>
      </c>
      <c r="N75" s="14">
        <v>7</v>
      </c>
      <c r="O75" s="14">
        <v>0</v>
      </c>
      <c r="P75" s="23">
        <v>1</v>
      </c>
    </row>
    <row r="76" spans="1:16" ht="33.75" x14ac:dyDescent="0.25">
      <c r="A76" s="29" t="s">
        <v>470</v>
      </c>
      <c r="B76" s="29" t="s">
        <v>471</v>
      </c>
      <c r="C76" s="14">
        <v>0</v>
      </c>
      <c r="D76" s="14">
        <v>1</v>
      </c>
      <c r="E76" s="30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472</v>
      </c>
      <c r="B77" s="29" t="s">
        <v>473</v>
      </c>
      <c r="C77" s="14">
        <v>50</v>
      </c>
      <c r="D77" s="14">
        <v>46</v>
      </c>
      <c r="E77" s="30">
        <v>8.6956521739130405E-2</v>
      </c>
      <c r="F77" s="14">
        <v>12</v>
      </c>
      <c r="G77" s="14">
        <v>8</v>
      </c>
      <c r="H77" s="14">
        <v>10</v>
      </c>
      <c r="I77" s="14">
        <v>23</v>
      </c>
      <c r="J77" s="14">
        <v>0</v>
      </c>
      <c r="K77" s="14">
        <v>0</v>
      </c>
      <c r="L77" s="14">
        <v>1</v>
      </c>
      <c r="M77" s="14">
        <v>2</v>
      </c>
      <c r="N77" s="14">
        <v>0</v>
      </c>
      <c r="O77" s="14">
        <v>0</v>
      </c>
      <c r="P77" s="23">
        <v>13</v>
      </c>
    </row>
    <row r="78" spans="1:16" x14ac:dyDescent="0.25">
      <c r="A78" s="29" t="s">
        <v>474</v>
      </c>
      <c r="B78" s="29" t="s">
        <v>475</v>
      </c>
      <c r="C78" s="14">
        <v>0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7</v>
      </c>
      <c r="D79" s="14">
        <v>4</v>
      </c>
      <c r="E79" s="30">
        <v>0.75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3.75" x14ac:dyDescent="0.25">
      <c r="A80" s="29" t="s">
        <v>478</v>
      </c>
      <c r="B80" s="29" t="s">
        <v>479</v>
      </c>
      <c r="C80" s="14">
        <v>6</v>
      </c>
      <c r="D80" s="14">
        <v>5</v>
      </c>
      <c r="E80" s="30">
        <v>0.2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0</v>
      </c>
      <c r="D81" s="14">
        <v>0</v>
      </c>
      <c r="E81" s="30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1" t="s">
        <v>482</v>
      </c>
      <c r="B82" s="182"/>
      <c r="C82" s="26">
        <v>67</v>
      </c>
      <c r="D82" s="26">
        <v>65</v>
      </c>
      <c r="E82" s="27">
        <v>3.0769230769230799E-2</v>
      </c>
      <c r="F82" s="26">
        <v>79</v>
      </c>
      <c r="G82" s="26">
        <v>150</v>
      </c>
      <c r="H82" s="26">
        <v>14</v>
      </c>
      <c r="I82" s="26">
        <v>82</v>
      </c>
      <c r="J82" s="26">
        <v>0</v>
      </c>
      <c r="K82" s="26">
        <v>0</v>
      </c>
      <c r="L82" s="26">
        <v>0</v>
      </c>
      <c r="M82" s="26">
        <v>0</v>
      </c>
      <c r="N82" s="26">
        <v>1</v>
      </c>
      <c r="O82" s="26">
        <v>0</v>
      </c>
      <c r="P82" s="28">
        <v>58</v>
      </c>
    </row>
    <row r="83" spans="1:16" x14ac:dyDescent="0.25">
      <c r="A83" s="29" t="s">
        <v>483</v>
      </c>
      <c r="B83" s="29" t="s">
        <v>484</v>
      </c>
      <c r="C83" s="14">
        <v>15</v>
      </c>
      <c r="D83" s="14">
        <v>19</v>
      </c>
      <c r="E83" s="30">
        <v>-0.21052631578947401</v>
      </c>
      <c r="F83" s="14">
        <v>0</v>
      </c>
      <c r="G83" s="14">
        <v>0</v>
      </c>
      <c r="H83" s="14">
        <v>3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9" t="s">
        <v>485</v>
      </c>
      <c r="B84" s="29" t="s">
        <v>486</v>
      </c>
      <c r="C84" s="14">
        <v>52</v>
      </c>
      <c r="D84" s="14">
        <v>46</v>
      </c>
      <c r="E84" s="30">
        <v>0.13043478260869601</v>
      </c>
      <c r="F84" s="14">
        <v>79</v>
      </c>
      <c r="G84" s="14">
        <v>150</v>
      </c>
      <c r="H84" s="14">
        <v>11</v>
      </c>
      <c r="I84" s="14">
        <v>82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3">
        <v>58</v>
      </c>
    </row>
    <row r="85" spans="1:16" x14ac:dyDescent="0.25">
      <c r="A85" s="181" t="s">
        <v>487</v>
      </c>
      <c r="B85" s="182"/>
      <c r="C85" s="26">
        <v>258</v>
      </c>
      <c r="D85" s="26">
        <v>215</v>
      </c>
      <c r="E85" s="27">
        <v>0.2</v>
      </c>
      <c r="F85" s="26">
        <v>12</v>
      </c>
      <c r="G85" s="26">
        <v>4</v>
      </c>
      <c r="H85" s="26">
        <v>73</v>
      </c>
      <c r="I85" s="26">
        <v>66</v>
      </c>
      <c r="J85" s="26">
        <v>0</v>
      </c>
      <c r="K85" s="26">
        <v>0</v>
      </c>
      <c r="L85" s="26">
        <v>0</v>
      </c>
      <c r="M85" s="26">
        <v>0</v>
      </c>
      <c r="N85" s="26">
        <v>2</v>
      </c>
      <c r="O85" s="26">
        <v>0</v>
      </c>
      <c r="P85" s="28">
        <v>47</v>
      </c>
    </row>
    <row r="86" spans="1:16" x14ac:dyDescent="0.25">
      <c r="A86" s="29" t="s">
        <v>488</v>
      </c>
      <c r="B86" s="29" t="s">
        <v>489</v>
      </c>
      <c r="C86" s="14">
        <v>1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17</v>
      </c>
      <c r="D89" s="14">
        <v>12</v>
      </c>
      <c r="E89" s="30">
        <v>0.41666666666666702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496</v>
      </c>
      <c r="B90" s="29" t="s">
        <v>497</v>
      </c>
      <c r="C90" s="14">
        <v>4</v>
      </c>
      <c r="D90" s="14">
        <v>0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31</v>
      </c>
      <c r="D91" s="14">
        <v>14</v>
      </c>
      <c r="E91" s="30">
        <v>1.21428571428571</v>
      </c>
      <c r="F91" s="14">
        <v>2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500</v>
      </c>
      <c r="B92" s="29" t="s">
        <v>501</v>
      </c>
      <c r="C92" s="14">
        <v>18</v>
      </c>
      <c r="D92" s="14">
        <v>23</v>
      </c>
      <c r="E92" s="30">
        <v>-0.217391304347826</v>
      </c>
      <c r="F92" s="14">
        <v>1</v>
      </c>
      <c r="G92" s="14">
        <v>0</v>
      </c>
      <c r="H92" s="14">
        <v>3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2</v>
      </c>
    </row>
    <row r="93" spans="1:16" x14ac:dyDescent="0.25">
      <c r="A93" s="29" t="s">
        <v>502</v>
      </c>
      <c r="B93" s="29" t="s">
        <v>503</v>
      </c>
      <c r="C93" s="14">
        <v>13</v>
      </c>
      <c r="D93" s="14">
        <v>21</v>
      </c>
      <c r="E93" s="30">
        <v>-0.38095238095238099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25">
      <c r="A94" s="29" t="s">
        <v>504</v>
      </c>
      <c r="B94" s="29" t="s">
        <v>505</v>
      </c>
      <c r="C94" s="14">
        <v>174</v>
      </c>
      <c r="D94" s="14">
        <v>144</v>
      </c>
      <c r="E94" s="30">
        <v>0.20833333333333301</v>
      </c>
      <c r="F94" s="14">
        <v>9</v>
      </c>
      <c r="G94" s="14">
        <v>4</v>
      </c>
      <c r="H94" s="14">
        <v>67</v>
      </c>
      <c r="I94" s="14">
        <v>62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43</v>
      </c>
    </row>
    <row r="95" spans="1:16" ht="22.5" x14ac:dyDescent="0.25">
      <c r="A95" s="29" t="s">
        <v>506</v>
      </c>
      <c r="B95" s="29" t="s">
        <v>507</v>
      </c>
      <c r="C95" s="14">
        <v>0</v>
      </c>
      <c r="D95" s="14">
        <v>1</v>
      </c>
      <c r="E95" s="30">
        <v>-1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510</v>
      </c>
      <c r="B97" s="182"/>
      <c r="C97" s="26">
        <v>5961</v>
      </c>
      <c r="D97" s="26">
        <v>5427</v>
      </c>
      <c r="E97" s="27">
        <v>9.8396904367053603E-2</v>
      </c>
      <c r="F97" s="26">
        <v>496</v>
      </c>
      <c r="G97" s="26">
        <v>324</v>
      </c>
      <c r="H97" s="26">
        <v>1288</v>
      </c>
      <c r="I97" s="26">
        <v>827</v>
      </c>
      <c r="J97" s="26">
        <v>0</v>
      </c>
      <c r="K97" s="26">
        <v>1</v>
      </c>
      <c r="L97" s="26">
        <v>0</v>
      </c>
      <c r="M97" s="26">
        <v>0</v>
      </c>
      <c r="N97" s="26">
        <v>19</v>
      </c>
      <c r="O97" s="26">
        <v>101</v>
      </c>
      <c r="P97" s="28">
        <v>749</v>
      </c>
    </row>
    <row r="98" spans="1:16" x14ac:dyDescent="0.25">
      <c r="A98" s="29" t="s">
        <v>511</v>
      </c>
      <c r="B98" s="29" t="s">
        <v>512</v>
      </c>
      <c r="C98" s="14">
        <v>856</v>
      </c>
      <c r="D98" s="14">
        <v>661</v>
      </c>
      <c r="E98" s="30">
        <v>0.29500756429651998</v>
      </c>
      <c r="F98" s="14">
        <v>107</v>
      </c>
      <c r="G98" s="14">
        <v>66</v>
      </c>
      <c r="H98" s="14">
        <v>128</v>
      </c>
      <c r="I98" s="14">
        <v>108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3</v>
      </c>
      <c r="P98" s="23">
        <v>152</v>
      </c>
    </row>
    <row r="99" spans="1:16" x14ac:dyDescent="0.25">
      <c r="A99" s="29" t="s">
        <v>513</v>
      </c>
      <c r="B99" s="29" t="s">
        <v>514</v>
      </c>
      <c r="C99" s="14">
        <v>1177</v>
      </c>
      <c r="D99" s="14">
        <v>1323</v>
      </c>
      <c r="E99" s="30">
        <v>-0.110355253212396</v>
      </c>
      <c r="F99" s="14">
        <v>162</v>
      </c>
      <c r="G99" s="14">
        <v>87</v>
      </c>
      <c r="H99" s="14">
        <v>308</v>
      </c>
      <c r="I99" s="14">
        <v>136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27</v>
      </c>
      <c r="P99" s="23">
        <v>190</v>
      </c>
    </row>
    <row r="100" spans="1:16" ht="33.75" x14ac:dyDescent="0.25">
      <c r="A100" s="29" t="s">
        <v>515</v>
      </c>
      <c r="B100" s="29" t="s">
        <v>516</v>
      </c>
      <c r="C100" s="14">
        <v>49</v>
      </c>
      <c r="D100" s="14">
        <v>52</v>
      </c>
      <c r="E100" s="30">
        <v>-5.7692307692307702E-2</v>
      </c>
      <c r="F100" s="14">
        <v>9</v>
      </c>
      <c r="G100" s="14">
        <v>30</v>
      </c>
      <c r="H100" s="14">
        <v>19</v>
      </c>
      <c r="I100" s="14">
        <v>126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7</v>
      </c>
      <c r="P100" s="23">
        <v>64</v>
      </c>
    </row>
    <row r="101" spans="1:16" ht="22.5" x14ac:dyDescent="0.25">
      <c r="A101" s="29" t="s">
        <v>517</v>
      </c>
      <c r="B101" s="29" t="s">
        <v>518</v>
      </c>
      <c r="C101" s="14">
        <v>893</v>
      </c>
      <c r="D101" s="14">
        <v>827</v>
      </c>
      <c r="E101" s="30">
        <v>7.9806529625151099E-2</v>
      </c>
      <c r="F101" s="14">
        <v>86</v>
      </c>
      <c r="G101" s="14">
        <v>69</v>
      </c>
      <c r="H101" s="14">
        <v>112</v>
      </c>
      <c r="I101" s="14">
        <v>109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52</v>
      </c>
      <c r="P101" s="23">
        <v>99</v>
      </c>
    </row>
    <row r="102" spans="1:16" x14ac:dyDescent="0.25">
      <c r="A102" s="29" t="s">
        <v>519</v>
      </c>
      <c r="B102" s="29" t="s">
        <v>520</v>
      </c>
      <c r="C102" s="14">
        <v>28</v>
      </c>
      <c r="D102" s="14">
        <v>11</v>
      </c>
      <c r="E102" s="30">
        <v>1.5454545454545501</v>
      </c>
      <c r="F102" s="14">
        <v>1</v>
      </c>
      <c r="G102" s="14">
        <v>1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1</v>
      </c>
      <c r="P102" s="23">
        <v>0</v>
      </c>
    </row>
    <row r="103" spans="1:16" ht="22.5" x14ac:dyDescent="0.25">
      <c r="A103" s="29" t="s">
        <v>521</v>
      </c>
      <c r="B103" s="29" t="s">
        <v>522</v>
      </c>
      <c r="C103" s="14">
        <v>142</v>
      </c>
      <c r="D103" s="14">
        <v>170</v>
      </c>
      <c r="E103" s="30">
        <v>-0.16470588235294101</v>
      </c>
      <c r="F103" s="14">
        <v>7</v>
      </c>
      <c r="G103" s="14">
        <v>3</v>
      </c>
      <c r="H103" s="14">
        <v>229</v>
      </c>
      <c r="I103" s="14">
        <v>17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3">
        <v>9</v>
      </c>
    </row>
    <row r="104" spans="1:16" x14ac:dyDescent="0.25">
      <c r="A104" s="29" t="s">
        <v>523</v>
      </c>
      <c r="B104" s="29" t="s">
        <v>524</v>
      </c>
      <c r="C104" s="14">
        <v>153</v>
      </c>
      <c r="D104" s="14">
        <v>109</v>
      </c>
      <c r="E104" s="30">
        <v>0.403669724770642</v>
      </c>
      <c r="F104" s="14">
        <v>0</v>
      </c>
      <c r="G104" s="14">
        <v>1</v>
      </c>
      <c r="H104" s="14">
        <v>5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6</v>
      </c>
    </row>
    <row r="105" spans="1:16" x14ac:dyDescent="0.25">
      <c r="A105" s="29" t="s">
        <v>525</v>
      </c>
      <c r="B105" s="29" t="s">
        <v>526</v>
      </c>
      <c r="C105" s="14">
        <v>1197</v>
      </c>
      <c r="D105" s="14">
        <v>932</v>
      </c>
      <c r="E105" s="30">
        <v>0.28433476394849799</v>
      </c>
      <c r="F105" s="14">
        <v>19</v>
      </c>
      <c r="G105" s="14">
        <v>7</v>
      </c>
      <c r="H105" s="14">
        <v>141</v>
      </c>
      <c r="I105" s="14">
        <v>101</v>
      </c>
      <c r="J105" s="14">
        <v>0</v>
      </c>
      <c r="K105" s="14">
        <v>0</v>
      </c>
      <c r="L105" s="14">
        <v>0</v>
      </c>
      <c r="M105" s="14">
        <v>0</v>
      </c>
      <c r="N105" s="14">
        <v>7</v>
      </c>
      <c r="O105" s="14">
        <v>2</v>
      </c>
      <c r="P105" s="23">
        <v>70</v>
      </c>
    </row>
    <row r="106" spans="1:16" ht="22.5" x14ac:dyDescent="0.25">
      <c r="A106" s="29" t="s">
        <v>527</v>
      </c>
      <c r="B106" s="29" t="s">
        <v>528</v>
      </c>
      <c r="C106" s="14">
        <v>381</v>
      </c>
      <c r="D106" s="14">
        <v>392</v>
      </c>
      <c r="E106" s="30">
        <v>-2.8061224489795901E-2</v>
      </c>
      <c r="F106" s="14">
        <v>8</v>
      </c>
      <c r="G106" s="14">
        <v>3</v>
      </c>
      <c r="H106" s="14">
        <v>54</v>
      </c>
      <c r="I106" s="14">
        <v>37</v>
      </c>
      <c r="J106" s="14">
        <v>0</v>
      </c>
      <c r="K106" s="14">
        <v>0</v>
      </c>
      <c r="L106" s="14">
        <v>0</v>
      </c>
      <c r="M106" s="14">
        <v>0</v>
      </c>
      <c r="N106" s="14">
        <v>4</v>
      </c>
      <c r="O106" s="14">
        <v>0</v>
      </c>
      <c r="P106" s="23">
        <v>23</v>
      </c>
    </row>
    <row r="107" spans="1:16" ht="22.5" x14ac:dyDescent="0.25">
      <c r="A107" s="29" t="s">
        <v>529</v>
      </c>
      <c r="B107" s="29" t="s">
        <v>530</v>
      </c>
      <c r="C107" s="14">
        <v>112</v>
      </c>
      <c r="D107" s="14">
        <v>93</v>
      </c>
      <c r="E107" s="30">
        <v>0.204301075268817</v>
      </c>
      <c r="F107" s="14">
        <v>0</v>
      </c>
      <c r="G107" s="14">
        <v>0</v>
      </c>
      <c r="H107" s="14">
        <v>20</v>
      </c>
      <c r="I107" s="14">
        <v>37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3</v>
      </c>
      <c r="P107" s="23">
        <v>10</v>
      </c>
    </row>
    <row r="108" spans="1:16" x14ac:dyDescent="0.25">
      <c r="A108" s="29" t="s">
        <v>531</v>
      </c>
      <c r="B108" s="29" t="s">
        <v>532</v>
      </c>
      <c r="C108" s="14">
        <v>6</v>
      </c>
      <c r="D108" s="14">
        <v>14</v>
      </c>
      <c r="E108" s="30">
        <v>-0.57142857142857095</v>
      </c>
      <c r="F108" s="14">
        <v>0</v>
      </c>
      <c r="G108" s="14">
        <v>0</v>
      </c>
      <c r="H108" s="14">
        <v>9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2</v>
      </c>
    </row>
    <row r="109" spans="1:16" x14ac:dyDescent="0.25">
      <c r="A109" s="29" t="s">
        <v>533</v>
      </c>
      <c r="B109" s="29" t="s">
        <v>534</v>
      </c>
      <c r="C109" s="14">
        <v>0</v>
      </c>
      <c r="D109" s="14">
        <v>3</v>
      </c>
      <c r="E109" s="30">
        <v>-1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33.75" x14ac:dyDescent="0.25">
      <c r="A110" s="29" t="s">
        <v>535</v>
      </c>
      <c r="B110" s="29" t="s">
        <v>536</v>
      </c>
      <c r="C110" s="14">
        <v>1</v>
      </c>
      <c r="D110" s="14">
        <v>0</v>
      </c>
      <c r="E110" s="30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814</v>
      </c>
      <c r="D111" s="14">
        <v>701</v>
      </c>
      <c r="E111" s="30">
        <v>0.161198288159772</v>
      </c>
      <c r="F111" s="14">
        <v>93</v>
      </c>
      <c r="G111" s="14">
        <v>48</v>
      </c>
      <c r="H111" s="14">
        <v>130</v>
      </c>
      <c r="I111" s="14">
        <v>105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2</v>
      </c>
      <c r="P111" s="23">
        <v>100</v>
      </c>
    </row>
    <row r="112" spans="1:16" ht="22.5" x14ac:dyDescent="0.25">
      <c r="A112" s="29" t="s">
        <v>539</v>
      </c>
      <c r="B112" s="29" t="s">
        <v>540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3</v>
      </c>
      <c r="D114" s="14">
        <v>4</v>
      </c>
      <c r="E114" s="30">
        <v>-0.25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1</v>
      </c>
      <c r="D115" s="14">
        <v>1</v>
      </c>
      <c r="E115" s="30">
        <v>0</v>
      </c>
      <c r="F115" s="14">
        <v>0</v>
      </c>
      <c r="G115" s="14">
        <v>0</v>
      </c>
      <c r="H115" s="14">
        <v>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547</v>
      </c>
      <c r="B116" s="29" t="s">
        <v>548</v>
      </c>
      <c r="C116" s="14">
        <v>0</v>
      </c>
      <c r="D116" s="14">
        <v>0</v>
      </c>
      <c r="E116" s="30">
        <v>0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549</v>
      </c>
      <c r="B117" s="29" t="s">
        <v>550</v>
      </c>
      <c r="C117" s="14">
        <v>2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551</v>
      </c>
      <c r="B118" s="29" t="s">
        <v>552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3</v>
      </c>
      <c r="D120" s="14">
        <v>2</v>
      </c>
      <c r="E120" s="30">
        <v>0.5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23">
        <v>0</v>
      </c>
    </row>
    <row r="121" spans="1:16" ht="22.5" x14ac:dyDescent="0.25">
      <c r="A121" s="29" t="s">
        <v>557</v>
      </c>
      <c r="B121" s="29" t="s">
        <v>558</v>
      </c>
      <c r="C121" s="14">
        <v>79</v>
      </c>
      <c r="D121" s="14">
        <v>99</v>
      </c>
      <c r="E121" s="30">
        <v>-0.20202020202020199</v>
      </c>
      <c r="F121" s="14">
        <v>4</v>
      </c>
      <c r="G121" s="14">
        <v>9</v>
      </c>
      <c r="H121" s="14">
        <v>119</v>
      </c>
      <c r="I121" s="14">
        <v>30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1</v>
      </c>
      <c r="P121" s="23">
        <v>23</v>
      </c>
    </row>
    <row r="122" spans="1:16" x14ac:dyDescent="0.25">
      <c r="A122" s="29" t="s">
        <v>559</v>
      </c>
      <c r="B122" s="29" t="s">
        <v>560</v>
      </c>
      <c r="C122" s="14">
        <v>9</v>
      </c>
      <c r="D122" s="14">
        <v>1</v>
      </c>
      <c r="E122" s="30">
        <v>8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3</v>
      </c>
      <c r="O122" s="14">
        <v>2</v>
      </c>
      <c r="P122" s="23">
        <v>0</v>
      </c>
    </row>
    <row r="123" spans="1:16" x14ac:dyDescent="0.25">
      <c r="A123" s="29" t="s">
        <v>561</v>
      </c>
      <c r="B123" s="29" t="s">
        <v>562</v>
      </c>
      <c r="C123" s="14">
        <v>4</v>
      </c>
      <c r="D123" s="14">
        <v>0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1</v>
      </c>
      <c r="E124" s="30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8</v>
      </c>
      <c r="D126" s="14">
        <v>9</v>
      </c>
      <c r="E126" s="30">
        <v>-0.11111111111111099</v>
      </c>
      <c r="F126" s="14">
        <v>0</v>
      </c>
      <c r="G126" s="14">
        <v>0</v>
      </c>
      <c r="H126" s="14">
        <v>3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0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1</v>
      </c>
      <c r="E127" s="30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35</v>
      </c>
      <c r="D128" s="14">
        <v>21</v>
      </c>
      <c r="E128" s="30">
        <v>0.66666666666666696</v>
      </c>
      <c r="F128" s="14">
        <v>0</v>
      </c>
      <c r="G128" s="14">
        <v>0</v>
      </c>
      <c r="H128" s="14">
        <v>6</v>
      </c>
      <c r="I128" s="14">
        <v>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8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1" t="s">
        <v>577</v>
      </c>
      <c r="B131" s="182"/>
      <c r="C131" s="26">
        <v>9</v>
      </c>
      <c r="D131" s="26">
        <v>3</v>
      </c>
      <c r="E131" s="27">
        <v>2</v>
      </c>
      <c r="F131" s="26">
        <v>0</v>
      </c>
      <c r="G131" s="26">
        <v>0</v>
      </c>
      <c r="H131" s="26">
        <v>2</v>
      </c>
      <c r="I131" s="26">
        <v>1</v>
      </c>
      <c r="J131" s="26">
        <v>0</v>
      </c>
      <c r="K131" s="26">
        <v>0</v>
      </c>
      <c r="L131" s="26">
        <v>0</v>
      </c>
      <c r="M131" s="26">
        <v>0</v>
      </c>
      <c r="N131" s="26">
        <v>2</v>
      </c>
      <c r="O131" s="26">
        <v>0</v>
      </c>
      <c r="P131" s="28">
        <v>1</v>
      </c>
    </row>
    <row r="132" spans="1:16" x14ac:dyDescent="0.25">
      <c r="A132" s="29" t="s">
        <v>578</v>
      </c>
      <c r="B132" s="29" t="s">
        <v>579</v>
      </c>
      <c r="C132" s="14">
        <v>3</v>
      </c>
      <c r="D132" s="14">
        <v>2</v>
      </c>
      <c r="E132" s="30">
        <v>0.5</v>
      </c>
      <c r="F132" s="14">
        <v>0</v>
      </c>
      <c r="G132" s="14">
        <v>0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3">
        <v>1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6</v>
      </c>
      <c r="D134" s="14">
        <v>1</v>
      </c>
      <c r="E134" s="30">
        <v>5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9" t="s">
        <v>584</v>
      </c>
      <c r="B135" s="29" t="s">
        <v>585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588</v>
      </c>
      <c r="B137" s="182"/>
      <c r="C137" s="26">
        <v>18</v>
      </c>
      <c r="D137" s="26">
        <v>8</v>
      </c>
      <c r="E137" s="27">
        <v>1.25</v>
      </c>
      <c r="F137" s="26">
        <v>0</v>
      </c>
      <c r="G137" s="26">
        <v>0</v>
      </c>
      <c r="H137" s="26">
        <v>4</v>
      </c>
      <c r="I137" s="26">
        <v>16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2</v>
      </c>
    </row>
    <row r="138" spans="1:16" ht="22.5" x14ac:dyDescent="0.25">
      <c r="A138" s="29" t="s">
        <v>589</v>
      </c>
      <c r="B138" s="29" t="s">
        <v>590</v>
      </c>
      <c r="C138" s="14">
        <v>6</v>
      </c>
      <c r="D138" s="14">
        <v>1</v>
      </c>
      <c r="E138" s="30">
        <v>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0</v>
      </c>
      <c r="D139" s="14">
        <v>1</v>
      </c>
      <c r="E139" s="30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11</v>
      </c>
      <c r="D142" s="14">
        <v>5</v>
      </c>
      <c r="E142" s="30">
        <v>1.2</v>
      </c>
      <c r="F142" s="14">
        <v>0</v>
      </c>
      <c r="G142" s="14">
        <v>0</v>
      </c>
      <c r="H142" s="14">
        <v>4</v>
      </c>
      <c r="I142" s="14">
        <v>16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2</v>
      </c>
    </row>
    <row r="143" spans="1:16" ht="33.75" x14ac:dyDescent="0.25">
      <c r="A143" s="29" t="s">
        <v>599</v>
      </c>
      <c r="B143" s="29" t="s">
        <v>600</v>
      </c>
      <c r="C143" s="14">
        <v>1</v>
      </c>
      <c r="D143" s="14">
        <v>1</v>
      </c>
      <c r="E143" s="30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1" t="s">
        <v>601</v>
      </c>
      <c r="B144" s="182"/>
      <c r="C144" s="26">
        <v>8</v>
      </c>
      <c r="D144" s="26">
        <v>16</v>
      </c>
      <c r="E144" s="27">
        <v>-0.5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1</v>
      </c>
    </row>
    <row r="145" spans="1:16" ht="33.75" x14ac:dyDescent="0.25">
      <c r="A145" s="29" t="s">
        <v>602</v>
      </c>
      <c r="B145" s="29" t="s">
        <v>603</v>
      </c>
      <c r="C145" s="14">
        <v>4</v>
      </c>
      <c r="D145" s="14">
        <v>6</v>
      </c>
      <c r="E145" s="30">
        <v>-0.33333333333333298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1</v>
      </c>
    </row>
    <row r="146" spans="1:16" ht="22.5" x14ac:dyDescent="0.25">
      <c r="A146" s="29" t="s">
        <v>604</v>
      </c>
      <c r="B146" s="29" t="s">
        <v>605</v>
      </c>
      <c r="C146" s="14">
        <v>4</v>
      </c>
      <c r="D146" s="14">
        <v>10</v>
      </c>
      <c r="E146" s="30">
        <v>-0.6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606</v>
      </c>
      <c r="B147" s="182"/>
      <c r="C147" s="26">
        <v>30</v>
      </c>
      <c r="D147" s="26">
        <v>47</v>
      </c>
      <c r="E147" s="27">
        <v>-0.36170212765957399</v>
      </c>
      <c r="F147" s="26">
        <v>4</v>
      </c>
      <c r="G147" s="26">
        <v>3</v>
      </c>
      <c r="H147" s="26">
        <v>11</v>
      </c>
      <c r="I147" s="26">
        <v>7</v>
      </c>
      <c r="J147" s="26">
        <v>0</v>
      </c>
      <c r="K147" s="26">
        <v>0</v>
      </c>
      <c r="L147" s="26">
        <v>0</v>
      </c>
      <c r="M147" s="26">
        <v>0</v>
      </c>
      <c r="N147" s="26">
        <v>44</v>
      </c>
      <c r="O147" s="26">
        <v>0</v>
      </c>
      <c r="P147" s="28">
        <v>7</v>
      </c>
    </row>
    <row r="148" spans="1:16" ht="22.5" x14ac:dyDescent="0.25">
      <c r="A148" s="29" t="s">
        <v>607</v>
      </c>
      <c r="B148" s="29" t="s">
        <v>608</v>
      </c>
      <c r="C148" s="14">
        <v>1</v>
      </c>
      <c r="D148" s="14">
        <v>3</v>
      </c>
      <c r="E148" s="30">
        <v>-0.66666666666666696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5</v>
      </c>
      <c r="O148" s="14">
        <v>0</v>
      </c>
      <c r="P148" s="23">
        <v>0</v>
      </c>
    </row>
    <row r="149" spans="1:16" ht="22.5" x14ac:dyDescent="0.25">
      <c r="A149" s="29" t="s">
        <v>609</v>
      </c>
      <c r="B149" s="29" t="s">
        <v>610</v>
      </c>
      <c r="C149" s="14">
        <v>0</v>
      </c>
      <c r="D149" s="14">
        <v>7</v>
      </c>
      <c r="E149" s="30">
        <v>-1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1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3</v>
      </c>
      <c r="D151" s="14">
        <v>1</v>
      </c>
      <c r="E151" s="30">
        <v>2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10</v>
      </c>
      <c r="O151" s="14">
        <v>0</v>
      </c>
      <c r="P151" s="23">
        <v>0</v>
      </c>
    </row>
    <row r="152" spans="1:16" ht="33.75" x14ac:dyDescent="0.25">
      <c r="A152" s="29" t="s">
        <v>615</v>
      </c>
      <c r="B152" s="29" t="s">
        <v>616</v>
      </c>
      <c r="C152" s="14">
        <v>0</v>
      </c>
      <c r="D152" s="14">
        <v>1</v>
      </c>
      <c r="E152" s="30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1</v>
      </c>
      <c r="D153" s="14">
        <v>2</v>
      </c>
      <c r="E153" s="30">
        <v>-0.5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619</v>
      </c>
      <c r="B154" s="29" t="s">
        <v>620</v>
      </c>
      <c r="C154" s="14">
        <v>4</v>
      </c>
      <c r="D154" s="14">
        <v>4</v>
      </c>
      <c r="E154" s="30">
        <v>0</v>
      </c>
      <c r="F154" s="14">
        <v>1</v>
      </c>
      <c r="G154" s="14">
        <v>1</v>
      </c>
      <c r="H154" s="14">
        <v>4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26</v>
      </c>
      <c r="O154" s="14">
        <v>0</v>
      </c>
      <c r="P154" s="23">
        <v>3</v>
      </c>
    </row>
    <row r="155" spans="1:16" ht="22.5" x14ac:dyDescent="0.25">
      <c r="A155" s="29" t="s">
        <v>621</v>
      </c>
      <c r="B155" s="29" t="s">
        <v>622</v>
      </c>
      <c r="C155" s="14">
        <v>21</v>
      </c>
      <c r="D155" s="14">
        <v>29</v>
      </c>
      <c r="E155" s="30">
        <v>-0.27586206896551702</v>
      </c>
      <c r="F155" s="14">
        <v>3</v>
      </c>
      <c r="G155" s="14">
        <v>2</v>
      </c>
      <c r="H155" s="14">
        <v>5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3">
        <v>3</v>
      </c>
    </row>
    <row r="156" spans="1:16" x14ac:dyDescent="0.25">
      <c r="A156" s="181" t="s">
        <v>623</v>
      </c>
      <c r="B156" s="182"/>
      <c r="C156" s="26">
        <v>59</v>
      </c>
      <c r="D156" s="26">
        <v>33</v>
      </c>
      <c r="E156" s="27">
        <v>0.78787878787878796</v>
      </c>
      <c r="F156" s="26">
        <v>0</v>
      </c>
      <c r="G156" s="26">
        <v>0</v>
      </c>
      <c r="H156" s="26">
        <v>3</v>
      </c>
      <c r="I156" s="26">
        <v>1</v>
      </c>
      <c r="J156" s="26">
        <v>0</v>
      </c>
      <c r="K156" s="26">
        <v>0</v>
      </c>
      <c r="L156" s="26">
        <v>0</v>
      </c>
      <c r="M156" s="26">
        <v>0</v>
      </c>
      <c r="N156" s="26">
        <v>4</v>
      </c>
      <c r="O156" s="26">
        <v>3</v>
      </c>
      <c r="P156" s="28">
        <v>1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10</v>
      </c>
      <c r="D161" s="14">
        <v>11</v>
      </c>
      <c r="E161" s="30">
        <v>-9.0909090909090898E-2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23">
        <v>1</v>
      </c>
    </row>
    <row r="162" spans="1:16" x14ac:dyDescent="0.25">
      <c r="A162" s="29" t="s">
        <v>634</v>
      </c>
      <c r="B162" s="29" t="s">
        <v>635</v>
      </c>
      <c r="C162" s="14">
        <v>26</v>
      </c>
      <c r="D162" s="14">
        <v>9</v>
      </c>
      <c r="E162" s="30">
        <v>1.8888888888888899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2</v>
      </c>
      <c r="P162" s="23">
        <v>0</v>
      </c>
    </row>
    <row r="163" spans="1:16" ht="22.5" x14ac:dyDescent="0.25">
      <c r="A163" s="29" t="s">
        <v>636</v>
      </c>
      <c r="B163" s="29" t="s">
        <v>637</v>
      </c>
      <c r="C163" s="14">
        <v>5</v>
      </c>
      <c r="D163" s="14">
        <v>2</v>
      </c>
      <c r="E163" s="30">
        <v>1.5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7</v>
      </c>
      <c r="D164" s="14">
        <v>7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640</v>
      </c>
      <c r="B165" s="29" t="s">
        <v>641</v>
      </c>
      <c r="C165" s="14">
        <v>11</v>
      </c>
      <c r="D165" s="14">
        <v>4</v>
      </c>
      <c r="E165" s="30">
        <v>1.75</v>
      </c>
      <c r="F165" s="14">
        <v>0</v>
      </c>
      <c r="G165" s="14">
        <v>0</v>
      </c>
      <c r="H165" s="14">
        <v>1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1" t="s">
        <v>642</v>
      </c>
      <c r="B166" s="182"/>
      <c r="C166" s="26">
        <v>763</v>
      </c>
      <c r="D166" s="26">
        <v>648</v>
      </c>
      <c r="E166" s="27">
        <v>0.17746913580246901</v>
      </c>
      <c r="F166" s="26">
        <v>27</v>
      </c>
      <c r="G166" s="26">
        <v>20</v>
      </c>
      <c r="H166" s="26">
        <v>268</v>
      </c>
      <c r="I166" s="26">
        <v>239</v>
      </c>
      <c r="J166" s="26">
        <v>0</v>
      </c>
      <c r="K166" s="26">
        <v>0</v>
      </c>
      <c r="L166" s="26">
        <v>0</v>
      </c>
      <c r="M166" s="26">
        <v>0</v>
      </c>
      <c r="N166" s="26">
        <v>4</v>
      </c>
      <c r="O166" s="26">
        <v>66</v>
      </c>
      <c r="P166" s="28">
        <v>184</v>
      </c>
    </row>
    <row r="167" spans="1:16" ht="22.5" x14ac:dyDescent="0.25">
      <c r="A167" s="29" t="s">
        <v>643</v>
      </c>
      <c r="B167" s="29" t="s">
        <v>644</v>
      </c>
      <c r="C167" s="14">
        <v>7</v>
      </c>
      <c r="D167" s="14">
        <v>0</v>
      </c>
      <c r="E167" s="30">
        <v>0</v>
      </c>
      <c r="F167" s="14">
        <v>0</v>
      </c>
      <c r="G167" s="14">
        <v>0</v>
      </c>
      <c r="H167" s="14">
        <v>1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33.75" x14ac:dyDescent="0.25">
      <c r="A168" s="29" t="s">
        <v>645</v>
      </c>
      <c r="B168" s="29" t="s">
        <v>646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98</v>
      </c>
      <c r="D173" s="14">
        <v>92</v>
      </c>
      <c r="E173" s="30">
        <v>6.5217391304347797E-2</v>
      </c>
      <c r="F173" s="14">
        <v>0</v>
      </c>
      <c r="G173" s="14">
        <v>0</v>
      </c>
      <c r="H173" s="14">
        <v>54</v>
      </c>
      <c r="I173" s="14">
        <v>64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18</v>
      </c>
      <c r="P173" s="23">
        <v>62</v>
      </c>
    </row>
    <row r="174" spans="1:16" ht="22.5" x14ac:dyDescent="0.25">
      <c r="A174" s="29" t="s">
        <v>657</v>
      </c>
      <c r="B174" s="29" t="s">
        <v>658</v>
      </c>
      <c r="C174" s="14">
        <v>515</v>
      </c>
      <c r="D174" s="14">
        <v>410</v>
      </c>
      <c r="E174" s="30">
        <v>0.25609756097560998</v>
      </c>
      <c r="F174" s="14">
        <v>26</v>
      </c>
      <c r="G174" s="14">
        <v>20</v>
      </c>
      <c r="H174" s="14">
        <v>157</v>
      </c>
      <c r="I174" s="14">
        <v>171</v>
      </c>
      <c r="J174" s="14">
        <v>0</v>
      </c>
      <c r="K174" s="14">
        <v>0</v>
      </c>
      <c r="L174" s="14">
        <v>0</v>
      </c>
      <c r="M174" s="14">
        <v>0</v>
      </c>
      <c r="N174" s="14">
        <v>3</v>
      </c>
      <c r="O174" s="14">
        <v>33</v>
      </c>
      <c r="P174" s="23">
        <v>118</v>
      </c>
    </row>
    <row r="175" spans="1:16" x14ac:dyDescent="0.25">
      <c r="A175" s="29" t="s">
        <v>659</v>
      </c>
      <c r="B175" s="29" t="s">
        <v>660</v>
      </c>
      <c r="C175" s="14">
        <v>143</v>
      </c>
      <c r="D175" s="14">
        <v>145</v>
      </c>
      <c r="E175" s="30">
        <v>-1.37931034482759E-2</v>
      </c>
      <c r="F175" s="14">
        <v>1</v>
      </c>
      <c r="G175" s="14">
        <v>0</v>
      </c>
      <c r="H175" s="14">
        <v>56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15</v>
      </c>
      <c r="P175" s="23">
        <v>4</v>
      </c>
    </row>
    <row r="176" spans="1:16" ht="22.5" x14ac:dyDescent="0.25">
      <c r="A176" s="29" t="s">
        <v>661</v>
      </c>
      <c r="B176" s="29" t="s">
        <v>662</v>
      </c>
      <c r="C176" s="14">
        <v>0</v>
      </c>
      <c r="D176" s="14">
        <v>1</v>
      </c>
      <c r="E176" s="30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665</v>
      </c>
      <c r="B178" s="182"/>
      <c r="C178" s="26">
        <v>1172</v>
      </c>
      <c r="D178" s="26">
        <v>1162</v>
      </c>
      <c r="E178" s="27">
        <v>8.6058519793459597E-3</v>
      </c>
      <c r="F178" s="26">
        <v>3002</v>
      </c>
      <c r="G178" s="26">
        <v>2636</v>
      </c>
      <c r="H178" s="26">
        <v>504</v>
      </c>
      <c r="I178" s="26">
        <v>476</v>
      </c>
      <c r="J178" s="26">
        <v>0</v>
      </c>
      <c r="K178" s="26">
        <v>0</v>
      </c>
      <c r="L178" s="26">
        <v>0</v>
      </c>
      <c r="M178" s="26">
        <v>0</v>
      </c>
      <c r="N178" s="26">
        <v>1</v>
      </c>
      <c r="O178" s="26">
        <v>7</v>
      </c>
      <c r="P178" s="28">
        <v>2862</v>
      </c>
    </row>
    <row r="179" spans="1:16" ht="22.5" x14ac:dyDescent="0.25">
      <c r="A179" s="29" t="s">
        <v>666</v>
      </c>
      <c r="B179" s="29" t="s">
        <v>667</v>
      </c>
      <c r="C179" s="14">
        <v>15</v>
      </c>
      <c r="D179" s="14">
        <v>12</v>
      </c>
      <c r="E179" s="30">
        <v>0.25</v>
      </c>
      <c r="F179" s="14">
        <v>13</v>
      </c>
      <c r="G179" s="14">
        <v>10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10</v>
      </c>
    </row>
    <row r="180" spans="1:16" ht="22.5" x14ac:dyDescent="0.25">
      <c r="A180" s="29" t="s">
        <v>668</v>
      </c>
      <c r="B180" s="29" t="s">
        <v>669</v>
      </c>
      <c r="C180" s="14">
        <v>515</v>
      </c>
      <c r="D180" s="14">
        <v>470</v>
      </c>
      <c r="E180" s="30">
        <v>9.5744680851063801E-2</v>
      </c>
      <c r="F180" s="14">
        <v>1309</v>
      </c>
      <c r="G180" s="14">
        <v>1233</v>
      </c>
      <c r="H180" s="14">
        <v>214</v>
      </c>
      <c r="I180" s="14">
        <v>192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5</v>
      </c>
      <c r="P180" s="23">
        <v>1398</v>
      </c>
    </row>
    <row r="181" spans="1:16" x14ac:dyDescent="0.25">
      <c r="A181" s="29" t="s">
        <v>670</v>
      </c>
      <c r="B181" s="29" t="s">
        <v>671</v>
      </c>
      <c r="C181" s="14">
        <v>93</v>
      </c>
      <c r="D181" s="14">
        <v>78</v>
      </c>
      <c r="E181" s="30">
        <v>0.19230769230769201</v>
      </c>
      <c r="F181" s="14">
        <v>31</v>
      </c>
      <c r="G181" s="14">
        <v>25</v>
      </c>
      <c r="H181" s="14">
        <v>37</v>
      </c>
      <c r="I181" s="14">
        <v>39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2</v>
      </c>
      <c r="P181" s="23">
        <v>42</v>
      </c>
    </row>
    <row r="182" spans="1:16" ht="22.5" x14ac:dyDescent="0.25">
      <c r="A182" s="29" t="s">
        <v>672</v>
      </c>
      <c r="B182" s="29" t="s">
        <v>673</v>
      </c>
      <c r="C182" s="14">
        <v>10</v>
      </c>
      <c r="D182" s="14">
        <v>9</v>
      </c>
      <c r="E182" s="30">
        <v>0.11111111111111099</v>
      </c>
      <c r="F182" s="14">
        <v>1</v>
      </c>
      <c r="G182" s="14">
        <v>1</v>
      </c>
      <c r="H182" s="14">
        <v>2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9" t="s">
        <v>674</v>
      </c>
      <c r="B183" s="29" t="s">
        <v>675</v>
      </c>
      <c r="C183" s="14">
        <v>66</v>
      </c>
      <c r="D183" s="14">
        <v>71</v>
      </c>
      <c r="E183" s="30">
        <v>-7.0422535211267595E-2</v>
      </c>
      <c r="F183" s="14">
        <v>175</v>
      </c>
      <c r="G183" s="14">
        <v>178</v>
      </c>
      <c r="H183" s="14">
        <v>50</v>
      </c>
      <c r="I183" s="14">
        <v>51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191</v>
      </c>
    </row>
    <row r="184" spans="1:16" ht="22.5" x14ac:dyDescent="0.25">
      <c r="A184" s="29" t="s">
        <v>676</v>
      </c>
      <c r="B184" s="29" t="s">
        <v>677</v>
      </c>
      <c r="C184" s="14">
        <v>470</v>
      </c>
      <c r="D184" s="14">
        <v>522</v>
      </c>
      <c r="E184" s="30">
        <v>-9.9616858237547901E-2</v>
      </c>
      <c r="F184" s="14">
        <v>1472</v>
      </c>
      <c r="G184" s="14">
        <v>1188</v>
      </c>
      <c r="H184" s="14">
        <v>200</v>
      </c>
      <c r="I184" s="14">
        <v>191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1219</v>
      </c>
    </row>
    <row r="185" spans="1:16" ht="22.5" x14ac:dyDescent="0.25">
      <c r="A185" s="29" t="s">
        <v>678</v>
      </c>
      <c r="B185" s="29" t="s">
        <v>679</v>
      </c>
      <c r="C185" s="14">
        <v>3</v>
      </c>
      <c r="D185" s="14">
        <v>0</v>
      </c>
      <c r="E185" s="30">
        <v>0</v>
      </c>
      <c r="F185" s="14">
        <v>1</v>
      </c>
      <c r="G185" s="14">
        <v>1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23">
        <v>2</v>
      </c>
    </row>
    <row r="186" spans="1:16" x14ac:dyDescent="0.25">
      <c r="A186" s="181" t="s">
        <v>680</v>
      </c>
      <c r="B186" s="182"/>
      <c r="C186" s="26">
        <v>561</v>
      </c>
      <c r="D186" s="26">
        <v>378</v>
      </c>
      <c r="E186" s="27">
        <v>0.48412698412698402</v>
      </c>
      <c r="F186" s="26">
        <v>34</v>
      </c>
      <c r="G186" s="26">
        <v>25</v>
      </c>
      <c r="H186" s="26">
        <v>168</v>
      </c>
      <c r="I186" s="26">
        <v>131</v>
      </c>
      <c r="J186" s="26">
        <v>0</v>
      </c>
      <c r="K186" s="26">
        <v>0</v>
      </c>
      <c r="L186" s="26">
        <v>0</v>
      </c>
      <c r="M186" s="26">
        <v>0</v>
      </c>
      <c r="N186" s="26">
        <v>9</v>
      </c>
      <c r="O186" s="26">
        <v>4</v>
      </c>
      <c r="P186" s="28">
        <v>79</v>
      </c>
    </row>
    <row r="187" spans="1:16" x14ac:dyDescent="0.25">
      <c r="A187" s="29" t="s">
        <v>681</v>
      </c>
      <c r="B187" s="29" t="s">
        <v>682</v>
      </c>
      <c r="C187" s="14">
        <v>12</v>
      </c>
      <c r="D187" s="14">
        <v>11</v>
      </c>
      <c r="E187" s="30">
        <v>9.0909090909090898E-2</v>
      </c>
      <c r="F187" s="14">
        <v>0</v>
      </c>
      <c r="G187" s="14">
        <v>0</v>
      </c>
      <c r="H187" s="14">
        <v>2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2.5" x14ac:dyDescent="0.25">
      <c r="A188" s="29" t="s">
        <v>683</v>
      </c>
      <c r="B188" s="29" t="s">
        <v>684</v>
      </c>
      <c r="C188" s="14">
        <v>0</v>
      </c>
      <c r="D188" s="14">
        <v>1</v>
      </c>
      <c r="E188" s="30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1</v>
      </c>
    </row>
    <row r="189" spans="1:16" ht="22.5" x14ac:dyDescent="0.25">
      <c r="A189" s="29" t="s">
        <v>685</v>
      </c>
      <c r="B189" s="29" t="s">
        <v>686</v>
      </c>
      <c r="C189" s="14">
        <v>0</v>
      </c>
      <c r="D189" s="14">
        <v>0</v>
      </c>
      <c r="E189" s="30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0</v>
      </c>
    </row>
    <row r="190" spans="1:16" ht="22.5" x14ac:dyDescent="0.25">
      <c r="A190" s="29" t="s">
        <v>687</v>
      </c>
      <c r="B190" s="29" t="s">
        <v>688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689</v>
      </c>
      <c r="B191" s="29" t="s">
        <v>690</v>
      </c>
      <c r="C191" s="14">
        <v>428</v>
      </c>
      <c r="D191" s="14">
        <v>291</v>
      </c>
      <c r="E191" s="30">
        <v>0.47079037800687301</v>
      </c>
      <c r="F191" s="14">
        <v>33</v>
      </c>
      <c r="G191" s="14">
        <v>24</v>
      </c>
      <c r="H191" s="14">
        <v>143</v>
      </c>
      <c r="I191" s="14">
        <v>122</v>
      </c>
      <c r="J191" s="14">
        <v>0</v>
      </c>
      <c r="K191" s="14">
        <v>0</v>
      </c>
      <c r="L191" s="14">
        <v>0</v>
      </c>
      <c r="M191" s="14">
        <v>0</v>
      </c>
      <c r="N191" s="14">
        <v>9</v>
      </c>
      <c r="O191" s="14">
        <v>4</v>
      </c>
      <c r="P191" s="23">
        <v>71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40</v>
      </c>
      <c r="D193" s="14">
        <v>18</v>
      </c>
      <c r="E193" s="30">
        <v>1.2222222222222201</v>
      </c>
      <c r="F193" s="14">
        <v>0</v>
      </c>
      <c r="G193" s="14">
        <v>0</v>
      </c>
      <c r="H193" s="14">
        <v>10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1</v>
      </c>
    </row>
    <row r="194" spans="1:16" x14ac:dyDescent="0.25">
      <c r="A194" s="29" t="s">
        <v>695</v>
      </c>
      <c r="B194" s="29" t="s">
        <v>696</v>
      </c>
      <c r="C194" s="14">
        <v>5</v>
      </c>
      <c r="D194" s="14">
        <v>6</v>
      </c>
      <c r="E194" s="30">
        <v>-0.16666666666666699</v>
      </c>
      <c r="F194" s="14">
        <v>0</v>
      </c>
      <c r="G194" s="14">
        <v>1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697</v>
      </c>
      <c r="B195" s="29" t="s">
        <v>698</v>
      </c>
      <c r="C195" s="14">
        <v>0</v>
      </c>
      <c r="D195" s="14">
        <v>1</v>
      </c>
      <c r="E195" s="30">
        <v>-1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7</v>
      </c>
      <c r="D196" s="14">
        <v>5</v>
      </c>
      <c r="E196" s="30">
        <v>0.4</v>
      </c>
      <c r="F196" s="14">
        <v>0</v>
      </c>
      <c r="G196" s="14">
        <v>0</v>
      </c>
      <c r="H196" s="14">
        <v>4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9" t="s">
        <v>701</v>
      </c>
      <c r="B197" s="29" t="s">
        <v>702</v>
      </c>
      <c r="C197" s="14">
        <v>59</v>
      </c>
      <c r="D197" s="14">
        <v>33</v>
      </c>
      <c r="E197" s="30">
        <v>0.78787878787878796</v>
      </c>
      <c r="F197" s="14">
        <v>1</v>
      </c>
      <c r="G197" s="14">
        <v>0</v>
      </c>
      <c r="H197" s="14">
        <v>7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9" t="s">
        <v>703</v>
      </c>
      <c r="B198" s="29" t="s">
        <v>704</v>
      </c>
      <c r="C198" s="14">
        <v>3</v>
      </c>
      <c r="D198" s="14">
        <v>3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6</v>
      </c>
      <c r="D199" s="14">
        <v>8</v>
      </c>
      <c r="E199" s="30">
        <v>-0.25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2</v>
      </c>
    </row>
    <row r="200" spans="1:16" ht="22.5" x14ac:dyDescent="0.25">
      <c r="A200" s="29" t="s">
        <v>707</v>
      </c>
      <c r="B200" s="29" t="s">
        <v>708</v>
      </c>
      <c r="C200" s="14">
        <v>1</v>
      </c>
      <c r="D200" s="14">
        <v>1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2</v>
      </c>
    </row>
    <row r="201" spans="1:16" x14ac:dyDescent="0.25">
      <c r="A201" s="181" t="s">
        <v>709</v>
      </c>
      <c r="B201" s="182"/>
      <c r="C201" s="26">
        <v>31</v>
      </c>
      <c r="D201" s="26">
        <v>20</v>
      </c>
      <c r="E201" s="27">
        <v>0.55000000000000004</v>
      </c>
      <c r="F201" s="26">
        <v>0</v>
      </c>
      <c r="G201" s="26">
        <v>0</v>
      </c>
      <c r="H201" s="26">
        <v>1</v>
      </c>
      <c r="I201" s="26">
        <v>2</v>
      </c>
      <c r="J201" s="26">
        <v>0</v>
      </c>
      <c r="K201" s="26">
        <v>0</v>
      </c>
      <c r="L201" s="26">
        <v>1</v>
      </c>
      <c r="M201" s="26">
        <v>3</v>
      </c>
      <c r="N201" s="26">
        <v>20</v>
      </c>
      <c r="O201" s="26">
        <v>1</v>
      </c>
      <c r="P201" s="28">
        <v>2</v>
      </c>
    </row>
    <row r="202" spans="1:16" x14ac:dyDescent="0.25">
      <c r="A202" s="29" t="s">
        <v>710</v>
      </c>
      <c r="B202" s="29" t="s">
        <v>711</v>
      </c>
      <c r="C202" s="14">
        <v>18</v>
      </c>
      <c r="D202" s="14">
        <v>9</v>
      </c>
      <c r="E202" s="30">
        <v>1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13</v>
      </c>
      <c r="O202" s="14">
        <v>0</v>
      </c>
      <c r="P202" s="23">
        <v>0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1</v>
      </c>
      <c r="D206" s="14">
        <v>0</v>
      </c>
      <c r="E206" s="30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1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0</v>
      </c>
      <c r="D208" s="14">
        <v>1</v>
      </c>
      <c r="E208" s="30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7</v>
      </c>
      <c r="D212" s="14">
        <v>1</v>
      </c>
      <c r="E212" s="30">
        <v>6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1</v>
      </c>
      <c r="P212" s="23">
        <v>0</v>
      </c>
    </row>
    <row r="213" spans="1:16" x14ac:dyDescent="0.25">
      <c r="A213" s="29" t="s">
        <v>732</v>
      </c>
      <c r="B213" s="29" t="s">
        <v>733</v>
      </c>
      <c r="C213" s="14">
        <v>0</v>
      </c>
      <c r="D213" s="14">
        <v>2</v>
      </c>
      <c r="E213" s="30">
        <v>-1</v>
      </c>
      <c r="F213" s="14">
        <v>0</v>
      </c>
      <c r="G213" s="14">
        <v>0</v>
      </c>
      <c r="H213" s="14">
        <v>1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5</v>
      </c>
      <c r="D214" s="14">
        <v>7</v>
      </c>
      <c r="E214" s="30">
        <v>-0.28571428571428598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2</v>
      </c>
      <c r="N214" s="14">
        <v>3</v>
      </c>
      <c r="O214" s="14">
        <v>0</v>
      </c>
      <c r="P214" s="23">
        <v>1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1</v>
      </c>
      <c r="M217" s="14">
        <v>1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752</v>
      </c>
      <c r="B223" s="182"/>
      <c r="C223" s="26">
        <v>627</v>
      </c>
      <c r="D223" s="26">
        <v>668</v>
      </c>
      <c r="E223" s="27">
        <v>-6.1377245508981999E-2</v>
      </c>
      <c r="F223" s="26">
        <v>353</v>
      </c>
      <c r="G223" s="26">
        <v>218</v>
      </c>
      <c r="H223" s="26">
        <v>178</v>
      </c>
      <c r="I223" s="26">
        <v>174</v>
      </c>
      <c r="J223" s="26">
        <v>0</v>
      </c>
      <c r="K223" s="26">
        <v>1</v>
      </c>
      <c r="L223" s="26">
        <v>0</v>
      </c>
      <c r="M223" s="26">
        <v>0</v>
      </c>
      <c r="N223" s="26">
        <v>5</v>
      </c>
      <c r="O223" s="26">
        <v>25</v>
      </c>
      <c r="P223" s="28">
        <v>259</v>
      </c>
    </row>
    <row r="224" spans="1:16" x14ac:dyDescent="0.25">
      <c r="A224" s="29" t="s">
        <v>753</v>
      </c>
      <c r="B224" s="29" t="s">
        <v>754</v>
      </c>
      <c r="C224" s="14">
        <v>0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3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765</v>
      </c>
      <c r="B230" s="29" t="s">
        <v>766</v>
      </c>
      <c r="C230" s="14">
        <v>7</v>
      </c>
      <c r="D230" s="14">
        <v>6</v>
      </c>
      <c r="E230" s="30">
        <v>0.16666666666666699</v>
      </c>
      <c r="F230" s="14">
        <v>1</v>
      </c>
      <c r="G230" s="14">
        <v>1</v>
      </c>
      <c r="H230" s="14">
        <v>2</v>
      </c>
      <c r="I230" s="14">
        <v>5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3</v>
      </c>
    </row>
    <row r="231" spans="1:16" x14ac:dyDescent="0.25">
      <c r="A231" s="29" t="s">
        <v>767</v>
      </c>
      <c r="B231" s="29" t="s">
        <v>768</v>
      </c>
      <c r="C231" s="14">
        <v>12</v>
      </c>
      <c r="D231" s="14">
        <v>8</v>
      </c>
      <c r="E231" s="30">
        <v>0.5</v>
      </c>
      <c r="F231" s="14">
        <v>0</v>
      </c>
      <c r="G231" s="14">
        <v>0</v>
      </c>
      <c r="H231" s="14">
        <v>4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3</v>
      </c>
    </row>
    <row r="232" spans="1:16" x14ac:dyDescent="0.25">
      <c r="A232" s="29" t="s">
        <v>769</v>
      </c>
      <c r="B232" s="29" t="s">
        <v>770</v>
      </c>
      <c r="C232" s="14">
        <v>24</v>
      </c>
      <c r="D232" s="14">
        <v>31</v>
      </c>
      <c r="E232" s="30">
        <v>-0.225806451612903</v>
      </c>
      <c r="F232" s="14">
        <v>4</v>
      </c>
      <c r="G232" s="14">
        <v>5</v>
      </c>
      <c r="H232" s="14">
        <v>3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19</v>
      </c>
    </row>
    <row r="233" spans="1:16" x14ac:dyDescent="0.25">
      <c r="A233" s="29" t="s">
        <v>771</v>
      </c>
      <c r="B233" s="29" t="s">
        <v>772</v>
      </c>
      <c r="C233" s="14">
        <v>15</v>
      </c>
      <c r="D233" s="14">
        <v>13</v>
      </c>
      <c r="E233" s="30">
        <v>0.15384615384615399</v>
      </c>
      <c r="F233" s="14">
        <v>1</v>
      </c>
      <c r="G233" s="14">
        <v>1</v>
      </c>
      <c r="H233" s="14">
        <v>8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5</v>
      </c>
    </row>
    <row r="234" spans="1:16" ht="22.5" x14ac:dyDescent="0.25">
      <c r="A234" s="29" t="s">
        <v>773</v>
      </c>
      <c r="B234" s="29" t="s">
        <v>774</v>
      </c>
      <c r="C234" s="14">
        <v>6</v>
      </c>
      <c r="D234" s="14">
        <v>5</v>
      </c>
      <c r="E234" s="30">
        <v>0.2</v>
      </c>
      <c r="F234" s="14">
        <v>1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33.75" x14ac:dyDescent="0.25">
      <c r="A235" s="29" t="s">
        <v>775</v>
      </c>
      <c r="B235" s="29" t="s">
        <v>776</v>
      </c>
      <c r="C235" s="14">
        <v>14</v>
      </c>
      <c r="D235" s="14">
        <v>17</v>
      </c>
      <c r="E235" s="30">
        <v>-0.17647058823529399</v>
      </c>
      <c r="F235" s="14">
        <v>5</v>
      </c>
      <c r="G235" s="14">
        <v>5</v>
      </c>
      <c r="H235" s="14">
        <v>2</v>
      </c>
      <c r="I235" s="14">
        <v>9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1</v>
      </c>
      <c r="P235" s="23">
        <v>6</v>
      </c>
    </row>
    <row r="236" spans="1:16" x14ac:dyDescent="0.25">
      <c r="A236" s="29" t="s">
        <v>777</v>
      </c>
      <c r="B236" s="29" t="s">
        <v>778</v>
      </c>
      <c r="C236" s="14">
        <v>2</v>
      </c>
      <c r="D236" s="14">
        <v>3</v>
      </c>
      <c r="E236" s="30">
        <v>-0.33333333333333298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547</v>
      </c>
      <c r="D238" s="14">
        <v>585</v>
      </c>
      <c r="E238" s="30">
        <v>-6.4957264957265004E-2</v>
      </c>
      <c r="F238" s="14">
        <v>341</v>
      </c>
      <c r="G238" s="14">
        <v>206</v>
      </c>
      <c r="H238" s="14">
        <v>158</v>
      </c>
      <c r="I238" s="14">
        <v>153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24</v>
      </c>
      <c r="P238" s="23">
        <v>222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793</v>
      </c>
      <c r="B244" s="182"/>
      <c r="C244" s="26">
        <v>18</v>
      </c>
      <c r="D244" s="26">
        <v>10</v>
      </c>
      <c r="E244" s="27">
        <v>0.8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9</v>
      </c>
      <c r="O244" s="26">
        <v>0</v>
      </c>
      <c r="P244" s="28">
        <v>2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1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0</v>
      </c>
      <c r="D248" s="14">
        <v>1</v>
      </c>
      <c r="E248" s="30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14</v>
      </c>
      <c r="D249" s="14">
        <v>9</v>
      </c>
      <c r="E249" s="30">
        <v>0.55555555555555503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3">
        <v>2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1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812</v>
      </c>
      <c r="B254" s="29" t="s">
        <v>813</v>
      </c>
      <c r="C254" s="14">
        <v>1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1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1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846</v>
      </c>
      <c r="B271" s="182"/>
      <c r="C271" s="26">
        <v>517</v>
      </c>
      <c r="D271" s="26">
        <v>659</v>
      </c>
      <c r="E271" s="27">
        <v>-0.21547799696509901</v>
      </c>
      <c r="F271" s="26">
        <v>341</v>
      </c>
      <c r="G271" s="26">
        <v>218</v>
      </c>
      <c r="H271" s="26">
        <v>228</v>
      </c>
      <c r="I271" s="26">
        <v>241</v>
      </c>
      <c r="J271" s="26">
        <v>2</v>
      </c>
      <c r="K271" s="26">
        <v>0</v>
      </c>
      <c r="L271" s="26">
        <v>0</v>
      </c>
      <c r="M271" s="26">
        <v>0</v>
      </c>
      <c r="N271" s="26">
        <v>1</v>
      </c>
      <c r="O271" s="26">
        <v>22</v>
      </c>
      <c r="P271" s="28">
        <v>341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1</v>
      </c>
      <c r="E272" s="30">
        <v>-1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210</v>
      </c>
      <c r="D273" s="14">
        <v>239</v>
      </c>
      <c r="E273" s="30">
        <v>-0.121338912133891</v>
      </c>
      <c r="F273" s="14">
        <v>174</v>
      </c>
      <c r="G273" s="14">
        <v>104</v>
      </c>
      <c r="H273" s="14">
        <v>122</v>
      </c>
      <c r="I273" s="14">
        <v>120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3</v>
      </c>
      <c r="P273" s="23">
        <v>143</v>
      </c>
    </row>
    <row r="274" spans="1:16" ht="33.75" x14ac:dyDescent="0.25">
      <c r="A274" s="29" t="s">
        <v>851</v>
      </c>
      <c r="B274" s="29" t="s">
        <v>852</v>
      </c>
      <c r="C274" s="14">
        <v>248</v>
      </c>
      <c r="D274" s="14">
        <v>355</v>
      </c>
      <c r="E274" s="30">
        <v>-0.30140845070422501</v>
      </c>
      <c r="F274" s="14">
        <v>162</v>
      </c>
      <c r="G274" s="14">
        <v>111</v>
      </c>
      <c r="H274" s="14">
        <v>86</v>
      </c>
      <c r="I274" s="14">
        <v>86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3</v>
      </c>
      <c r="P274" s="23">
        <v>176</v>
      </c>
    </row>
    <row r="275" spans="1:16" ht="22.5" x14ac:dyDescent="0.25">
      <c r="A275" s="29" t="s">
        <v>853</v>
      </c>
      <c r="B275" s="29" t="s">
        <v>854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855</v>
      </c>
      <c r="B276" s="29" t="s">
        <v>856</v>
      </c>
      <c r="C276" s="14">
        <v>18</v>
      </c>
      <c r="D276" s="14">
        <v>19</v>
      </c>
      <c r="E276" s="30">
        <v>-5.2631578947368397E-2</v>
      </c>
      <c r="F276" s="14">
        <v>2</v>
      </c>
      <c r="G276" s="14">
        <v>1</v>
      </c>
      <c r="H276" s="14">
        <v>7</v>
      </c>
      <c r="I276" s="14">
        <v>11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2</v>
      </c>
      <c r="P276" s="23">
        <v>5</v>
      </c>
    </row>
    <row r="277" spans="1:16" ht="22.5" x14ac:dyDescent="0.25">
      <c r="A277" s="29" t="s">
        <v>857</v>
      </c>
      <c r="B277" s="29" t="s">
        <v>858</v>
      </c>
      <c r="C277" s="14">
        <v>0</v>
      </c>
      <c r="D277" s="14">
        <v>3</v>
      </c>
      <c r="E277" s="30">
        <v>-1</v>
      </c>
      <c r="F277" s="14">
        <v>1</v>
      </c>
      <c r="G277" s="14">
        <v>2</v>
      </c>
      <c r="H277" s="14">
        <v>0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2</v>
      </c>
      <c r="P277" s="23">
        <v>8</v>
      </c>
    </row>
    <row r="278" spans="1:16" ht="22.5" x14ac:dyDescent="0.25">
      <c r="A278" s="29" t="s">
        <v>859</v>
      </c>
      <c r="B278" s="29" t="s">
        <v>860</v>
      </c>
      <c r="C278" s="14">
        <v>32</v>
      </c>
      <c r="D278" s="14">
        <v>29</v>
      </c>
      <c r="E278" s="30">
        <v>0.10344827586206901</v>
      </c>
      <c r="F278" s="14">
        <v>2</v>
      </c>
      <c r="G278" s="14">
        <v>0</v>
      </c>
      <c r="H278" s="14">
        <v>11</v>
      </c>
      <c r="I278" s="14">
        <v>8</v>
      </c>
      <c r="J278" s="14">
        <v>2</v>
      </c>
      <c r="K278" s="14">
        <v>0</v>
      </c>
      <c r="L278" s="14">
        <v>0</v>
      </c>
      <c r="M278" s="14">
        <v>0</v>
      </c>
      <c r="N278" s="14">
        <v>0</v>
      </c>
      <c r="O278" s="14">
        <v>7</v>
      </c>
      <c r="P278" s="23">
        <v>2</v>
      </c>
    </row>
    <row r="279" spans="1:16" ht="22.5" x14ac:dyDescent="0.25">
      <c r="A279" s="29" t="s">
        <v>861</v>
      </c>
      <c r="B279" s="29" t="s">
        <v>862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2</v>
      </c>
    </row>
    <row r="280" spans="1:16" ht="22.5" x14ac:dyDescent="0.25">
      <c r="A280" s="29" t="s">
        <v>863</v>
      </c>
      <c r="B280" s="29" t="s">
        <v>864</v>
      </c>
      <c r="C280" s="14">
        <v>2</v>
      </c>
      <c r="D280" s="14">
        <v>4</v>
      </c>
      <c r="E280" s="30">
        <v>-0.5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1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1</v>
      </c>
      <c r="D291" s="14">
        <v>2</v>
      </c>
      <c r="E291" s="30">
        <v>-0.5</v>
      </c>
      <c r="F291" s="14">
        <v>0</v>
      </c>
      <c r="G291" s="14">
        <v>0</v>
      </c>
      <c r="H291" s="14">
        <v>0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</v>
      </c>
      <c r="P291" s="23">
        <v>3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6</v>
      </c>
      <c r="D294" s="14">
        <v>7</v>
      </c>
      <c r="E294" s="30">
        <v>-0.14285714285714299</v>
      </c>
      <c r="F294" s="14">
        <v>0</v>
      </c>
      <c r="G294" s="14">
        <v>0</v>
      </c>
      <c r="H294" s="14">
        <v>1</v>
      </c>
      <c r="I294" s="14">
        <v>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4</v>
      </c>
      <c r="P294" s="23">
        <v>1</v>
      </c>
    </row>
    <row r="295" spans="1:16" ht="22.5" x14ac:dyDescent="0.25">
      <c r="A295" s="29" t="s">
        <v>893</v>
      </c>
      <c r="B295" s="29" t="s">
        <v>894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905</v>
      </c>
      <c r="B301" s="18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912</v>
      </c>
      <c r="B305" s="18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925</v>
      </c>
      <c r="B312" s="182"/>
      <c r="C312" s="26">
        <v>4</v>
      </c>
      <c r="D312" s="26">
        <v>2</v>
      </c>
      <c r="E312" s="27">
        <v>1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1</v>
      </c>
    </row>
    <row r="313" spans="1:16" x14ac:dyDescent="0.25">
      <c r="A313" s="29" t="s">
        <v>926</v>
      </c>
      <c r="B313" s="29" t="s">
        <v>927</v>
      </c>
      <c r="C313" s="14">
        <v>4</v>
      </c>
      <c r="D313" s="14">
        <v>2</v>
      </c>
      <c r="E313" s="30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1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936</v>
      </c>
      <c r="B318" s="182"/>
      <c r="C318" s="26">
        <v>47</v>
      </c>
      <c r="D318" s="26">
        <v>26</v>
      </c>
      <c r="E318" s="27">
        <v>0.80769230769230804</v>
      </c>
      <c r="F318" s="26">
        <v>0</v>
      </c>
      <c r="G318" s="26">
        <v>0</v>
      </c>
      <c r="H318" s="26">
        <v>8</v>
      </c>
      <c r="I318" s="26">
        <v>6</v>
      </c>
      <c r="J318" s="26">
        <v>0</v>
      </c>
      <c r="K318" s="26">
        <v>0</v>
      </c>
      <c r="L318" s="26">
        <v>0</v>
      </c>
      <c r="M318" s="26">
        <v>0</v>
      </c>
      <c r="N318" s="26">
        <v>1</v>
      </c>
      <c r="O318" s="26">
        <v>0</v>
      </c>
      <c r="P318" s="28">
        <v>5</v>
      </c>
    </row>
    <row r="319" spans="1:16" x14ac:dyDescent="0.25">
      <c r="A319" s="29" t="s">
        <v>937</v>
      </c>
      <c r="B319" s="29" t="s">
        <v>938</v>
      </c>
      <c r="C319" s="14">
        <v>47</v>
      </c>
      <c r="D319" s="14">
        <v>26</v>
      </c>
      <c r="E319" s="30">
        <v>0.80769230769230804</v>
      </c>
      <c r="F319" s="14">
        <v>0</v>
      </c>
      <c r="G319" s="14">
        <v>0</v>
      </c>
      <c r="H319" s="14">
        <v>8</v>
      </c>
      <c r="I319" s="14">
        <v>6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3">
        <v>5</v>
      </c>
    </row>
    <row r="320" spans="1:16" x14ac:dyDescent="0.25">
      <c r="A320" s="181" t="s">
        <v>939</v>
      </c>
      <c r="B320" s="182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944</v>
      </c>
      <c r="B323" s="182"/>
      <c r="C323" s="26">
        <v>5121</v>
      </c>
      <c r="D323" s="26">
        <v>4876</v>
      </c>
      <c r="E323" s="27">
        <v>5.0246103363412599E-2</v>
      </c>
      <c r="F323" s="26">
        <v>27</v>
      </c>
      <c r="G323" s="26">
        <v>0</v>
      </c>
      <c r="H323" s="26">
        <v>0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8">
        <v>0</v>
      </c>
    </row>
    <row r="324" spans="1:16" x14ac:dyDescent="0.25">
      <c r="A324" s="29" t="s">
        <v>945</v>
      </c>
      <c r="B324" s="29" t="s">
        <v>946</v>
      </c>
      <c r="C324" s="14">
        <v>5121</v>
      </c>
      <c r="D324" s="14">
        <v>4876</v>
      </c>
      <c r="E324" s="30">
        <v>5.0246103363412599E-2</v>
      </c>
      <c r="F324" s="14">
        <v>27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0</v>
      </c>
    </row>
    <row r="325" spans="1:16" x14ac:dyDescent="0.25">
      <c r="A325" s="181" t="s">
        <v>947</v>
      </c>
      <c r="B325" s="182"/>
      <c r="C325" s="26">
        <v>5</v>
      </c>
      <c r="D325" s="26">
        <v>8</v>
      </c>
      <c r="E325" s="27">
        <v>-0.375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1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5</v>
      </c>
      <c r="D328" s="14">
        <v>8</v>
      </c>
      <c r="E328" s="30">
        <v>-0.375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1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970</v>
      </c>
      <c r="B337" s="182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973</v>
      </c>
      <c r="B339" s="18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976</v>
      </c>
      <c r="B341" s="184"/>
      <c r="C341" s="31">
        <v>23056</v>
      </c>
      <c r="D341" s="31">
        <v>21606</v>
      </c>
      <c r="E341" s="32">
        <v>6.7110987688605003E-2</v>
      </c>
      <c r="F341" s="31">
        <v>6462</v>
      </c>
      <c r="G341" s="31">
        <v>4491</v>
      </c>
      <c r="H341" s="31">
        <v>3477</v>
      </c>
      <c r="I341" s="31">
        <v>3246</v>
      </c>
      <c r="J341" s="31">
        <v>73</v>
      </c>
      <c r="K341" s="31">
        <v>95</v>
      </c>
      <c r="L341" s="31">
        <v>4</v>
      </c>
      <c r="M341" s="31">
        <v>5</v>
      </c>
      <c r="N341" s="31">
        <v>139</v>
      </c>
      <c r="O341" s="31">
        <v>337</v>
      </c>
      <c r="P341" s="31">
        <v>5440</v>
      </c>
    </row>
  </sheetData>
  <sheetProtection algorithmName="SHA-512" hashValue="vfvNSAdameviIEuFrnv0fCKryfUPAj/csgbKXhYlf7hbrbyIErke+jj/0ljt1LzdG5aV2Aupo2mPXpwSWvbSEQ==" saltValue="aIbEFY8vj/30tv0dAH0IE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>
        <v>1</v>
      </c>
    </row>
    <row r="6" spans="1:3" x14ac:dyDescent="0.25">
      <c r="A6" s="176"/>
      <c r="B6" s="13" t="s">
        <v>354</v>
      </c>
      <c r="C6" s="23">
        <v>30</v>
      </c>
    </row>
    <row r="7" spans="1:3" x14ac:dyDescent="0.25">
      <c r="A7" s="176"/>
      <c r="B7" s="13" t="s">
        <v>981</v>
      </c>
      <c r="C7" s="23">
        <v>15</v>
      </c>
    </row>
    <row r="8" spans="1:3" x14ac:dyDescent="0.25">
      <c r="A8" s="176"/>
      <c r="B8" s="13" t="s">
        <v>982</v>
      </c>
      <c r="C8" s="23">
        <v>18</v>
      </c>
    </row>
    <row r="9" spans="1:3" x14ac:dyDescent="0.25">
      <c r="A9" s="176"/>
      <c r="B9" s="13" t="s">
        <v>983</v>
      </c>
      <c r="C9" s="23">
        <v>92</v>
      </c>
    </row>
    <row r="10" spans="1:3" x14ac:dyDescent="0.25">
      <c r="A10" s="176"/>
      <c r="B10" s="13" t="s">
        <v>984</v>
      </c>
      <c r="C10" s="23">
        <v>100</v>
      </c>
    </row>
    <row r="11" spans="1:3" x14ac:dyDescent="0.25">
      <c r="A11" s="176"/>
      <c r="B11" s="13" t="s">
        <v>985</v>
      </c>
      <c r="C11" s="23">
        <v>27</v>
      </c>
    </row>
    <row r="12" spans="1:3" x14ac:dyDescent="0.25">
      <c r="A12" s="176"/>
      <c r="B12" s="13" t="s">
        <v>538</v>
      </c>
      <c r="C12" s="23">
        <v>26</v>
      </c>
    </row>
    <row r="13" spans="1:3" x14ac:dyDescent="0.25">
      <c r="A13" s="176"/>
      <c r="B13" s="13" t="s">
        <v>986</v>
      </c>
      <c r="C13" s="23">
        <v>11</v>
      </c>
    </row>
    <row r="14" spans="1:3" x14ac:dyDescent="0.25">
      <c r="A14" s="176"/>
      <c r="B14" s="13" t="s">
        <v>987</v>
      </c>
      <c r="C14" s="23">
        <v>1</v>
      </c>
    </row>
    <row r="15" spans="1:3" x14ac:dyDescent="0.25">
      <c r="A15" s="176"/>
      <c r="B15" s="13" t="s">
        <v>671</v>
      </c>
      <c r="C15" s="23">
        <v>5</v>
      </c>
    </row>
    <row r="16" spans="1:3" x14ac:dyDescent="0.25">
      <c r="A16" s="176"/>
      <c r="B16" s="13" t="s">
        <v>988</v>
      </c>
      <c r="C16" s="23">
        <v>64</v>
      </c>
    </row>
    <row r="17" spans="1:3" x14ac:dyDescent="0.25">
      <c r="A17" s="176"/>
      <c r="B17" s="13" t="s">
        <v>989</v>
      </c>
      <c r="C17" s="23">
        <v>36</v>
      </c>
    </row>
    <row r="18" spans="1:3" x14ac:dyDescent="0.25">
      <c r="A18" s="176"/>
      <c r="B18" s="13" t="s">
        <v>990</v>
      </c>
      <c r="C18" s="23">
        <v>2</v>
      </c>
    </row>
    <row r="19" spans="1:3" x14ac:dyDescent="0.25">
      <c r="A19" s="177"/>
      <c r="B19" s="13" t="s">
        <v>110</v>
      </c>
      <c r="C19" s="23">
        <v>175</v>
      </c>
    </row>
    <row r="20" spans="1:3" x14ac:dyDescent="0.25">
      <c r="A20" s="175" t="s">
        <v>991</v>
      </c>
      <c r="B20" s="13" t="s">
        <v>992</v>
      </c>
      <c r="C20" s="23">
        <v>57</v>
      </c>
    </row>
    <row r="21" spans="1:3" x14ac:dyDescent="0.25">
      <c r="A21" s="177"/>
      <c r="B21" s="13" t="s">
        <v>993</v>
      </c>
      <c r="C21" s="23">
        <v>2</v>
      </c>
    </row>
    <row r="22" spans="1:3" x14ac:dyDescent="0.25">
      <c r="A22" s="175" t="s">
        <v>994</v>
      </c>
      <c r="B22" s="13" t="s">
        <v>995</v>
      </c>
      <c r="C22" s="23">
        <v>139</v>
      </c>
    </row>
    <row r="23" spans="1:3" x14ac:dyDescent="0.25">
      <c r="A23" s="176"/>
      <c r="B23" s="13" t="s">
        <v>996</v>
      </c>
      <c r="C23" s="23">
        <v>315</v>
      </c>
    </row>
    <row r="24" spans="1:3" x14ac:dyDescent="0.25">
      <c r="A24" s="177"/>
      <c r="B24" s="13" t="s">
        <v>997</v>
      </c>
      <c r="C24" s="23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232</v>
      </c>
    </row>
    <row r="29" spans="1:3" x14ac:dyDescent="0.25">
      <c r="A29" s="175" t="s">
        <v>316</v>
      </c>
      <c r="B29" s="13" t="s">
        <v>1000</v>
      </c>
      <c r="C29" s="23">
        <v>1</v>
      </c>
    </row>
    <row r="30" spans="1:3" x14ac:dyDescent="0.25">
      <c r="A30" s="176"/>
      <c r="B30" s="13" t="s">
        <v>1001</v>
      </c>
      <c r="C30" s="23">
        <v>58</v>
      </c>
    </row>
    <row r="31" spans="1:3" x14ac:dyDescent="0.25">
      <c r="A31" s="176"/>
      <c r="B31" s="13" t="s">
        <v>1002</v>
      </c>
      <c r="C31" s="23">
        <v>4</v>
      </c>
    </row>
    <row r="32" spans="1:3" x14ac:dyDescent="0.25">
      <c r="A32" s="177"/>
      <c r="B32" s="13" t="s">
        <v>1003</v>
      </c>
      <c r="C32" s="23">
        <v>5</v>
      </c>
    </row>
    <row r="33" spans="1:3" x14ac:dyDescent="0.25">
      <c r="A33" s="12" t="s">
        <v>1004</v>
      </c>
      <c r="B33" s="17"/>
      <c r="C33" s="23">
        <v>0</v>
      </c>
    </row>
    <row r="34" spans="1:3" x14ac:dyDescent="0.25">
      <c r="A34" s="12" t="s">
        <v>1005</v>
      </c>
      <c r="B34" s="17"/>
      <c r="C34" s="23">
        <v>140</v>
      </c>
    </row>
    <row r="35" spans="1:3" x14ac:dyDescent="0.25">
      <c r="A35" s="12" t="s">
        <v>1006</v>
      </c>
      <c r="B35" s="17"/>
      <c r="C35" s="23">
        <v>10</v>
      </c>
    </row>
    <row r="36" spans="1:3" x14ac:dyDescent="0.25">
      <c r="A36" s="12" t="s">
        <v>1007</v>
      </c>
      <c r="B36" s="17"/>
      <c r="C36" s="23">
        <v>1</v>
      </c>
    </row>
    <row r="37" spans="1:3" x14ac:dyDescent="0.25">
      <c r="A37" s="12" t="s">
        <v>1008</v>
      </c>
      <c r="B37" s="17"/>
      <c r="C37" s="23">
        <v>25</v>
      </c>
    </row>
    <row r="38" spans="1:3" x14ac:dyDescent="0.25">
      <c r="A38" s="12" t="s">
        <v>1009</v>
      </c>
      <c r="B38" s="17"/>
      <c r="C38" s="23">
        <v>3</v>
      </c>
    </row>
    <row r="39" spans="1:3" x14ac:dyDescent="0.25">
      <c r="A39" s="12" t="s">
        <v>997</v>
      </c>
      <c r="B39" s="17"/>
      <c r="C39" s="23">
        <v>46</v>
      </c>
    </row>
    <row r="40" spans="1:3" x14ac:dyDescent="0.25">
      <c r="A40" s="175" t="s">
        <v>1010</v>
      </c>
      <c r="B40" s="13" t="s">
        <v>1011</v>
      </c>
      <c r="C40" s="23">
        <v>7</v>
      </c>
    </row>
    <row r="41" spans="1:3" x14ac:dyDescent="0.25">
      <c r="A41" s="176"/>
      <c r="B41" s="13" t="s">
        <v>1012</v>
      </c>
      <c r="C41" s="23">
        <v>3</v>
      </c>
    </row>
    <row r="42" spans="1:3" x14ac:dyDescent="0.25">
      <c r="A42" s="176"/>
      <c r="B42" s="13" t="s">
        <v>1013</v>
      </c>
      <c r="C42" s="23">
        <v>0</v>
      </c>
    </row>
    <row r="43" spans="1:3" x14ac:dyDescent="0.25">
      <c r="A43" s="176"/>
      <c r="B43" s="13" t="s">
        <v>1014</v>
      </c>
      <c r="C43" s="23">
        <v>9</v>
      </c>
    </row>
    <row r="44" spans="1:3" x14ac:dyDescent="0.25">
      <c r="A44" s="177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26</v>
      </c>
    </row>
    <row r="49" spans="1:3" x14ac:dyDescent="0.25">
      <c r="A49" s="175" t="s">
        <v>80</v>
      </c>
      <c r="B49" s="13" t="s">
        <v>1017</v>
      </c>
      <c r="C49" s="23">
        <v>43</v>
      </c>
    </row>
    <row r="50" spans="1:3" x14ac:dyDescent="0.25">
      <c r="A50" s="177"/>
      <c r="B50" s="13" t="s">
        <v>1018</v>
      </c>
      <c r="C50" s="23">
        <v>182</v>
      </c>
    </row>
    <row r="51" spans="1:3" x14ac:dyDescent="0.25">
      <c r="A51" s="175" t="s">
        <v>1019</v>
      </c>
      <c r="B51" s="13" t="s">
        <v>1020</v>
      </c>
      <c r="C51" s="23">
        <v>1</v>
      </c>
    </row>
    <row r="52" spans="1:3" x14ac:dyDescent="0.25">
      <c r="A52" s="177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3">
        <v>877</v>
      </c>
    </row>
    <row r="57" spans="1:3" x14ac:dyDescent="0.25">
      <c r="A57" s="176"/>
      <c r="B57" s="13" t="s">
        <v>1023</v>
      </c>
      <c r="C57" s="23">
        <v>24</v>
      </c>
    </row>
    <row r="58" spans="1:3" x14ac:dyDescent="0.25">
      <c r="A58" s="176"/>
      <c r="B58" s="13" t="s">
        <v>1024</v>
      </c>
      <c r="C58" s="23">
        <v>157</v>
      </c>
    </row>
    <row r="59" spans="1:3" x14ac:dyDescent="0.25">
      <c r="A59" s="176"/>
      <c r="B59" s="13" t="s">
        <v>1025</v>
      </c>
      <c r="C59" s="23">
        <v>346</v>
      </c>
    </row>
    <row r="60" spans="1:3" x14ac:dyDescent="0.25">
      <c r="A60" s="177"/>
      <c r="B60" s="13" t="s">
        <v>1026</v>
      </c>
      <c r="C60" s="23">
        <v>5</v>
      </c>
    </row>
    <row r="61" spans="1:3" x14ac:dyDescent="0.25">
      <c r="A61" s="175" t="s">
        <v>1027</v>
      </c>
      <c r="B61" s="13" t="s">
        <v>1028</v>
      </c>
      <c r="C61" s="23">
        <v>378</v>
      </c>
    </row>
    <row r="62" spans="1:3" x14ac:dyDescent="0.25">
      <c r="A62" s="176"/>
      <c r="B62" s="13" t="s">
        <v>1029</v>
      </c>
      <c r="C62" s="23">
        <v>137</v>
      </c>
    </row>
    <row r="63" spans="1:3" x14ac:dyDescent="0.25">
      <c r="A63" s="176"/>
      <c r="B63" s="13" t="s">
        <v>1030</v>
      </c>
      <c r="C63" s="23">
        <v>2</v>
      </c>
    </row>
    <row r="64" spans="1:3" x14ac:dyDescent="0.25">
      <c r="A64" s="176"/>
      <c r="B64" s="13" t="s">
        <v>1031</v>
      </c>
      <c r="C64" s="23">
        <v>229</v>
      </c>
    </row>
    <row r="65" spans="1:3" x14ac:dyDescent="0.25">
      <c r="A65" s="177"/>
      <c r="B65" s="13" t="s">
        <v>1026</v>
      </c>
      <c r="C65" s="23">
        <v>90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163</v>
      </c>
    </row>
    <row r="70" spans="1:3" ht="22.5" x14ac:dyDescent="0.25">
      <c r="A70" s="12" t="s">
        <v>1034</v>
      </c>
      <c r="B70" s="17"/>
      <c r="C70" s="23">
        <v>51</v>
      </c>
    </row>
    <row r="71" spans="1:3" ht="22.5" x14ac:dyDescent="0.25">
      <c r="A71" s="12" t="s">
        <v>1035</v>
      </c>
      <c r="B71" s="17"/>
      <c r="C71" s="23">
        <v>164</v>
      </c>
    </row>
    <row r="72" spans="1:3" x14ac:dyDescent="0.25">
      <c r="A72" s="175" t="s">
        <v>1036</v>
      </c>
      <c r="B72" s="13" t="s">
        <v>1037</v>
      </c>
      <c r="C72" s="23">
        <v>0</v>
      </c>
    </row>
    <row r="73" spans="1:3" x14ac:dyDescent="0.25">
      <c r="A73" s="177"/>
      <c r="B73" s="13" t="s">
        <v>1038</v>
      </c>
      <c r="C73" s="23">
        <v>42</v>
      </c>
    </row>
    <row r="74" spans="1:3" x14ac:dyDescent="0.25">
      <c r="A74" s="12" t="s">
        <v>1039</v>
      </c>
      <c r="B74" s="17"/>
      <c r="C74" s="23">
        <v>0</v>
      </c>
    </row>
    <row r="75" spans="1:3" x14ac:dyDescent="0.25">
      <c r="A75" s="12" t="s">
        <v>1040</v>
      </c>
      <c r="B75" s="17"/>
      <c r="C75" s="23">
        <v>32</v>
      </c>
    </row>
    <row r="76" spans="1:3" ht="22.5" x14ac:dyDescent="0.25">
      <c r="A76" s="12" t="s">
        <v>1041</v>
      </c>
      <c r="B76" s="17"/>
      <c r="C76" s="23">
        <v>0</v>
      </c>
    </row>
    <row r="77" spans="1:3" x14ac:dyDescent="0.25">
      <c r="A77" s="12" t="s">
        <v>1042</v>
      </c>
      <c r="B77" s="17"/>
      <c r="C77" s="23">
        <v>0</v>
      </c>
    </row>
    <row r="78" spans="1:3" x14ac:dyDescent="0.25">
      <c r="A78" s="12" t="s">
        <v>1043</v>
      </c>
      <c r="B78" s="17"/>
      <c r="C78" s="23">
        <v>2</v>
      </c>
    </row>
    <row r="79" spans="1:3" x14ac:dyDescent="0.25">
      <c r="A79" s="12" t="s">
        <v>1044</v>
      </c>
      <c r="B79" s="17"/>
      <c r="C79" s="23">
        <v>0</v>
      </c>
    </row>
  </sheetData>
  <sheetProtection algorithmName="SHA-512" hashValue="cOH1Ys5hFMeKFGc30/sn3ltpZ/h6w6kD7k6jGSVv4lxNGqa4fVyOODM8Syk6JZfBPLXeslzGkFV3mV+Ydf2Fsg==" saltValue="v87eLeZAsZ8oEel6f+cJb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7" t="s">
        <v>1047</v>
      </c>
      <c r="B5" s="38" t="s">
        <v>1048</v>
      </c>
      <c r="C5" s="39">
        <v>299</v>
      </c>
    </row>
    <row r="6" spans="1:3" x14ac:dyDescent="0.25">
      <c r="A6" s="188"/>
      <c r="B6" s="38" t="s">
        <v>325</v>
      </c>
      <c r="C6" s="39">
        <v>233</v>
      </c>
    </row>
    <row r="7" spans="1:3" x14ac:dyDescent="0.25">
      <c r="A7" s="188"/>
      <c r="B7" s="38" t="s">
        <v>1049</v>
      </c>
      <c r="C7" s="39">
        <v>85</v>
      </c>
    </row>
    <row r="8" spans="1:3" x14ac:dyDescent="0.25">
      <c r="A8" s="188"/>
      <c r="B8" s="38" t="s">
        <v>1050</v>
      </c>
      <c r="C8" s="39">
        <v>0</v>
      </c>
    </row>
    <row r="9" spans="1:3" x14ac:dyDescent="0.25">
      <c r="A9" s="188"/>
      <c r="B9" s="38" t="s">
        <v>1051</v>
      </c>
      <c r="C9" s="39">
        <v>0</v>
      </c>
    </row>
    <row r="10" spans="1:3" x14ac:dyDescent="0.25">
      <c r="A10" s="188"/>
      <c r="B10" s="38" t="s">
        <v>1052</v>
      </c>
      <c r="C10" s="39">
        <v>1</v>
      </c>
    </row>
    <row r="11" spans="1:3" x14ac:dyDescent="0.25">
      <c r="A11" s="189"/>
      <c r="B11" s="38" t="s">
        <v>1053</v>
      </c>
      <c r="C11" s="39">
        <v>0</v>
      </c>
    </row>
    <row r="12" spans="1:3" x14ac:dyDescent="0.25">
      <c r="A12" s="187" t="s">
        <v>1054</v>
      </c>
      <c r="B12" s="38" t="s">
        <v>64</v>
      </c>
      <c r="C12" s="39">
        <v>108</v>
      </c>
    </row>
    <row r="13" spans="1:3" x14ac:dyDescent="0.25">
      <c r="A13" s="188"/>
      <c r="B13" s="38" t="s">
        <v>1055</v>
      </c>
      <c r="C13" s="39">
        <v>27</v>
      </c>
    </row>
    <row r="14" spans="1:3" x14ac:dyDescent="0.25">
      <c r="A14" s="188"/>
      <c r="B14" s="38" t="s">
        <v>1056</v>
      </c>
      <c r="C14" s="39">
        <v>25</v>
      </c>
    </row>
    <row r="15" spans="1:3" x14ac:dyDescent="0.25">
      <c r="A15" s="189"/>
      <c r="B15" s="38" t="s">
        <v>1057</v>
      </c>
      <c r="C15" s="39">
        <v>98</v>
      </c>
    </row>
    <row r="16" spans="1:3" x14ac:dyDescent="0.25">
      <c r="A16" s="16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31</v>
      </c>
    </row>
    <row r="20" spans="1:3" x14ac:dyDescent="0.25">
      <c r="A20" s="37" t="s">
        <v>1060</v>
      </c>
      <c r="B20" s="40"/>
      <c r="C20" s="39">
        <v>17</v>
      </c>
    </row>
    <row r="21" spans="1:3" x14ac:dyDescent="0.25">
      <c r="A21" s="37" t="s">
        <v>1061</v>
      </c>
      <c r="B21" s="40"/>
      <c r="C21" s="39">
        <v>44</v>
      </c>
    </row>
    <row r="22" spans="1:3" x14ac:dyDescent="0.25">
      <c r="A22" s="37" t="s">
        <v>1062</v>
      </c>
      <c r="B22" s="40"/>
      <c r="C22" s="39">
        <v>66</v>
      </c>
    </row>
    <row r="23" spans="1:3" x14ac:dyDescent="0.25">
      <c r="A23" s="37" t="s">
        <v>1063</v>
      </c>
      <c r="B23" s="40"/>
      <c r="C23" s="39">
        <v>111</v>
      </c>
    </row>
    <row r="24" spans="1:3" x14ac:dyDescent="0.25">
      <c r="A24" s="37" t="s">
        <v>1064</v>
      </c>
      <c r="B24" s="40"/>
      <c r="C24" s="39">
        <v>136</v>
      </c>
    </row>
    <row r="25" spans="1:3" x14ac:dyDescent="0.25">
      <c r="A25" s="37" t="s">
        <v>1065</v>
      </c>
      <c r="B25" s="40"/>
      <c r="C25" s="39">
        <v>1</v>
      </c>
    </row>
    <row r="26" spans="1:3" x14ac:dyDescent="0.25">
      <c r="A26" s="37" t="s">
        <v>1066</v>
      </c>
      <c r="B26" s="40"/>
      <c r="C26" s="39">
        <v>10</v>
      </c>
    </row>
    <row r="27" spans="1:3" x14ac:dyDescent="0.25">
      <c r="A27" s="37" t="s">
        <v>1067</v>
      </c>
      <c r="B27" s="40"/>
      <c r="C27" s="39">
        <v>2</v>
      </c>
    </row>
    <row r="28" spans="1:3" x14ac:dyDescent="0.25">
      <c r="A28" s="37" t="s">
        <v>1068</v>
      </c>
      <c r="B28" s="40"/>
      <c r="C28" s="39">
        <v>70</v>
      </c>
    </row>
    <row r="29" spans="1:3" x14ac:dyDescent="0.25">
      <c r="A29" s="16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1</v>
      </c>
    </row>
    <row r="33" spans="1:6" x14ac:dyDescent="0.25">
      <c r="A33" s="37" t="s">
        <v>1071</v>
      </c>
      <c r="B33" s="40"/>
      <c r="C33" s="39">
        <v>18</v>
      </c>
    </row>
    <row r="34" spans="1:6" x14ac:dyDescent="0.25">
      <c r="A34" s="37" t="s">
        <v>1072</v>
      </c>
      <c r="B34" s="40"/>
      <c r="C34" s="39">
        <v>97</v>
      </c>
    </row>
    <row r="35" spans="1:6" x14ac:dyDescent="0.25">
      <c r="A35" s="37" t="s">
        <v>1073</v>
      </c>
      <c r="B35" s="40"/>
      <c r="C35" s="39">
        <v>97</v>
      </c>
    </row>
    <row r="36" spans="1:6" x14ac:dyDescent="0.25">
      <c r="A36" s="37" t="s">
        <v>1074</v>
      </c>
      <c r="B36" s="40"/>
      <c r="C36" s="39">
        <v>60</v>
      </c>
    </row>
    <row r="37" spans="1:6" x14ac:dyDescent="0.25">
      <c r="A37" s="37" t="s">
        <v>1075</v>
      </c>
      <c r="B37" s="40"/>
      <c r="C37" s="39">
        <v>28</v>
      </c>
    </row>
    <row r="38" spans="1:6" x14ac:dyDescent="0.25">
      <c r="A38" s="37" t="s">
        <v>1076</v>
      </c>
      <c r="B38" s="40"/>
      <c r="C38" s="39">
        <v>9</v>
      </c>
    </row>
    <row r="39" spans="1:6" x14ac:dyDescent="0.25">
      <c r="A39" s="37" t="s">
        <v>1077</v>
      </c>
      <c r="B39" s="40"/>
      <c r="C39" s="39">
        <v>0</v>
      </c>
    </row>
    <row r="40" spans="1:6" x14ac:dyDescent="0.25">
      <c r="A40" s="16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1</v>
      </c>
    </row>
    <row r="44" spans="1:6" x14ac:dyDescent="0.25">
      <c r="A44" s="37" t="s">
        <v>113</v>
      </c>
      <c r="B44" s="40"/>
      <c r="C44" s="39">
        <v>0</v>
      </c>
    </row>
    <row r="45" spans="1:6" x14ac:dyDescent="0.25">
      <c r="A45" s="37" t="s">
        <v>1079</v>
      </c>
      <c r="B45" s="40"/>
      <c r="C45" s="39">
        <v>1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0" t="s">
        <v>979</v>
      </c>
      <c r="B48" s="42" t="s">
        <v>1082</v>
      </c>
      <c r="C48" s="43">
        <v>1</v>
      </c>
      <c r="D48" s="43">
        <v>0</v>
      </c>
      <c r="E48" s="43">
        <v>2</v>
      </c>
      <c r="F48" s="39">
        <v>0</v>
      </c>
    </row>
    <row r="49" spans="1:6" x14ac:dyDescent="0.25">
      <c r="A49" s="191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1"/>
      <c r="B50" s="42" t="s">
        <v>1084</v>
      </c>
      <c r="C50" s="43">
        <v>0</v>
      </c>
      <c r="D50" s="43">
        <v>0</v>
      </c>
      <c r="E50" s="43">
        <v>1</v>
      </c>
      <c r="F50" s="39">
        <v>0</v>
      </c>
    </row>
    <row r="51" spans="1:6" x14ac:dyDescent="0.25">
      <c r="A51" s="191"/>
      <c r="B51" s="42" t="s">
        <v>1085</v>
      </c>
      <c r="C51" s="43">
        <v>0</v>
      </c>
      <c r="D51" s="43">
        <v>0</v>
      </c>
      <c r="E51" s="43">
        <v>0</v>
      </c>
      <c r="F51" s="39">
        <v>1</v>
      </c>
    </row>
    <row r="52" spans="1:6" x14ac:dyDescent="0.25">
      <c r="A52" s="191"/>
      <c r="B52" s="42" t="s">
        <v>354</v>
      </c>
      <c r="C52" s="43">
        <v>26</v>
      </c>
      <c r="D52" s="43">
        <v>17</v>
      </c>
      <c r="E52" s="43">
        <v>3</v>
      </c>
      <c r="F52" s="39">
        <v>3</v>
      </c>
    </row>
    <row r="53" spans="1:6" x14ac:dyDescent="0.25">
      <c r="A53" s="191"/>
      <c r="B53" s="42" t="s">
        <v>1086</v>
      </c>
      <c r="C53" s="43">
        <v>350</v>
      </c>
      <c r="D53" s="43">
        <v>82</v>
      </c>
      <c r="E53" s="43">
        <v>14</v>
      </c>
      <c r="F53" s="39">
        <v>17</v>
      </c>
    </row>
    <row r="54" spans="1:6" x14ac:dyDescent="0.25">
      <c r="A54" s="191"/>
      <c r="B54" s="42" t="s">
        <v>1087</v>
      </c>
      <c r="C54" s="43">
        <v>22</v>
      </c>
      <c r="D54" s="43">
        <v>6</v>
      </c>
      <c r="E54" s="43">
        <v>2</v>
      </c>
      <c r="F54" s="39">
        <v>1</v>
      </c>
    </row>
    <row r="55" spans="1:6" x14ac:dyDescent="0.25">
      <c r="A55" s="191"/>
      <c r="B55" s="42" t="s">
        <v>1088</v>
      </c>
      <c r="C55" s="43">
        <v>9</v>
      </c>
      <c r="D55" s="43">
        <v>2</v>
      </c>
      <c r="E55" s="43">
        <v>1</v>
      </c>
      <c r="F55" s="39">
        <v>0</v>
      </c>
    </row>
    <row r="56" spans="1:6" x14ac:dyDescent="0.25">
      <c r="A56" s="191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1"/>
      <c r="B57" s="42" t="s">
        <v>1090</v>
      </c>
      <c r="C57" s="43">
        <v>30</v>
      </c>
      <c r="D57" s="43">
        <v>16</v>
      </c>
      <c r="E57" s="43">
        <v>2</v>
      </c>
      <c r="F57" s="39">
        <v>2</v>
      </c>
    </row>
    <row r="58" spans="1:6" x14ac:dyDescent="0.25">
      <c r="A58" s="191"/>
      <c r="B58" s="42" t="s">
        <v>1091</v>
      </c>
      <c r="C58" s="43">
        <v>13</v>
      </c>
      <c r="D58" s="43">
        <v>1</v>
      </c>
      <c r="E58" s="43">
        <v>0</v>
      </c>
      <c r="F58" s="39">
        <v>0</v>
      </c>
    </row>
    <row r="59" spans="1:6" x14ac:dyDescent="0.25">
      <c r="A59" s="191"/>
      <c r="B59" s="42" t="s">
        <v>1092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191"/>
      <c r="B60" s="42" t="s">
        <v>425</v>
      </c>
      <c r="C60" s="43">
        <v>0</v>
      </c>
      <c r="D60" s="43">
        <v>1</v>
      </c>
      <c r="E60" s="43">
        <v>0</v>
      </c>
      <c r="F60" s="39">
        <v>0</v>
      </c>
    </row>
    <row r="61" spans="1:6" x14ac:dyDescent="0.25">
      <c r="A61" s="191"/>
      <c r="B61" s="42" t="s">
        <v>1093</v>
      </c>
      <c r="C61" s="43">
        <v>6</v>
      </c>
      <c r="D61" s="43">
        <v>0</v>
      </c>
      <c r="E61" s="43">
        <v>1</v>
      </c>
      <c r="F61" s="39">
        <v>1</v>
      </c>
    </row>
    <row r="62" spans="1:6" x14ac:dyDescent="0.25">
      <c r="A62" s="191"/>
      <c r="B62" s="42" t="s">
        <v>1094</v>
      </c>
      <c r="C62" s="43">
        <v>0</v>
      </c>
      <c r="D62" s="43">
        <v>0</v>
      </c>
      <c r="E62" s="43">
        <v>3</v>
      </c>
      <c r="F62" s="39">
        <v>0</v>
      </c>
    </row>
    <row r="63" spans="1:6" x14ac:dyDescent="0.25">
      <c r="A63" s="191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1"/>
      <c r="B64" s="42" t="s">
        <v>1096</v>
      </c>
      <c r="C64" s="43">
        <v>30</v>
      </c>
      <c r="D64" s="43">
        <v>12</v>
      </c>
      <c r="E64" s="43">
        <v>2</v>
      </c>
      <c r="F64" s="39">
        <v>5</v>
      </c>
    </row>
    <row r="65" spans="1:6" x14ac:dyDescent="0.25">
      <c r="A65" s="191"/>
      <c r="B65" s="42" t="s">
        <v>1097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192"/>
      <c r="B66" s="42" t="s">
        <v>1098</v>
      </c>
      <c r="C66" s="43">
        <v>1</v>
      </c>
      <c r="D66" s="43">
        <v>0</v>
      </c>
      <c r="E66" s="43">
        <v>0</v>
      </c>
      <c r="F66" s="39">
        <v>0</v>
      </c>
    </row>
    <row r="67" spans="1:6" x14ac:dyDescent="0.25">
      <c r="A67" s="185" t="s">
        <v>1099</v>
      </c>
      <c r="B67" s="186"/>
      <c r="C67" s="44">
        <v>488</v>
      </c>
      <c r="D67" s="44">
        <v>137</v>
      </c>
      <c r="E67" s="44">
        <v>31</v>
      </c>
      <c r="F67" s="44">
        <v>30</v>
      </c>
    </row>
    <row r="68" spans="1:6" x14ac:dyDescent="0.25">
      <c r="A68" s="190" t="s">
        <v>994</v>
      </c>
      <c r="B68" s="42" t="s">
        <v>1100</v>
      </c>
      <c r="C68" s="43">
        <v>13</v>
      </c>
      <c r="D68" s="43">
        <v>3</v>
      </c>
      <c r="E68" s="43">
        <v>2</v>
      </c>
      <c r="F68" s="39">
        <v>3</v>
      </c>
    </row>
    <row r="69" spans="1:6" x14ac:dyDescent="0.25">
      <c r="A69" s="191"/>
      <c r="B69" s="42" t="s">
        <v>1101</v>
      </c>
      <c r="C69" s="43">
        <v>5</v>
      </c>
      <c r="D69" s="43">
        <v>1</v>
      </c>
      <c r="E69" s="43">
        <v>0</v>
      </c>
      <c r="F69" s="39">
        <v>1</v>
      </c>
    </row>
    <row r="70" spans="1:6" x14ac:dyDescent="0.25">
      <c r="A70" s="192"/>
      <c r="B70" s="42" t="s">
        <v>110</v>
      </c>
      <c r="C70" s="43">
        <v>16</v>
      </c>
      <c r="D70" s="43">
        <v>3</v>
      </c>
      <c r="E70" s="43">
        <v>4</v>
      </c>
      <c r="F70" s="39">
        <v>1</v>
      </c>
    </row>
    <row r="71" spans="1:6" x14ac:dyDescent="0.25">
      <c r="A71" s="185" t="s">
        <v>1102</v>
      </c>
      <c r="B71" s="186"/>
      <c r="C71" s="44">
        <v>34</v>
      </c>
      <c r="D71" s="44">
        <v>7</v>
      </c>
      <c r="E71" s="44">
        <v>6</v>
      </c>
      <c r="F71" s="44">
        <v>5</v>
      </c>
    </row>
  </sheetData>
  <sheetProtection algorithmName="SHA-512" hashValue="hjkfbJgNNaBxcEvjrAua9/65Uw+o1p8IsjLzpyQjvBhrdG/3D8Jkgyt/7B8fnU+igkf1S0eTulReSz+N7iILeA==" saltValue="dQsnuJHwV+rQaou74SRRr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3">
        <v>1314</v>
      </c>
    </row>
    <row r="6" spans="1:3" x14ac:dyDescent="0.25">
      <c r="A6" s="173"/>
      <c r="B6" s="13" t="s">
        <v>1048</v>
      </c>
      <c r="C6" s="23">
        <v>452</v>
      </c>
    </row>
    <row r="7" spans="1:3" x14ac:dyDescent="0.25">
      <c r="A7" s="173"/>
      <c r="B7" s="13" t="s">
        <v>1107</v>
      </c>
      <c r="C7" s="23">
        <v>1389</v>
      </c>
    </row>
    <row r="8" spans="1:3" x14ac:dyDescent="0.25">
      <c r="A8" s="173"/>
      <c r="B8" s="13" t="s">
        <v>1108</v>
      </c>
      <c r="C8" s="23">
        <v>287</v>
      </c>
    </row>
    <row r="9" spans="1:3" x14ac:dyDescent="0.25">
      <c r="A9" s="173"/>
      <c r="B9" s="13" t="s">
        <v>1050</v>
      </c>
      <c r="C9" s="23">
        <v>8</v>
      </c>
    </row>
    <row r="10" spans="1:3" x14ac:dyDescent="0.25">
      <c r="A10" s="173"/>
      <c r="B10" s="13" t="s">
        <v>1051</v>
      </c>
      <c r="C10" s="23">
        <v>3</v>
      </c>
    </row>
    <row r="11" spans="1:3" x14ac:dyDescent="0.25">
      <c r="A11" s="173"/>
      <c r="B11" s="13" t="s">
        <v>1109</v>
      </c>
      <c r="C11" s="23">
        <v>1</v>
      </c>
    </row>
    <row r="12" spans="1:3" x14ac:dyDescent="0.25">
      <c r="A12" s="174"/>
      <c r="B12" s="13" t="s">
        <v>1110</v>
      </c>
      <c r="C12" s="23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809</v>
      </c>
    </row>
    <row r="17" spans="1:3" x14ac:dyDescent="0.25">
      <c r="A17" s="22" t="s">
        <v>1113</v>
      </c>
      <c r="B17" s="17"/>
      <c r="C17" s="23">
        <v>128</v>
      </c>
    </row>
    <row r="18" spans="1:3" x14ac:dyDescent="0.25">
      <c r="A18" s="22" t="s">
        <v>1114</v>
      </c>
      <c r="B18" s="17"/>
      <c r="C18" s="23">
        <v>229</v>
      </c>
    </row>
    <row r="19" spans="1:3" x14ac:dyDescent="0.25">
      <c r="A19" s="22" t="s">
        <v>1115</v>
      </c>
      <c r="B19" s="17"/>
      <c r="C19" s="23">
        <v>358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24</v>
      </c>
    </row>
    <row r="24" spans="1:3" x14ac:dyDescent="0.25">
      <c r="A24" s="22" t="s">
        <v>1118</v>
      </c>
      <c r="B24" s="17"/>
      <c r="C24" s="23">
        <v>29</v>
      </c>
    </row>
    <row r="25" spans="1:3" x14ac:dyDescent="0.25">
      <c r="A25" s="22" t="s">
        <v>1119</v>
      </c>
      <c r="B25" s="17"/>
      <c r="C25" s="23">
        <v>2</v>
      </c>
    </row>
    <row r="26" spans="1:3" x14ac:dyDescent="0.25">
      <c r="A26" s="22" t="s">
        <v>1120</v>
      </c>
      <c r="B26" s="17"/>
      <c r="C26" s="23">
        <v>0</v>
      </c>
    </row>
    <row r="27" spans="1:3" x14ac:dyDescent="0.25">
      <c r="A27" s="22" t="s">
        <v>1121</v>
      </c>
      <c r="B27" s="17"/>
      <c r="C27" s="23">
        <v>11</v>
      </c>
    </row>
    <row r="28" spans="1:3" x14ac:dyDescent="0.25">
      <c r="A28" s="22" t="s">
        <v>1122</v>
      </c>
      <c r="B28" s="17"/>
      <c r="C28" s="23">
        <v>290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1</v>
      </c>
    </row>
    <row r="33" spans="1:3" x14ac:dyDescent="0.25">
      <c r="A33" s="22" t="s">
        <v>1125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18</v>
      </c>
    </row>
    <row r="38" spans="1:3" x14ac:dyDescent="0.25">
      <c r="A38" s="22" t="s">
        <v>1127</v>
      </c>
      <c r="B38" s="17"/>
      <c r="C38" s="23">
        <v>38</v>
      </c>
    </row>
    <row r="39" spans="1:3" x14ac:dyDescent="0.25">
      <c r="A39" s="22" t="s">
        <v>1128</v>
      </c>
      <c r="B39" s="17"/>
      <c r="C39" s="23">
        <v>533</v>
      </c>
    </row>
    <row r="40" spans="1:3" x14ac:dyDescent="0.25">
      <c r="A40" s="22" t="s">
        <v>1129</v>
      </c>
      <c r="B40" s="17"/>
      <c r="C40" s="23">
        <v>327</v>
      </c>
    </row>
    <row r="41" spans="1:3" x14ac:dyDescent="0.25">
      <c r="A41" s="22" t="s">
        <v>1130</v>
      </c>
      <c r="B41" s="17"/>
      <c r="C41" s="23">
        <v>147</v>
      </c>
    </row>
    <row r="42" spans="1:3" x14ac:dyDescent="0.25">
      <c r="A42" s="22" t="s">
        <v>1131</v>
      </c>
      <c r="B42" s="17"/>
      <c r="C42" s="23">
        <v>59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0</v>
      </c>
    </row>
    <row r="47" spans="1:3" x14ac:dyDescent="0.25">
      <c r="A47" s="22" t="s">
        <v>1134</v>
      </c>
      <c r="B47" s="17"/>
      <c r="C47" s="23">
        <v>0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3">
        <v>327</v>
      </c>
    </row>
    <row r="52" spans="1:6" x14ac:dyDescent="0.25">
      <c r="A52" s="173"/>
      <c r="B52" s="13" t="s">
        <v>1138</v>
      </c>
      <c r="C52" s="23">
        <v>87</v>
      </c>
    </row>
    <row r="53" spans="1:6" x14ac:dyDescent="0.25">
      <c r="A53" s="173"/>
      <c r="B53" s="13" t="s">
        <v>1139</v>
      </c>
      <c r="C53" s="23">
        <v>157</v>
      </c>
    </row>
    <row r="54" spans="1:6" x14ac:dyDescent="0.25">
      <c r="A54" s="174"/>
      <c r="B54" s="13" t="s">
        <v>1140</v>
      </c>
      <c r="C54" s="23">
        <v>4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1</v>
      </c>
    </row>
    <row r="59" spans="1:6" x14ac:dyDescent="0.25">
      <c r="A59" s="22" t="s">
        <v>113</v>
      </c>
      <c r="B59" s="17"/>
      <c r="C59" s="23">
        <v>0</v>
      </c>
    </row>
    <row r="60" spans="1:6" x14ac:dyDescent="0.25">
      <c r="A60" s="22" t="s">
        <v>1079</v>
      </c>
      <c r="B60" s="17"/>
      <c r="C60" s="23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2" t="s">
        <v>979</v>
      </c>
      <c r="B63" s="13" t="s">
        <v>1082</v>
      </c>
      <c r="C63" s="14">
        <v>1</v>
      </c>
      <c r="D63" s="14">
        <v>0</v>
      </c>
      <c r="E63" s="14">
        <v>1</v>
      </c>
      <c r="F63" s="23">
        <v>0</v>
      </c>
    </row>
    <row r="64" spans="1:6" x14ac:dyDescent="0.25">
      <c r="A64" s="173"/>
      <c r="B64" s="13" t="s">
        <v>1083</v>
      </c>
      <c r="C64" s="14">
        <v>1</v>
      </c>
      <c r="D64" s="14">
        <v>2</v>
      </c>
      <c r="E64" s="14">
        <v>0</v>
      </c>
      <c r="F64" s="23">
        <v>0</v>
      </c>
    </row>
    <row r="65" spans="1:6" x14ac:dyDescent="0.25">
      <c r="A65" s="173"/>
      <c r="B65" s="13" t="s">
        <v>1084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1</v>
      </c>
      <c r="F66" s="23">
        <v>0</v>
      </c>
    </row>
    <row r="67" spans="1:6" x14ac:dyDescent="0.25">
      <c r="A67" s="173"/>
      <c r="B67" s="13" t="s">
        <v>354</v>
      </c>
      <c r="C67" s="14">
        <v>142</v>
      </c>
      <c r="D67" s="14">
        <v>30</v>
      </c>
      <c r="E67" s="14">
        <v>7</v>
      </c>
      <c r="F67" s="23">
        <v>14</v>
      </c>
    </row>
    <row r="68" spans="1:6" x14ac:dyDescent="0.25">
      <c r="A68" s="173"/>
      <c r="B68" s="13" t="s">
        <v>1141</v>
      </c>
      <c r="C68" s="14">
        <v>1533</v>
      </c>
      <c r="D68" s="14">
        <v>480</v>
      </c>
      <c r="E68" s="14">
        <v>59</v>
      </c>
      <c r="F68" s="23">
        <v>128</v>
      </c>
    </row>
    <row r="69" spans="1:6" x14ac:dyDescent="0.25">
      <c r="A69" s="173"/>
      <c r="B69" s="13" t="s">
        <v>1142</v>
      </c>
      <c r="C69" s="14">
        <v>209</v>
      </c>
      <c r="D69" s="14">
        <v>31</v>
      </c>
      <c r="E69" s="14">
        <v>5</v>
      </c>
      <c r="F69" s="23">
        <v>3</v>
      </c>
    </row>
    <row r="70" spans="1:6" x14ac:dyDescent="0.25">
      <c r="A70" s="173"/>
      <c r="B70" s="13" t="s">
        <v>1088</v>
      </c>
      <c r="C70" s="14">
        <v>50</v>
      </c>
      <c r="D70" s="14">
        <v>11</v>
      </c>
      <c r="E70" s="14">
        <v>1</v>
      </c>
      <c r="F70" s="23">
        <v>2</v>
      </c>
    </row>
    <row r="71" spans="1:6" x14ac:dyDescent="0.25">
      <c r="A71" s="173"/>
      <c r="B71" s="13" t="s">
        <v>1143</v>
      </c>
      <c r="C71" s="14">
        <v>4</v>
      </c>
      <c r="D71" s="14">
        <v>3</v>
      </c>
      <c r="E71" s="14">
        <v>0</v>
      </c>
      <c r="F71" s="23">
        <v>2</v>
      </c>
    </row>
    <row r="72" spans="1:6" x14ac:dyDescent="0.25">
      <c r="A72" s="173"/>
      <c r="B72" s="13" t="s">
        <v>1144</v>
      </c>
      <c r="C72" s="14">
        <v>235</v>
      </c>
      <c r="D72" s="14">
        <v>291</v>
      </c>
      <c r="E72" s="14">
        <v>27</v>
      </c>
      <c r="F72" s="23">
        <v>72</v>
      </c>
    </row>
    <row r="73" spans="1:6" x14ac:dyDescent="0.25">
      <c r="A73" s="173"/>
      <c r="B73" s="13" t="s">
        <v>1145</v>
      </c>
      <c r="C73" s="14">
        <v>59</v>
      </c>
      <c r="D73" s="14">
        <v>38</v>
      </c>
      <c r="E73" s="14">
        <v>5</v>
      </c>
      <c r="F73" s="23">
        <v>12</v>
      </c>
    </row>
    <row r="74" spans="1:6" x14ac:dyDescent="0.25">
      <c r="A74" s="173"/>
      <c r="B74" s="13" t="s">
        <v>1092</v>
      </c>
      <c r="C74" s="14">
        <v>4</v>
      </c>
      <c r="D74" s="14">
        <v>5</v>
      </c>
      <c r="E74" s="14">
        <v>0</v>
      </c>
      <c r="F74" s="23">
        <v>0</v>
      </c>
    </row>
    <row r="75" spans="1:6" x14ac:dyDescent="0.25">
      <c r="A75" s="173"/>
      <c r="B75" s="13" t="s">
        <v>425</v>
      </c>
      <c r="C75" s="14">
        <v>4</v>
      </c>
      <c r="D75" s="14">
        <v>7</v>
      </c>
      <c r="E75" s="14">
        <v>3</v>
      </c>
      <c r="F75" s="23">
        <v>0</v>
      </c>
    </row>
    <row r="76" spans="1:6" x14ac:dyDescent="0.25">
      <c r="A76" s="173"/>
      <c r="B76" s="13" t="s">
        <v>1093</v>
      </c>
      <c r="C76" s="14">
        <v>10</v>
      </c>
      <c r="D76" s="14">
        <v>2</v>
      </c>
      <c r="E76" s="14">
        <v>2</v>
      </c>
      <c r="F76" s="23">
        <v>0</v>
      </c>
    </row>
    <row r="77" spans="1:6" x14ac:dyDescent="0.25">
      <c r="A77" s="173"/>
      <c r="B77" s="13" t="s">
        <v>1094</v>
      </c>
      <c r="C77" s="14">
        <v>17</v>
      </c>
      <c r="D77" s="14">
        <v>2</v>
      </c>
      <c r="E77" s="14">
        <v>2</v>
      </c>
      <c r="F77" s="23">
        <v>1</v>
      </c>
    </row>
    <row r="78" spans="1:6" x14ac:dyDescent="0.25">
      <c r="A78" s="173"/>
      <c r="B78" s="13" t="s">
        <v>1095</v>
      </c>
      <c r="C78" s="14">
        <v>4</v>
      </c>
      <c r="D78" s="14">
        <v>12</v>
      </c>
      <c r="E78" s="14">
        <v>2</v>
      </c>
      <c r="F78" s="23">
        <v>2</v>
      </c>
    </row>
    <row r="79" spans="1:6" x14ac:dyDescent="0.25">
      <c r="A79" s="173"/>
      <c r="B79" s="13" t="s">
        <v>1096</v>
      </c>
      <c r="C79" s="14">
        <v>442</v>
      </c>
      <c r="D79" s="14">
        <v>199</v>
      </c>
      <c r="E79" s="14">
        <v>43</v>
      </c>
      <c r="F79" s="23">
        <v>70</v>
      </c>
    </row>
    <row r="80" spans="1:6" x14ac:dyDescent="0.25">
      <c r="A80" s="173"/>
      <c r="B80" s="13" t="s">
        <v>1097</v>
      </c>
      <c r="C80" s="14">
        <v>35</v>
      </c>
      <c r="D80" s="14">
        <v>11</v>
      </c>
      <c r="E80" s="14">
        <v>0</v>
      </c>
      <c r="F80" s="23">
        <v>2</v>
      </c>
    </row>
    <row r="81" spans="1:6" x14ac:dyDescent="0.25">
      <c r="A81" s="174"/>
      <c r="B81" s="13" t="s">
        <v>1098</v>
      </c>
      <c r="C81" s="14">
        <v>16</v>
      </c>
      <c r="D81" s="14">
        <v>12</v>
      </c>
      <c r="E81" s="14">
        <v>0</v>
      </c>
      <c r="F81" s="23">
        <v>0</v>
      </c>
    </row>
    <row r="82" spans="1:6" x14ac:dyDescent="0.25">
      <c r="A82" s="193" t="s">
        <v>1099</v>
      </c>
      <c r="B82" s="194"/>
      <c r="C82" s="31">
        <v>2767</v>
      </c>
      <c r="D82" s="31">
        <v>1136</v>
      </c>
      <c r="E82" s="31">
        <v>158</v>
      </c>
      <c r="F82" s="31">
        <v>308</v>
      </c>
    </row>
    <row r="83" spans="1:6" x14ac:dyDescent="0.25">
      <c r="A83" s="172" t="s">
        <v>1146</v>
      </c>
      <c r="B83" s="13" t="s">
        <v>1100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1101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110</v>
      </c>
      <c r="C85" s="14">
        <v>86</v>
      </c>
      <c r="D85" s="14">
        <v>105</v>
      </c>
      <c r="E85" s="14">
        <v>14</v>
      </c>
      <c r="F85" s="23">
        <v>24</v>
      </c>
    </row>
    <row r="86" spans="1:6" x14ac:dyDescent="0.25">
      <c r="A86" s="193" t="s">
        <v>1147</v>
      </c>
      <c r="B86" s="194"/>
      <c r="C86" s="31">
        <v>86</v>
      </c>
      <c r="D86" s="31">
        <v>105</v>
      </c>
      <c r="E86" s="31">
        <v>14</v>
      </c>
      <c r="F86" s="31">
        <v>24</v>
      </c>
    </row>
  </sheetData>
  <sheetProtection algorithmName="SHA-512" hashValue="ItYMwNFsii4j1MqRTk8XqtY51cTGenyHcwWjFG8XB4JvLXyL8DY6Mm/Pt9m9IJ+zwT0iz4mCiZemmExipOwnmQ==" saltValue="g4jfh5Z9ucBIbD+Y6vQu4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1</v>
      </c>
    </row>
    <row r="6" spans="1:3" x14ac:dyDescent="0.25">
      <c r="A6" s="12" t="s">
        <v>1151</v>
      </c>
      <c r="B6" s="17"/>
      <c r="C6" s="23">
        <v>63</v>
      </c>
    </row>
    <row r="7" spans="1:3" x14ac:dyDescent="0.25">
      <c r="A7" s="12" t="s">
        <v>1152</v>
      </c>
      <c r="B7" s="17"/>
      <c r="C7" s="23">
        <v>0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7</v>
      </c>
    </row>
    <row r="14" spans="1:3" x14ac:dyDescent="0.25">
      <c r="A14" s="12" t="s">
        <v>1151</v>
      </c>
      <c r="B14" s="17"/>
      <c r="C14" s="23">
        <v>47</v>
      </c>
    </row>
    <row r="15" spans="1:3" x14ac:dyDescent="0.25">
      <c r="A15" s="12" t="s">
        <v>1156</v>
      </c>
      <c r="B15" s="17"/>
      <c r="C15" s="23">
        <v>0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0</v>
      </c>
    </row>
    <row r="22" spans="1:3" x14ac:dyDescent="0.25">
      <c r="A22" s="12" t="s">
        <v>1158</v>
      </c>
      <c r="B22" s="17"/>
      <c r="C22" s="23">
        <v>0</v>
      </c>
    </row>
    <row r="23" spans="1:3" x14ac:dyDescent="0.25">
      <c r="A23" s="12" t="s">
        <v>1159</v>
      </c>
      <c r="B23" s="17"/>
      <c r="C23" s="23">
        <v>0</v>
      </c>
    </row>
    <row r="24" spans="1:3" x14ac:dyDescent="0.25">
      <c r="A24" s="12" t="s">
        <v>1160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14</v>
      </c>
    </row>
    <row r="29" spans="1:3" x14ac:dyDescent="0.25">
      <c r="A29" s="12" t="s">
        <v>1163</v>
      </c>
      <c r="B29" s="17"/>
      <c r="C29" s="23">
        <v>14</v>
      </c>
    </row>
    <row r="30" spans="1:3" x14ac:dyDescent="0.25">
      <c r="A30" s="12" t="s">
        <v>1164</v>
      </c>
      <c r="B30" s="17"/>
      <c r="C30" s="23">
        <v>1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8</v>
      </c>
    </row>
    <row r="36" spans="1:3" x14ac:dyDescent="0.25">
      <c r="A36" s="12" t="s">
        <v>1168</v>
      </c>
      <c r="B36" s="17"/>
      <c r="C36" s="23">
        <v>0</v>
      </c>
    </row>
  </sheetData>
  <sheetProtection algorithmName="SHA-512" hashValue="Z7hL6W6ha1WfF4sk7Zg+dPkfAW7RWKau/b+FlzyD676Li67qyIRUILQcA8fGb0DVFpHuAgiRfWwCKpfBCIxEVw==" saltValue="Bk7DBfdRH/a/A4nrEhhVy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7</v>
      </c>
    </row>
    <row r="6" spans="1:3" x14ac:dyDescent="0.25">
      <c r="A6" s="12" t="s">
        <v>1172</v>
      </c>
      <c r="B6" s="17"/>
      <c r="C6" s="23">
        <v>359</v>
      </c>
    </row>
    <row r="7" spans="1:3" x14ac:dyDescent="0.25">
      <c r="A7" s="12" t="s">
        <v>1173</v>
      </c>
      <c r="B7" s="17"/>
      <c r="C7" s="23">
        <v>16</v>
      </c>
    </row>
    <row r="8" spans="1:3" x14ac:dyDescent="0.25">
      <c r="A8" s="12" t="s">
        <v>1174</v>
      </c>
      <c r="B8" s="17"/>
      <c r="C8" s="23">
        <v>3</v>
      </c>
    </row>
    <row r="9" spans="1:3" x14ac:dyDescent="0.25">
      <c r="A9" s="12" t="s">
        <v>1175</v>
      </c>
      <c r="B9" s="17"/>
      <c r="C9" s="23">
        <v>3</v>
      </c>
    </row>
    <row r="10" spans="1:3" x14ac:dyDescent="0.25">
      <c r="A10" s="12" t="s">
        <v>1176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15</v>
      </c>
    </row>
    <row r="15" spans="1:3" x14ac:dyDescent="0.25">
      <c r="A15" s="12" t="s">
        <v>1179</v>
      </c>
      <c r="B15" s="17"/>
      <c r="C15" s="23">
        <v>4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6</v>
      </c>
    </row>
    <row r="21" spans="1:3" x14ac:dyDescent="0.25">
      <c r="A21" s="12" t="s">
        <v>1183</v>
      </c>
      <c r="B21" s="17"/>
      <c r="C21" s="23">
        <v>47</v>
      </c>
    </row>
    <row r="22" spans="1:3" x14ac:dyDescent="0.25">
      <c r="A22" s="12" t="s">
        <v>1184</v>
      </c>
      <c r="B22" s="17"/>
      <c r="C22" s="23">
        <v>53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0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1</v>
      </c>
    </row>
    <row r="36" spans="1:3" x14ac:dyDescent="0.25">
      <c r="A36" s="12" t="s">
        <v>1194</v>
      </c>
      <c r="B36" s="17"/>
      <c r="C36" s="23">
        <v>5</v>
      </c>
    </row>
    <row r="37" spans="1:3" x14ac:dyDescent="0.25">
      <c r="A37" s="12" t="s">
        <v>1112</v>
      </c>
      <c r="B37" s="17"/>
      <c r="C37" s="23">
        <v>0</v>
      </c>
    </row>
    <row r="38" spans="1:3" x14ac:dyDescent="0.25">
      <c r="A38" s="12" t="s">
        <v>1195</v>
      </c>
      <c r="B38" s="17"/>
      <c r="C38" s="23">
        <v>0</v>
      </c>
    </row>
    <row r="39" spans="1:3" x14ac:dyDescent="0.25">
      <c r="A39" s="12" t="s">
        <v>1196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8</v>
      </c>
    </row>
    <row r="46" spans="1:3" x14ac:dyDescent="0.25">
      <c r="A46" s="12" t="s">
        <v>1112</v>
      </c>
      <c r="B46" s="17"/>
      <c r="C46" s="23">
        <v>0</v>
      </c>
    </row>
    <row r="47" spans="1:3" x14ac:dyDescent="0.25">
      <c r="A47" s="12" t="s">
        <v>1195</v>
      </c>
      <c r="B47" s="17"/>
      <c r="C47" s="23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0</v>
      </c>
    </row>
    <row r="52" spans="1:3" x14ac:dyDescent="0.25">
      <c r="A52" s="12" t="s">
        <v>1193</v>
      </c>
      <c r="B52" s="17"/>
      <c r="C52" s="23">
        <v>0</v>
      </c>
    </row>
    <row r="53" spans="1:3" x14ac:dyDescent="0.25">
      <c r="A53" s="12" t="s">
        <v>1194</v>
      </c>
      <c r="B53" s="17"/>
      <c r="C53" s="23">
        <v>6</v>
      </c>
    </row>
    <row r="54" spans="1:3" x14ac:dyDescent="0.25">
      <c r="A54" s="12" t="s">
        <v>1112</v>
      </c>
      <c r="B54" s="17"/>
      <c r="C54" s="23">
        <v>0</v>
      </c>
    </row>
    <row r="55" spans="1:3" x14ac:dyDescent="0.25">
      <c r="A55" s="12" t="s">
        <v>1195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0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2</v>
      </c>
    </row>
    <row r="62" spans="1:3" x14ac:dyDescent="0.25">
      <c r="A62" s="12" t="s">
        <v>1112</v>
      </c>
      <c r="B62" s="17"/>
      <c r="C62" s="23">
        <v>0</v>
      </c>
    </row>
    <row r="63" spans="1:3" x14ac:dyDescent="0.25">
      <c r="A63" s="12" t="s">
        <v>1195</v>
      </c>
      <c r="B63" s="17"/>
      <c r="C63" s="23">
        <v>0</v>
      </c>
    </row>
  </sheetData>
  <sheetProtection algorithmName="SHA-512" hashValue="CXp/puk37IiAXm89l82T5ytae+LpHvUd9AsJd2X4nCPf4FpDMKj9q/gvN8D1xaivedBLrtC91+ntd1tQ3A9QKw==" saltValue="gc6Mssp1fE3Rl4FAE7Vin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5" t="s">
        <v>665</v>
      </c>
      <c r="B4" s="196"/>
      <c r="C4" s="31">
        <v>1172</v>
      </c>
      <c r="D4" s="31">
        <v>1162</v>
      </c>
      <c r="E4" s="32">
        <v>0</v>
      </c>
      <c r="F4" s="31">
        <v>3002</v>
      </c>
      <c r="G4" s="31">
        <v>2636</v>
      </c>
      <c r="H4" s="31">
        <v>504</v>
      </c>
      <c r="I4" s="31">
        <v>476</v>
      </c>
      <c r="J4" s="31">
        <v>0</v>
      </c>
      <c r="K4" s="31">
        <v>0</v>
      </c>
      <c r="L4" s="31">
        <v>0</v>
      </c>
      <c r="M4" s="31">
        <v>0</v>
      </c>
      <c r="N4" s="31">
        <v>1</v>
      </c>
      <c r="O4" s="31">
        <v>7</v>
      </c>
      <c r="P4" s="31">
        <v>2862</v>
      </c>
    </row>
    <row r="5" spans="1:16" ht="45" x14ac:dyDescent="0.25">
      <c r="A5" s="46" t="s">
        <v>666</v>
      </c>
      <c r="B5" s="46" t="s">
        <v>667</v>
      </c>
      <c r="C5" s="14">
        <v>15</v>
      </c>
      <c r="D5" s="14">
        <v>12</v>
      </c>
      <c r="E5" s="30">
        <v>0</v>
      </c>
      <c r="F5" s="14">
        <v>13</v>
      </c>
      <c r="G5" s="14">
        <v>10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10</v>
      </c>
    </row>
    <row r="6" spans="1:16" ht="33.75" x14ac:dyDescent="0.25">
      <c r="A6" s="46" t="s">
        <v>668</v>
      </c>
      <c r="B6" s="46" t="s">
        <v>669</v>
      </c>
      <c r="C6" s="14">
        <v>515</v>
      </c>
      <c r="D6" s="14">
        <v>470</v>
      </c>
      <c r="E6" s="30">
        <v>0</v>
      </c>
      <c r="F6" s="14">
        <v>1309</v>
      </c>
      <c r="G6" s="14">
        <v>1233</v>
      </c>
      <c r="H6" s="14">
        <v>214</v>
      </c>
      <c r="I6" s="14">
        <v>192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5</v>
      </c>
      <c r="P6" s="23">
        <v>1398</v>
      </c>
    </row>
    <row r="7" spans="1:16" ht="22.5" x14ac:dyDescent="0.25">
      <c r="A7" s="46" t="s">
        <v>670</v>
      </c>
      <c r="B7" s="46" t="s">
        <v>671</v>
      </c>
      <c r="C7" s="14">
        <v>93</v>
      </c>
      <c r="D7" s="14">
        <v>78</v>
      </c>
      <c r="E7" s="30">
        <v>0</v>
      </c>
      <c r="F7" s="14">
        <v>31</v>
      </c>
      <c r="G7" s="14">
        <v>25</v>
      </c>
      <c r="H7" s="14">
        <v>37</v>
      </c>
      <c r="I7" s="14">
        <v>39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2</v>
      </c>
      <c r="P7" s="23">
        <v>42</v>
      </c>
    </row>
    <row r="8" spans="1:16" ht="33.75" x14ac:dyDescent="0.25">
      <c r="A8" s="46" t="s">
        <v>672</v>
      </c>
      <c r="B8" s="46" t="s">
        <v>673</v>
      </c>
      <c r="C8" s="14">
        <v>10</v>
      </c>
      <c r="D8" s="14">
        <v>9</v>
      </c>
      <c r="E8" s="30">
        <v>0</v>
      </c>
      <c r="F8" s="14">
        <v>1</v>
      </c>
      <c r="G8" s="14">
        <v>1</v>
      </c>
      <c r="H8" s="14">
        <v>2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6" t="s">
        <v>674</v>
      </c>
      <c r="B9" s="46" t="s">
        <v>675</v>
      </c>
      <c r="C9" s="14">
        <v>66</v>
      </c>
      <c r="D9" s="14">
        <v>71</v>
      </c>
      <c r="E9" s="30">
        <v>-1</v>
      </c>
      <c r="F9" s="14">
        <v>175</v>
      </c>
      <c r="G9" s="14">
        <v>178</v>
      </c>
      <c r="H9" s="14">
        <v>50</v>
      </c>
      <c r="I9" s="14">
        <v>51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191</v>
      </c>
    </row>
    <row r="10" spans="1:16" ht="33.75" x14ac:dyDescent="0.25">
      <c r="A10" s="46" t="s">
        <v>676</v>
      </c>
      <c r="B10" s="46" t="s">
        <v>677</v>
      </c>
      <c r="C10" s="14">
        <v>470</v>
      </c>
      <c r="D10" s="14">
        <v>522</v>
      </c>
      <c r="E10" s="30">
        <v>-1</v>
      </c>
      <c r="F10" s="14">
        <v>1472</v>
      </c>
      <c r="G10" s="14">
        <v>1188</v>
      </c>
      <c r="H10" s="14">
        <v>200</v>
      </c>
      <c r="I10" s="14">
        <v>191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1219</v>
      </c>
    </row>
    <row r="11" spans="1:16" ht="45" x14ac:dyDescent="0.25">
      <c r="A11" s="46" t="s">
        <v>678</v>
      </c>
      <c r="B11" s="46" t="s">
        <v>679</v>
      </c>
      <c r="C11" s="14">
        <v>3</v>
      </c>
      <c r="D11" s="14">
        <v>0</v>
      </c>
      <c r="E11" s="30">
        <v>0</v>
      </c>
      <c r="F11" s="14">
        <v>1</v>
      </c>
      <c r="G11" s="14">
        <v>1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23">
        <v>2</v>
      </c>
    </row>
  </sheetData>
  <sheetProtection algorithmName="SHA-512" hashValue="ttUJG/+URaDdDaYqkHIYtmrNtuL2s5yyl4jrKoDb0hxZ87wJcKlndoHqx01DyhexKktjH6J956sY76q5wTPbBA==" saltValue="Ow5B7lLiSjY596lr6GZAz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2022-05-23T11:17:53Z</dcterms:created>
  <dcterms:modified xsi:type="dcterms:W3CDTF">2022-06-03T10:23:35Z</dcterms:modified>
</cp:coreProperties>
</file>