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84DEBA93-D209-4F1D-B5D0-6529F9E63FC8}" xr6:coauthVersionLast="46" xr6:coauthVersionMax="46" xr10:uidLastSave="{00000000-0000-0000-0000-000000000000}"/>
  <workbookProtection workbookAlgorithmName="SHA-512" workbookHashValue="r5EAlEPTX1SbbxoYkCY2PdCjYcX8/GmE7vM3BpERCVNglAB9Z+ep5tgykyd3Hf4U5D9ANYVr3rMMPN1F76zQEA==" workbookSaltValue="ZRhlqrbSNGWawrWDgO0x3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J43" i="12" s="1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9160778-D1E8-475C-B8E4-EF570E7380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3F568A-EBC4-4055-92A3-432D6BD1A1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20C80B4-EA43-4326-B071-F7B802ED5D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0E28B38-A7AF-42C1-88F4-41776B6121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62A4EE-B3AE-4F40-9B44-0610D434A1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97241E8-2A8D-434B-ACA6-42F3C9909A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46AB372-224C-4E40-9A12-8D86C1FBAB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13E227B-0AF4-4959-8DE1-8AC57D88A7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2184661-9318-4EF4-B30A-F3A8F4040C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C0D6BEB-CE21-40EE-B343-B99029AF92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D4E914E-B9F0-4A45-91CC-EDE8C837E5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9CFC377-E99B-4851-BD41-5A8923F4BC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595B854-EBE3-42B6-92B4-FBD7A311D8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60121E2-A1D1-409B-8A10-1635DC2AF0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B31265F-AD53-45CC-BE38-9F345416C1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E41379E-EFD5-4D74-99E8-F50B272778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908B2ED-CFF9-41E9-816E-4DAA16E51B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1A8072C-EEEB-4682-A182-1EE51151E0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D35A3C-BCCD-47B0-9B8C-1DF73952DB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0E66C4C-0260-4EFB-B87C-87030D6946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090442B-EB6E-4157-95B8-E5C187D944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A7BB7E8-458D-4BE8-B5D9-9AB61F771D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9193B32-9AA9-457E-A15D-0C6E65E416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38CB84B-DF8A-48AC-A905-C082EC2191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FD77C4A-589F-4033-87AD-533BFB214F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199F4F2-FAE2-4C63-A0A6-83CB5E8D45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17BD44C-1DD8-4E9C-88C0-53A7D5A85E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F4710C7-72BF-4EEC-A466-20318C8DAA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1085C8D-02D0-482A-9CFD-140C7F9974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F874816-C73B-4728-9A79-600F3346FA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728F153-4E6D-4539-B131-53EAD075BA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FCE8A26-51DC-4BD8-983E-7E83906ACA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<sst xmlns="http://schemas.openxmlformats.org/spreadsheetml/2006/main" count="2514" uniqueCount="1441">
  <si>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</si>
  <si>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</si>
  <si>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</si>
  <si>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</si>
  <si>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</si>
  <si>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</si>
  <si>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</si>
  <si>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Lleida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</si>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</sst>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22" xfId="2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17" xfId="1" applyNumberFormat="1" applyFont="1" applyFill="1" applyBorder="1" applyAlignment="1">
      <alignment horizontal="left" wrapText="1"/>
    </xf>
  </cellXfs>
  <cellStyles count="4">
    <cellStyle name="Excel Built-in Normal" xfId="2" xr:uid="{F8DB1E53-AE65-4EC9-BAD3-240CB7B252EF}"/>
    <cellStyle name="Normal" xfId="0" builtinId="0"/>
    <cellStyle name="Normal 2" xfId="1" xr:uid="{0DB09663-D599-4529-95E8-42469CCF9D86}"/>
    <cellStyle name="Normal 3" xfId="3" xr:uid="{C971B30A-5692-49CB-92E9-1C7B863CF6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3B-4011-8151-14BFFFBEF0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3B-4011-8151-14BFFFBEF0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1742</c:v>
                </c:pt>
                <c:pt idx="1">
                  <c:v>11024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3B-4011-8151-14BFFFBEF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24-4AD7-B230-BFBC20D7C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24-4AD7-B230-BFBC20D7C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24-4AD7-B230-BFBC20D7C60F}"/>
              </c:ext>
            </c:extLst>
          </c:dPt>
          <c:dLbls>
            <c:dLbl>
              <c:idx val="0"/>
              <c:layout>
                <c:manualLayout>
                  <c:x val="4.6519337521834158E-3"/>
                  <c:y val="-6.275069755570961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4-4AD7-B230-BFBC20D7C6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677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24-4AD7-B230-BFBC20D7C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33-41C1-A9B9-45290E2059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33-41C1-A9B9-45290E2059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33-41C1-A9B9-45290E2059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883</c:v>
                </c:pt>
                <c:pt idx="1">
                  <c:v>798</c:v>
                </c:pt>
                <c:pt idx="2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33-41C1-A9B9-45290E205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B1-4823-9A24-7B279455EA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B1-4823-9A24-7B279455EA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122</c:v>
                </c:pt>
                <c:pt idx="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823-9A24-7B279455E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F-49B0-9A61-8C58540C9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7F-49B0-9A61-8C58540C9B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2576</c:v>
                </c:pt>
                <c:pt idx="1">
                  <c:v>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7F-49B0-9A61-8C58540C9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258</c:v>
              </c:pt>
              <c:pt idx="1">
                <c:v>1229</c:v>
              </c:pt>
              <c:pt idx="2">
                <c:v>16</c:v>
              </c:pt>
              <c:pt idx="3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3-8C33-4E3E-A7B1-246BA38BE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7941507311586E-3"/>
          <c:y val="0.2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1009</c:v>
              </c:pt>
              <c:pt idx="1">
                <c:v>1043</c:v>
              </c:pt>
              <c:pt idx="2">
                <c:v>34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1239-4033-8642-435475A26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08886389201365"/>
          <c:y val="0.41776902887139106"/>
          <c:w val="0.23433970753655792"/>
          <c:h val="0.4177952755905511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10</c:v>
              </c:pt>
              <c:pt idx="2">
                <c:v>3</c:v>
              </c:pt>
              <c:pt idx="3">
                <c:v>1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8280-40D8-B562-6CC278BEB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31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7BE9-4671-9C43-BD469B7AA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Familia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1270</c:v>
              </c:pt>
              <c:pt idx="1">
                <c:v>16</c:v>
              </c:pt>
              <c:pt idx="2">
                <c:v>366</c:v>
              </c:pt>
              <c:pt idx="3">
                <c:v>23</c:v>
              </c:pt>
              <c:pt idx="4">
                <c:v>1</c:v>
              </c:pt>
              <c:pt idx="5">
                <c:v>16</c:v>
              </c:pt>
              <c:pt idx="6">
                <c:v>212</c:v>
              </c:pt>
              <c:pt idx="7">
                <c:v>5</c:v>
              </c:pt>
              <c:pt idx="8">
                <c:v>32</c:v>
              </c:pt>
              <c:pt idx="9">
                <c:v>1882</c:v>
              </c:pt>
            </c:numLit>
          </c:val>
          <c:extLst>
            <c:ext xmlns:c16="http://schemas.microsoft.com/office/drawing/2014/chart" uri="{C3380CC4-5D6E-409C-BE32-E72D297353CC}">
              <c16:uniqueId val="{00000003-7976-40B7-97BB-6B71F9A35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Separación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228</c:v>
              </c:pt>
              <c:pt idx="1">
                <c:v>449</c:v>
              </c:pt>
              <c:pt idx="2">
                <c:v>149</c:v>
              </c:pt>
              <c:pt idx="3">
                <c:v>152</c:v>
              </c:pt>
              <c:pt idx="4">
                <c:v>34</c:v>
              </c:pt>
              <c:pt idx="5">
                <c:v>230</c:v>
              </c:pt>
              <c:pt idx="6">
                <c:v>16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0805-4014-AF0E-0BCC48B43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44-4BEC-BA03-98881E5D9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44-4BEC-BA03-98881E5D9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44-4BEC-BA03-98881E5D92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199</c:v>
                </c:pt>
                <c:pt idx="1">
                  <c:v>401</c:v>
                </c:pt>
                <c:pt idx="2">
                  <c:v>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44-4BEC-BA03-98881E5D9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4608</c:v>
              </c:pt>
              <c:pt idx="1">
                <c:v>714</c:v>
              </c:pt>
              <c:pt idx="2">
                <c:v>732</c:v>
              </c:pt>
              <c:pt idx="3">
                <c:v>195</c:v>
              </c:pt>
              <c:pt idx="4">
                <c:v>231</c:v>
              </c:pt>
              <c:pt idx="5">
                <c:v>2766</c:v>
              </c:pt>
              <c:pt idx="6">
                <c:v>165</c:v>
              </c:pt>
              <c:pt idx="7">
                <c:v>474</c:v>
              </c:pt>
              <c:pt idx="8">
                <c:v>128</c:v>
              </c:pt>
              <c:pt idx="9">
                <c:v>374</c:v>
              </c:pt>
              <c:pt idx="10">
                <c:v>196</c:v>
              </c:pt>
              <c:pt idx="11">
                <c:v>1155</c:v>
              </c:pt>
              <c:pt idx="12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F414-431A-9966-BE941D9F4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520</c:v>
              </c:pt>
              <c:pt idx="1">
                <c:v>234</c:v>
              </c:pt>
              <c:pt idx="2">
                <c:v>63</c:v>
              </c:pt>
              <c:pt idx="3">
                <c:v>702</c:v>
              </c:pt>
              <c:pt idx="4">
                <c:v>174</c:v>
              </c:pt>
              <c:pt idx="5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4204-4AB2-A4C2-CD2567534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204</c:v>
              </c:pt>
              <c:pt idx="2">
                <c:v>108</c:v>
              </c:pt>
              <c:pt idx="3">
                <c:v>32</c:v>
              </c:pt>
              <c:pt idx="4">
                <c:v>75</c:v>
              </c:pt>
              <c:pt idx="5">
                <c:v>680</c:v>
              </c:pt>
              <c:pt idx="6">
                <c:v>102</c:v>
              </c:pt>
              <c:pt idx="7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4B77-4676-A1DD-61252A9A3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175</c:v>
              </c:pt>
              <c:pt idx="1">
                <c:v>118</c:v>
              </c:pt>
              <c:pt idx="2">
                <c:v>115</c:v>
              </c:pt>
              <c:pt idx="3">
                <c:v>525</c:v>
              </c:pt>
              <c:pt idx="4">
                <c:v>71</c:v>
              </c:pt>
              <c:pt idx="5">
                <c:v>111</c:v>
              </c:pt>
              <c:pt idx="6">
                <c:v>125</c:v>
              </c:pt>
              <c:pt idx="7">
                <c:v>75</c:v>
              </c:pt>
              <c:pt idx="8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ADF9-4079-AE08-C147C3E5A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197</c:v>
              </c:pt>
              <c:pt idx="1">
                <c:v>106</c:v>
              </c:pt>
              <c:pt idx="2">
                <c:v>498</c:v>
              </c:pt>
              <c:pt idx="3">
                <c:v>56</c:v>
              </c:pt>
              <c:pt idx="4">
                <c:v>137</c:v>
              </c:pt>
              <c:pt idx="5">
                <c:v>134</c:v>
              </c:pt>
              <c:pt idx="6">
                <c:v>91</c:v>
              </c:pt>
              <c:pt idx="7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27D0-4D4E-AEEE-B1BF1854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4</c:v>
              </c:pt>
              <c:pt idx="2">
                <c:v>1</c:v>
              </c:pt>
              <c:pt idx="3">
                <c:v>12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014-4634-893A-4B6042B9F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Seguridad colectiva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9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21-4032-BFDB-C51EC00C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Falsedades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11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6DB4-49FA-A5E0-9BC56F6E1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1</c:v>
              </c:pt>
              <c:pt idx="2">
                <c:v>11</c:v>
              </c:pt>
              <c:pt idx="3">
                <c:v>10</c:v>
              </c:pt>
              <c:pt idx="4">
                <c:v>14</c:v>
              </c:pt>
              <c:pt idx="5">
                <c:v>92</c:v>
              </c:pt>
              <c:pt idx="6">
                <c:v>2</c:v>
              </c:pt>
              <c:pt idx="7">
                <c:v>2</c:v>
              </c:pt>
              <c:pt idx="8">
                <c:v>29</c:v>
              </c:pt>
              <c:pt idx="9">
                <c:v>6</c:v>
              </c:pt>
              <c:pt idx="10">
                <c:v>13</c:v>
              </c:pt>
              <c:pt idx="11">
                <c:v>7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B31-4B70-9C85-3973F6F84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95</c:v>
              </c:pt>
              <c:pt idx="1">
                <c:v>469</c:v>
              </c:pt>
              <c:pt idx="2">
                <c:v>168</c:v>
              </c:pt>
              <c:pt idx="3">
                <c:v>256</c:v>
              </c:pt>
              <c:pt idx="4">
                <c:v>733</c:v>
              </c:pt>
              <c:pt idx="5">
                <c:v>164</c:v>
              </c:pt>
              <c:pt idx="6">
                <c:v>52</c:v>
              </c:pt>
              <c:pt idx="7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D3B2-4356-9E34-7F6043D8E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4E-4661-A607-E8B9C2315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4E-4661-A607-E8B9C23159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868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E-4661-A607-E8B9C2315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F8-40AE-B40D-CC5062E387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F8-40AE-B40D-CC5062E387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F8-40AE-B40D-CC5062E387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0F8-40AE-B40D-CC5062E3875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8-40AE-B40D-CC5062E387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8-40AE-B40D-CC5062E3875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8-40AE-B40D-CC5062E38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F8-40AE-B40D-CC5062E38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7F-42D7-9BED-8B94FACD30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7F-42D7-9BED-8B94FACD30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7F-42D7-9BED-8B94FACD30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7F-42D7-9BED-8B94FACD30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77F-42D7-9BED-8B94FACD306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F-42D7-9BED-8B94FACD306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F-42D7-9BED-8B94FACD306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7F-42D7-9BED-8B94FACD306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7F-42D7-9BED-8B94FACD3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0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7F-42D7-9BED-8B94FACD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415</c:v>
              </c:pt>
              <c:pt idx="1">
                <c:v>68</c:v>
              </c:pt>
              <c:pt idx="2">
                <c:v>26</c:v>
              </c:pt>
              <c:pt idx="3">
                <c:v>98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FE6-42D4-9CB0-E5041D8B7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239</c:v>
              </c:pt>
              <c:pt idx="1">
                <c:v>64</c:v>
              </c:pt>
              <c:pt idx="2">
                <c:v>3</c:v>
              </c:pt>
              <c:pt idx="3">
                <c:v>187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C0E3-40DF-9A9B-ABB25559E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59</c:v>
              </c:pt>
              <c:pt idx="2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D3A0-4CED-B342-5D4F4E901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180</c:v>
              </c:pt>
              <c:pt idx="1">
                <c:v>17</c:v>
              </c:pt>
              <c:pt idx="2">
                <c:v>126</c:v>
              </c:pt>
              <c:pt idx="3">
                <c:v>35</c:v>
              </c:pt>
              <c:pt idx="4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83E5-444E-A3AD-DDF4FEAF0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</c:v>
              </c:pt>
              <c:pt idx="1">
                <c:v>2</c:v>
              </c:pt>
              <c:pt idx="2">
                <c:v>5</c:v>
              </c:pt>
              <c:pt idx="3">
                <c:v>27</c:v>
              </c:pt>
              <c:pt idx="4">
                <c:v>13</c:v>
              </c:pt>
              <c:pt idx="5">
                <c:v>12</c:v>
              </c:pt>
              <c:pt idx="6">
                <c:v>13</c:v>
              </c:pt>
              <c:pt idx="7">
                <c:v>3</c:v>
              </c:pt>
              <c:pt idx="8">
                <c:v>15</c:v>
              </c:pt>
              <c:pt idx="9">
                <c:v>6</c:v>
              </c:pt>
              <c:pt idx="10">
                <c:v>2</c:v>
              </c:pt>
              <c:pt idx="11">
                <c:v>41</c:v>
              </c:pt>
              <c:pt idx="12">
                <c:v>12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78-4120-B726-02B2A387C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228</c:v>
              </c:pt>
              <c:pt idx="1">
                <c:v>1</c:v>
              </c:pt>
              <c:pt idx="2">
                <c:v>250</c:v>
              </c:pt>
              <c:pt idx="3">
                <c:v>23</c:v>
              </c:pt>
              <c:pt idx="4">
                <c:v>15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2B7B-4231-B10D-81408F92C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95-433E-B21F-CAA263245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95-433E-B21F-CAA2632457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78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95-433E-B21F-CAA263245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74-4233-81B1-C8A3EA87D9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74-4233-81B1-C8A3EA87D9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74-4233-81B1-C8A3EA87D9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474-4233-81B1-C8A3EA87D93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4-4233-81B1-C8A3EA87D93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46</c:v>
                </c:pt>
                <c:pt idx="1">
                  <c:v>98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74-4233-81B1-C8A3EA87D93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46-49A6-AE8C-0C78FC9F8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46-49A6-AE8C-0C78FC9F8F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746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46-49A6-AE8C-0C78FC9F8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243</c:v>
              </c:pt>
              <c:pt idx="1">
                <c:v>83</c:v>
              </c:pt>
              <c:pt idx="2">
                <c:v>6</c:v>
              </c:pt>
              <c:pt idx="3">
                <c:v>2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B7F4-40CD-8671-3B6D48577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</c:v>
              </c:pt>
              <c:pt idx="1">
                <c:v>9</c:v>
              </c:pt>
              <c:pt idx="2">
                <c:v>2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2D94-4FB2-91FF-CC2FBC80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</c:v>
              </c:pt>
              <c:pt idx="1">
                <c:v>12</c:v>
              </c:pt>
              <c:pt idx="2">
                <c:v>50</c:v>
              </c:pt>
              <c:pt idx="3">
                <c:v>58</c:v>
              </c:pt>
              <c:pt idx="4">
                <c:v>57</c:v>
              </c:pt>
              <c:pt idx="5">
                <c:v>31</c:v>
              </c:pt>
              <c:pt idx="6">
                <c:v>16</c:v>
              </c:pt>
              <c:pt idx="7">
                <c:v>22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EB92-443D-8656-5B49CB53B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F8-493E-801A-2C38015F6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F8-493E-801A-2C38015F64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123</c:v>
                </c:pt>
                <c:pt idx="1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8-493E-801A-2C38015F6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43-4DB4-902E-535DB02BB9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43-4DB4-902E-535DB02BB9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43-4DB4-902E-535DB02BB9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F43-4DB4-902E-535DB02BB92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3-4DB4-902E-535DB02BB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44</c:v>
                </c:pt>
                <c:pt idx="1">
                  <c:v>50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43-4DB4-902E-535DB02BB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1004</c:v>
              </c:pt>
              <c:pt idx="1">
                <c:v>322</c:v>
              </c:pt>
              <c:pt idx="2">
                <c:v>29</c:v>
              </c:pt>
              <c:pt idx="3">
                <c:v>3</c:v>
              </c:pt>
              <c:pt idx="4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0-4850-4179-97B6-6FB96B22E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234</c:v>
              </c:pt>
              <c:pt idx="1">
                <c:v>118</c:v>
              </c:pt>
              <c:pt idx="2">
                <c:v>2</c:v>
              </c:pt>
              <c:pt idx="3">
                <c:v>5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FC57-460E-AA4E-F98355C37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C9-4FB4-9C99-D39E07F69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A3-477D-91BD-8E42782CF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A3-477D-91BD-8E42782CF9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549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A3-477D-91BD-8E42782C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7385-49E2-9EDA-569447CB1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4F-4CA7-BFD9-A7F6859B5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05C-41A7-8835-C8262555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8ED-4B96-807F-5651EBD97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226</c:v>
              </c:pt>
              <c:pt idx="2">
                <c:v>24</c:v>
              </c:pt>
              <c:pt idx="3">
                <c:v>8</c:v>
              </c:pt>
              <c:pt idx="4">
                <c:v>25</c:v>
              </c:pt>
              <c:pt idx="5">
                <c:v>168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2B1-4861-A417-5DFDF4C08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367</c:v>
              </c:pt>
              <c:pt idx="2">
                <c:v>9</c:v>
              </c:pt>
              <c:pt idx="3">
                <c:v>42</c:v>
              </c:pt>
              <c:pt idx="4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0-6C00-4BF3-A529-26CFBEBF1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366</c:v>
              </c:pt>
              <c:pt idx="2">
                <c:v>8</c:v>
              </c:pt>
              <c:pt idx="3">
                <c:v>40</c:v>
              </c:pt>
              <c:pt idx="4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0-411A-425A-82E2-1CCC92A15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52</c:v>
              </c:pt>
              <c:pt idx="2">
                <c:v>12</c:v>
              </c:pt>
              <c:pt idx="3">
                <c:v>6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396E-4A1E-8938-61641C00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57</c:v>
              </c:pt>
              <c:pt idx="2">
                <c:v>15</c:v>
              </c:pt>
              <c:pt idx="3">
                <c:v>12</c:v>
              </c:pt>
              <c:pt idx="4">
                <c:v>47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D0-4234-A3A2-E1CD6F18F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FAD-4044-9645-236701484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73-4C60-BFF5-3C26E4A6B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73-4C60-BFF5-3C26E4A6BB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73-4C60-BFF5-3C26E4A6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401</c:v>
              </c:pt>
              <c:pt idx="2">
                <c:v>13</c:v>
              </c:pt>
              <c:pt idx="3">
                <c:v>43</c:v>
              </c:pt>
              <c:pt idx="4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AE63-418C-8B15-2BC31F30F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196-43CD-938A-85444A642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19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2ED9-455B-AA5D-191306C65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C2B3-4817-9265-406533736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47-4A9F-8B8F-EC0B7FB4F9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47-4A9F-8B8F-EC0B7FB4F9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47-4A9F-8B8F-EC0B7FB4F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B1-481E-BC4D-E1C414D72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B1-481E-BC4D-E1C414D721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B1-481E-BC4D-E1C414D7218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227</c:v>
                </c:pt>
                <c:pt idx="1">
                  <c:v>8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B1-481E-BC4D-E1C414D7218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21-4ACB-B06D-B746FF399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21-4ACB-B06D-B746FF3997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234</c:v>
                </c:pt>
                <c:pt idx="1">
                  <c:v>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21-4ACB-B06D-B746FF399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A51328F-C18A-4BDB-9A30-56CA9B5D04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73A9649-725A-4017-A74A-34DA835E7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805FA4E-0286-4225-89FC-08D916382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2FF8052-8C6A-4F29-A34F-B08D097BAB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8BD65A1-35D3-40D5-8626-5CE1EB05A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3EA2F95-4D08-4DDE-8EB8-E4C33EAA08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1EB2B9F-4EF0-4AB8-BBCC-0E5B9BFEB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9A826CFA-183B-4D57-8891-41EFC498A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7C034C79-ABCC-4256-ABB8-FB0A975044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EC28277B-DF1E-4503-AEE2-DE261EDC9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B2196F-6A0F-495E-9DAD-AC09DF09A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CD3B72-8911-4A9D-93AB-C14BEA8AB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270A703-92A0-4CDA-BB92-0C819E5B8A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D19B649-0259-43E5-A5AB-206F302979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A7A42A8-4292-49B8-BBA8-2C6FB4D34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04D1B23-8E06-41BF-A703-C8AC60EE6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205D9A5-63CF-4E53-9CCE-3E835443D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146050</xdr:colOff>
      <xdr:row>11</xdr:row>
      <xdr:rowOff>88900</xdr:rowOff>
    </xdr:from>
    <xdr:to>
      <xdr:col>50</xdr:col>
      <xdr:colOff>161925</xdr:colOff>
      <xdr:row>31</xdr:row>
      <xdr:rowOff>25400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701419BC-B5DE-47F8-B8E0-64480E7162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93F601F-44A1-47D3-9367-AFBBF775B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E2F1585-66EC-4E68-846C-7BDD2F9E1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A3E7300-0B81-41FC-9C76-E246787F6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24DF26D-2D55-4DF5-B783-59B84526D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573ADC9-FF52-491A-8451-303F3A602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93A93B6-9E58-4EF5-B235-1FFBA2F5A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29ED461-6A81-473E-BBF0-7A838DB4F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1A9535E-5B6B-49D6-A341-FB8179B70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4630567-5CD7-4962-9550-6829EBD0B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4D99220-827C-4DAA-9EBB-B1C4B76B9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094F471-D2CC-48AC-AF94-4233B7471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3EF849E-B68C-40C9-AEDF-4AFBB4291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37385F4-02EE-4A2A-8947-EBC60E287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F2302BB-03E6-400D-9280-BB1F0B104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441325</xdr:colOff>
      <xdr:row>6</xdr:row>
      <xdr:rowOff>57150</xdr:rowOff>
    </xdr:from>
    <xdr:to>
      <xdr:col>22</xdr:col>
      <xdr:colOff>123825</xdr:colOff>
      <xdr:row>17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21B2835-8BBA-4CF5-8F41-CE61318D7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174625</xdr:colOff>
      <xdr:row>7</xdr:row>
      <xdr:rowOff>152400</xdr:rowOff>
    </xdr:from>
    <xdr:to>
      <xdr:col>53</xdr:col>
      <xdr:colOff>298450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4D5A51D-9EE4-4E5C-AA90-C99AB584A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381000</xdr:colOff>
      <xdr:row>7</xdr:row>
      <xdr:rowOff>41275</xdr:rowOff>
    </xdr:from>
    <xdr:to>
      <xdr:col>60</xdr:col>
      <xdr:colOff>276225</xdr:colOff>
      <xdr:row>16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991FC2F-3AF6-4B3A-B22C-92FDE0476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AA9E9C5-1489-4670-A94A-EDA2D2C9B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114300</xdr:rowOff>
    </xdr:from>
    <xdr:to>
      <xdr:col>73</xdr:col>
      <xdr:colOff>73025</xdr:colOff>
      <xdr:row>37</xdr:row>
      <xdr:rowOff>180975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66F46B0-1BED-4C28-AF34-BF00DE47BA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E7AC6AE-018B-444E-85B7-4B7562AFF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2B0A066-BFD8-453A-8B7F-337782EF2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DA7D542-A421-4122-80CC-BAAA2A7912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C934D35-EB20-49E0-B0FC-2007BA896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ABFF1C8-8919-46A9-AA69-8737ADE89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A1F236C-4A77-473E-95F7-3BD1745E8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A35DF84-9BA2-42EA-B113-032F39802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8CA392F-9073-49D4-99DB-574E4D508D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F5AEB59-FD0F-4988-B65B-6C6A2617BE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9217154-BD21-47F0-BE0C-692270F1B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C4BCAF7-EE6E-454C-9ABF-29FF4E3DB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2509762-107F-477F-B113-549E0B6A2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83E0E66-2BFB-4463-A884-80E00709D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5" name="graficoSinLabDilInvest">
          <a:extLst>
            <a:ext uri="{FF2B5EF4-FFF2-40B4-BE49-F238E27FC236}">
              <a16:creationId xmlns:a16="http://schemas.microsoft.com/office/drawing/2014/main" id="{D7E24D83-ECD5-4640-9C9C-39AD805B0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11ECC19-3814-4295-8066-50A882D7A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02D298A1-4EC0-4BDB-80EC-6FCC95987F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F480397-7D81-4466-8962-D80606ADC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496A3E1-F0AE-42BD-AEA8-A2E10D79B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F8F7014-EBDE-4ED2-8C46-D2B869BAD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8F5AC91-26A7-4D8D-BA7B-274D8C5EE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04115F6-455A-4EE4-A61B-C81F33C6F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D9846A50-A174-47F1-8CA2-49D8F1383B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037731C-22AF-4E27-ADB9-398C8E411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5F2A216-AE89-4192-B0F1-E3043A69CF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740D843-32C7-4655-815C-3F50BA43A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F283C0F-83B4-4D16-BFDE-F89431A2C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bPm6iaONrmud5s+4Do0lrtHt3ri2uPiyefO8lstyoQ5jsqVJ9s2Ph+gZw9ufg1qh8GjPL0TjoYcr8dKEZ2gDhw==" saltValue="TJyzyE0XaOq4wXMEcnwYy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6</v>
      </c>
      <c r="D5" s="15">
        <v>4</v>
      </c>
      <c r="E5" s="24">
        <v>0</v>
      </c>
    </row>
    <row r="6" spans="1:5" x14ac:dyDescent="0.25">
      <c r="A6" s="23" t="s">
        <v>1174</v>
      </c>
      <c r="B6" s="18"/>
      <c r="C6" s="15">
        <v>2</v>
      </c>
      <c r="D6" s="15">
        <v>1</v>
      </c>
      <c r="E6" s="24">
        <v>1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1</v>
      </c>
      <c r="D8" s="15">
        <v>0</v>
      </c>
      <c r="E8" s="24">
        <v>0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0</v>
      </c>
      <c r="D10" s="15">
        <v>0</v>
      </c>
      <c r="E10" s="24">
        <v>0</v>
      </c>
    </row>
    <row r="11" spans="1:5" x14ac:dyDescent="0.25">
      <c r="A11" s="190" t="s">
        <v>947</v>
      </c>
      <c r="B11" s="191"/>
      <c r="C11" s="32">
        <v>10</v>
      </c>
      <c r="D11" s="32">
        <v>5</v>
      </c>
      <c r="E11" s="32">
        <v>1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0" t="s">
        <v>947</v>
      </c>
      <c r="B17" s="191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3</v>
      </c>
    </row>
    <row r="22" spans="1:3" x14ac:dyDescent="0.25">
      <c r="A22" s="23" t="s">
        <v>1174</v>
      </c>
      <c r="B22" s="18"/>
      <c r="C22" s="24">
        <v>1</v>
      </c>
    </row>
    <row r="23" spans="1:3" x14ac:dyDescent="0.25">
      <c r="A23" s="23" t="s">
        <v>1175</v>
      </c>
      <c r="B23" s="18"/>
      <c r="C23" s="24">
        <v>1</v>
      </c>
    </row>
    <row r="24" spans="1:3" x14ac:dyDescent="0.25">
      <c r="A24" s="23" t="s">
        <v>1176</v>
      </c>
      <c r="B24" s="18"/>
      <c r="C24" s="24">
        <v>9</v>
      </c>
    </row>
    <row r="25" spans="1:3" x14ac:dyDescent="0.25">
      <c r="A25" s="23" t="s">
        <v>606</v>
      </c>
      <c r="B25" s="18"/>
      <c r="C25" s="24">
        <v>3</v>
      </c>
    </row>
    <row r="26" spans="1:3" x14ac:dyDescent="0.25">
      <c r="A26" s="23" t="s">
        <v>1177</v>
      </c>
      <c r="B26" s="18"/>
      <c r="C26" s="24">
        <v>5</v>
      </c>
    </row>
    <row r="27" spans="1:3" x14ac:dyDescent="0.25">
      <c r="A27" s="190" t="s">
        <v>947</v>
      </c>
      <c r="B27" s="191"/>
      <c r="C27" s="32">
        <v>22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4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19</v>
      </c>
    </row>
    <row r="34" spans="1:3" x14ac:dyDescent="0.25">
      <c r="A34" s="23" t="s">
        <v>1116</v>
      </c>
      <c r="B34" s="18"/>
      <c r="C34" s="24">
        <v>0</v>
      </c>
    </row>
    <row r="35" spans="1:3" x14ac:dyDescent="0.25">
      <c r="A35" s="23" t="s">
        <v>1184</v>
      </c>
      <c r="B35" s="18"/>
      <c r="C35" s="24">
        <v>5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28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0</v>
      </c>
    </row>
    <row r="45" spans="1:3" x14ac:dyDescent="0.25">
      <c r="A45" s="23" t="s">
        <v>1174</v>
      </c>
      <c r="B45" s="18"/>
      <c r="C45" s="24">
        <v>2</v>
      </c>
    </row>
    <row r="46" spans="1:3" x14ac:dyDescent="0.25">
      <c r="A46" s="23" t="s">
        <v>1175</v>
      </c>
      <c r="B46" s="18"/>
      <c r="C46" s="24">
        <v>1</v>
      </c>
    </row>
    <row r="47" spans="1:3" x14ac:dyDescent="0.25">
      <c r="A47" s="23" t="s">
        <v>1176</v>
      </c>
      <c r="B47" s="18"/>
      <c r="C47" s="24">
        <v>5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1</v>
      </c>
    </row>
    <row r="50" spans="1:3" x14ac:dyDescent="0.25">
      <c r="A50" s="190" t="s">
        <v>947</v>
      </c>
      <c r="B50" s="191"/>
      <c r="C50" s="32">
        <v>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73" t="s">
        <v>1173</v>
      </c>
      <c r="B53" s="14" t="s">
        <v>78</v>
      </c>
      <c r="C53" s="24">
        <v>0</v>
      </c>
    </row>
    <row r="54" spans="1:3" x14ac:dyDescent="0.25">
      <c r="A54" s="175"/>
      <c r="B54" s="14" t="s">
        <v>79</v>
      </c>
      <c r="C54" s="24">
        <v>0</v>
      </c>
    </row>
    <row r="55" spans="1:3" x14ac:dyDescent="0.25">
      <c r="A55" s="173" t="s">
        <v>1174</v>
      </c>
      <c r="B55" s="14" t="s">
        <v>78</v>
      </c>
      <c r="C55" s="24">
        <v>0</v>
      </c>
    </row>
    <row r="56" spans="1:3" x14ac:dyDescent="0.25">
      <c r="A56" s="175"/>
      <c r="B56" s="14" t="s">
        <v>79</v>
      </c>
      <c r="C56" s="24">
        <v>0</v>
      </c>
    </row>
    <row r="57" spans="1:3" x14ac:dyDescent="0.25">
      <c r="A57" s="173" t="s">
        <v>1175</v>
      </c>
      <c r="B57" s="14" t="s">
        <v>78</v>
      </c>
      <c r="C57" s="24">
        <v>1</v>
      </c>
    </row>
    <row r="58" spans="1:3" x14ac:dyDescent="0.25">
      <c r="A58" s="175"/>
      <c r="B58" s="14" t="s">
        <v>79</v>
      </c>
      <c r="C58" s="24">
        <v>0</v>
      </c>
    </row>
    <row r="59" spans="1:3" x14ac:dyDescent="0.25">
      <c r="A59" s="173" t="s">
        <v>1176</v>
      </c>
      <c r="B59" s="14" t="s">
        <v>78</v>
      </c>
      <c r="C59" s="24">
        <v>2</v>
      </c>
    </row>
    <row r="60" spans="1:3" x14ac:dyDescent="0.25">
      <c r="A60" s="175"/>
      <c r="B60" s="14" t="s">
        <v>79</v>
      </c>
      <c r="C60" s="24">
        <v>0</v>
      </c>
    </row>
    <row r="61" spans="1:3" x14ac:dyDescent="0.25">
      <c r="A61" s="173" t="s">
        <v>606</v>
      </c>
      <c r="B61" s="14" t="s">
        <v>78</v>
      </c>
      <c r="C61" s="24">
        <v>0</v>
      </c>
    </row>
    <row r="62" spans="1:3" x14ac:dyDescent="0.25">
      <c r="A62" s="175"/>
      <c r="B62" s="14" t="s">
        <v>79</v>
      </c>
      <c r="C62" s="24">
        <v>0</v>
      </c>
    </row>
    <row r="63" spans="1:3" x14ac:dyDescent="0.25">
      <c r="A63" s="173" t="s">
        <v>1177</v>
      </c>
      <c r="B63" s="14" t="s">
        <v>78</v>
      </c>
      <c r="C63" s="24">
        <v>1</v>
      </c>
    </row>
    <row r="64" spans="1:3" x14ac:dyDescent="0.25">
      <c r="A64" s="175"/>
      <c r="B64" s="14" t="s">
        <v>79</v>
      </c>
      <c r="C64" s="24">
        <v>0</v>
      </c>
    </row>
    <row r="65" spans="1:3" x14ac:dyDescent="0.25">
      <c r="A65" s="190" t="s">
        <v>947</v>
      </c>
      <c r="B65" s="191"/>
      <c r="C65" s="32">
        <v>4</v>
      </c>
    </row>
  </sheetData>
  <sheetProtection algorithmName="SHA-512" hashValue="MOVlBU/+eFj5rmgzZGi9DTMzFdilHO9uKuQDZqI/YZgRBCp6Ae28Zd6lOK8Ot7azo1UrqIsGH57hF8Tk/ZRn0Q==" saltValue="/b4ARLA5Tma8fD5JR+6gr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67" t="s">
        <v>1191</v>
      </c>
      <c r="B5" s="47" t="s">
        <v>1192</v>
      </c>
      <c r="C5" s="15">
        <v>2</v>
      </c>
      <c r="D5" s="15">
        <v>0</v>
      </c>
      <c r="E5" s="15">
        <v>0</v>
      </c>
      <c r="F5" s="24">
        <v>0</v>
      </c>
    </row>
    <row r="6" spans="1:6" x14ac:dyDescent="0.25">
      <c r="A6" s="169"/>
      <c r="B6" s="47" t="s">
        <v>1193</v>
      </c>
      <c r="C6" s="15">
        <v>4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67" t="s">
        <v>1196</v>
      </c>
      <c r="B8" s="47" t="s">
        <v>1197</v>
      </c>
      <c r="C8" s="15">
        <v>3</v>
      </c>
      <c r="D8" s="15">
        <v>1</v>
      </c>
      <c r="E8" s="15">
        <v>1</v>
      </c>
      <c r="F8" s="24">
        <v>0</v>
      </c>
    </row>
    <row r="9" spans="1:6" x14ac:dyDescent="0.25">
      <c r="A9" s="168"/>
      <c r="B9" s="47" t="s">
        <v>1198</v>
      </c>
      <c r="C9" s="15">
        <v>3</v>
      </c>
      <c r="D9" s="15">
        <v>0</v>
      </c>
      <c r="E9" s="15">
        <v>0</v>
      </c>
      <c r="F9" s="24">
        <v>0</v>
      </c>
    </row>
    <row r="10" spans="1:6" ht="22.5" x14ac:dyDescent="0.25">
      <c r="A10" s="169"/>
      <c r="B10" s="47" t="s">
        <v>1199</v>
      </c>
      <c r="C10" s="15">
        <v>2</v>
      </c>
      <c r="D10" s="15">
        <v>1</v>
      </c>
      <c r="E10" s="15">
        <v>1</v>
      </c>
      <c r="F10" s="24">
        <v>0</v>
      </c>
    </row>
    <row r="11" spans="1:6" ht="22.5" x14ac:dyDescent="0.25">
      <c r="A11" s="167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69"/>
      <c r="B12" s="47" t="s">
        <v>1202</v>
      </c>
      <c r="C12" s="15">
        <v>12</v>
      </c>
      <c r="D12" s="15">
        <v>3</v>
      </c>
      <c r="E12" s="15">
        <v>0</v>
      </c>
      <c r="F12" s="24">
        <v>0</v>
      </c>
    </row>
    <row r="13" spans="1:6" ht="22.5" x14ac:dyDescent="0.25">
      <c r="A13" s="13" t="s">
        <v>1203</v>
      </c>
      <c r="B13" s="47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67" t="s">
        <v>1205</v>
      </c>
      <c r="B14" s="47" t="s">
        <v>1206</v>
      </c>
      <c r="C14" s="15">
        <v>203</v>
      </c>
      <c r="D14" s="15">
        <v>5</v>
      </c>
      <c r="E14" s="15">
        <v>2</v>
      </c>
      <c r="F14" s="24">
        <v>0</v>
      </c>
    </row>
    <row r="15" spans="1:6" x14ac:dyDescent="0.25">
      <c r="A15" s="168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68"/>
      <c r="B16" s="47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68"/>
      <c r="B17" s="47" t="s">
        <v>1209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169"/>
      <c r="B18" s="47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1</v>
      </c>
      <c r="D20" s="15">
        <v>0</v>
      </c>
      <c r="E20" s="15">
        <v>0</v>
      </c>
      <c r="F20" s="24">
        <v>1</v>
      </c>
    </row>
    <row r="21" spans="1:6" x14ac:dyDescent="0.25">
      <c r="A21" s="190" t="s">
        <v>947</v>
      </c>
      <c r="B21" s="191"/>
      <c r="C21" s="32">
        <v>230</v>
      </c>
      <c r="D21" s="32">
        <v>10</v>
      </c>
      <c r="E21" s="32">
        <v>4</v>
      </c>
      <c r="F21" s="32">
        <v>1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1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0" t="s">
        <v>947</v>
      </c>
      <c r="B27" s="191"/>
      <c r="C27" s="32">
        <v>1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</v>
      </c>
    </row>
    <row r="32" spans="1:6" x14ac:dyDescent="0.25">
      <c r="A32" s="23" t="s">
        <v>1217</v>
      </c>
      <c r="B32" s="18"/>
      <c r="C32" s="24">
        <v>2</v>
      </c>
    </row>
    <row r="33" spans="1:3" x14ac:dyDescent="0.25">
      <c r="A33" s="23" t="s">
        <v>79</v>
      </c>
      <c r="B33" s="18"/>
      <c r="C33" s="24">
        <v>0</v>
      </c>
    </row>
    <row r="34" spans="1:3" x14ac:dyDescent="0.25">
      <c r="A34" s="190" t="s">
        <v>947</v>
      </c>
      <c r="B34" s="191"/>
      <c r="C34" s="32">
        <v>3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11</v>
      </c>
    </row>
    <row r="39" spans="1:3" x14ac:dyDescent="0.25">
      <c r="A39" s="23" t="s">
        <v>1220</v>
      </c>
      <c r="B39" s="18"/>
      <c r="C39" s="24">
        <v>4</v>
      </c>
    </row>
    <row r="40" spans="1:3" x14ac:dyDescent="0.25">
      <c r="A40" s="190" t="s">
        <v>947</v>
      </c>
      <c r="B40" s="191"/>
      <c r="C40" s="32">
        <v>15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EKyr1QUe05x3Q8BRj4WBDkxGw7pZJumcwxMF+T11gCX8A9RcRce7y3GtI2TuJxzbPzqGOyZU7S2kNrFOy8LVFQ==" saltValue="haA6nzpyiPZ+JTYtcI6L4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377F-01BE-45CD-998B-7208E0DC0AD6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7" t="s">
        <v>1343</v>
      </c>
      <c r="D1" s="197"/>
      <c r="E1" s="197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6"/>
      <c r="AW2" s="196"/>
      <c r="AX2" s="196"/>
      <c r="AY2" s="196"/>
      <c r="AZ2" s="196"/>
      <c r="BA2" s="196"/>
      <c r="BK2" s="196" t="s">
        <v>1344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6" t="s">
        <v>1049</v>
      </c>
      <c r="AW3" s="196"/>
      <c r="AX3" s="196"/>
      <c r="AY3" s="196"/>
      <c r="AZ3" s="196"/>
      <c r="BA3" s="196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3" t="s">
        <v>1349</v>
      </c>
      <c r="BL4" s="194" t="s">
        <v>1350</v>
      </c>
      <c r="BM4" s="194" t="s">
        <v>1351</v>
      </c>
      <c r="BN4" s="194" t="s">
        <v>152</v>
      </c>
      <c r="BO4" s="194" t="s">
        <v>1352</v>
      </c>
      <c r="BP4" s="194" t="s">
        <v>1353</v>
      </c>
      <c r="BQ4" s="194" t="s">
        <v>1354</v>
      </c>
      <c r="BR4" s="194" t="s">
        <v>187</v>
      </c>
      <c r="BS4" s="195" t="s">
        <v>1355</v>
      </c>
      <c r="BT4" s="195" t="s">
        <v>1356</v>
      </c>
      <c r="BU4" s="195" t="s">
        <v>267</v>
      </c>
      <c r="BV4" s="195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3" t="s">
        <v>1361</v>
      </c>
      <c r="AW5" s="194" t="s">
        <v>1362</v>
      </c>
      <c r="AX5" s="194" t="s">
        <v>1363</v>
      </c>
      <c r="AY5" s="194" t="s">
        <v>106</v>
      </c>
      <c r="AZ5" s="194" t="s">
        <v>107</v>
      </c>
      <c r="BA5" s="195" t="s">
        <v>108</v>
      </c>
      <c r="BK5" s="193"/>
      <c r="BL5" s="194"/>
      <c r="BM5" s="194"/>
      <c r="BN5" s="194"/>
      <c r="BO5" s="194"/>
      <c r="BP5" s="194"/>
      <c r="BQ5" s="194"/>
      <c r="BR5" s="194"/>
      <c r="BS5" s="195"/>
      <c r="BT5" s="195"/>
      <c r="BU5" s="195"/>
      <c r="BV5" s="195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3"/>
      <c r="AW6" s="194"/>
      <c r="AX6" s="194"/>
      <c r="AY6" s="194"/>
      <c r="AZ6" s="194"/>
      <c r="BA6" s="195"/>
      <c r="BE6" s="106" t="s">
        <v>110</v>
      </c>
      <c r="BF6" s="105" t="s">
        <v>111</v>
      </c>
      <c r="BG6" s="107" t="s">
        <v>1377</v>
      </c>
      <c r="BK6" s="193"/>
      <c r="BL6" s="194"/>
      <c r="BM6" s="194"/>
      <c r="BN6" s="194"/>
      <c r="BO6" s="194"/>
      <c r="BP6" s="194"/>
      <c r="BQ6" s="194"/>
      <c r="BR6" s="194"/>
      <c r="BS6" s="195"/>
      <c r="BT6" s="195"/>
      <c r="BU6" s="195"/>
      <c r="BV6" s="195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13859</v>
      </c>
      <c r="D7" s="114">
        <f>SUM(DatosGenerales!C15:C19)</f>
        <v>1742</v>
      </c>
      <c r="E7" s="113">
        <f>SUM(DatosGenerales!C12:C14)</f>
        <v>11024</v>
      </c>
      <c r="I7" s="115">
        <f>DatosGenerales!C28</f>
        <v>1617</v>
      </c>
      <c r="J7" s="114">
        <f>DatosGenerales!C29</f>
        <v>199</v>
      </c>
      <c r="K7" s="113">
        <f>SUM(DatosGenerales!C30:C31)</f>
        <v>401</v>
      </c>
      <c r="L7" s="114">
        <f>DatosGenerales!C33</f>
        <v>1009</v>
      </c>
      <c r="M7" s="113">
        <f>DatosGenerales!C89</f>
        <v>868</v>
      </c>
      <c r="N7" s="116">
        <f>L7-M7</f>
        <v>141</v>
      </c>
      <c r="O7" s="116"/>
      <c r="Q7" s="115">
        <f>DatosGenerales!C33</f>
        <v>1009</v>
      </c>
      <c r="R7" s="114">
        <f>DatosGenerales!C46</f>
        <v>1043</v>
      </c>
      <c r="S7" s="114">
        <f>DatosGenerales!C47</f>
        <v>34</v>
      </c>
      <c r="T7" s="114">
        <f>DatosGenerales!C59</f>
        <v>14</v>
      </c>
      <c r="U7" s="114">
        <f>DatosGenerales!C72</f>
        <v>0</v>
      </c>
      <c r="V7" s="117">
        <f>SUM(Q7:U7)</f>
        <v>2100</v>
      </c>
      <c r="Z7" s="115">
        <f>SUM(DatosGenerales!C100,DatosGenerales!C101,DatosGenerales!C103)</f>
        <v>746</v>
      </c>
      <c r="AA7" s="114">
        <f>SUM(DatosGenerales!C102,DatosGenerales!C104)</f>
        <v>35</v>
      </c>
      <c r="AB7" s="114">
        <f>DatosGenerales!C100</f>
        <v>549</v>
      </c>
      <c r="AC7" s="117">
        <f>DatosGenerales!C101</f>
        <v>54</v>
      </c>
      <c r="AH7" s="115">
        <f>SUM(DatosGenerales!C109,DatosGenerales!C110,DatosGenerales!C112)</f>
        <v>43</v>
      </c>
      <c r="AI7" s="114">
        <f>SUM(DatosGenerales!C111,DatosGenerales!C113)</f>
        <v>4</v>
      </c>
      <c r="AJ7" s="114">
        <f>DatosGenerales!C109</f>
        <v>35</v>
      </c>
      <c r="AK7" s="117">
        <f>DatosGenerales!C110</f>
        <v>4</v>
      </c>
      <c r="AP7" s="115">
        <f>SUM(DatosGenerales!C129:C130)</f>
        <v>227</v>
      </c>
      <c r="AQ7" s="114">
        <f>SUM(DatosGenerales!C131:C132)</f>
        <v>8</v>
      </c>
      <c r="AR7" s="117">
        <f>SUM(DatosGenerales!C133:C134)</f>
        <v>13</v>
      </c>
      <c r="AV7" s="115">
        <f>DatosGenerales!C139</f>
        <v>14</v>
      </c>
      <c r="AW7" s="114">
        <f>DatosGenerales!C140</f>
        <v>10</v>
      </c>
      <c r="AX7" s="114">
        <f>DatosGenerales!C141</f>
        <v>3</v>
      </c>
      <c r="AY7" s="114">
        <f>DatosGenerales!C142</f>
        <v>1</v>
      </c>
      <c r="AZ7" s="114">
        <f>DatosGenerales!C143</f>
        <v>22</v>
      </c>
      <c r="BA7" s="117">
        <f>DatosGenerales!C144</f>
        <v>0</v>
      </c>
      <c r="BE7" s="115">
        <f>DatosGenerales!C145</f>
        <v>15</v>
      </c>
      <c r="BF7" s="114">
        <f>DatosGenerales!C146</f>
        <v>31</v>
      </c>
      <c r="BG7" s="117">
        <f>DatosGenerales!C148</f>
        <v>16</v>
      </c>
      <c r="BK7" s="115">
        <f>SUM(DatosGenerales!C258:C272)</f>
        <v>1270</v>
      </c>
      <c r="BL7" s="114">
        <f>SUM(DatosGenerales!C255:C257)</f>
        <v>16</v>
      </c>
      <c r="BM7" s="114">
        <f>SUM(DatosGenerales!C273:C305)</f>
        <v>366</v>
      </c>
      <c r="BN7" s="114">
        <f>SUM(DatosGenerales!C250)</f>
        <v>23</v>
      </c>
      <c r="BO7" s="114">
        <f>SUM(DatosGenerales!C317:C325)</f>
        <v>1</v>
      </c>
      <c r="BP7" s="114">
        <f>SUM(DatosGenerales!C247:C249)</f>
        <v>0</v>
      </c>
      <c r="BQ7" s="114">
        <f>SUM(DatosGenerales!C306:C316)</f>
        <v>0</v>
      </c>
      <c r="BR7" s="114">
        <f>SUM(DatosGenerales!C251:C253)</f>
        <v>16</v>
      </c>
      <c r="BS7" s="117">
        <f>SUM(DatosGenerales!C244:C246)</f>
        <v>212</v>
      </c>
      <c r="BT7" s="117">
        <f>SUM(DatosGenerales!C254)</f>
        <v>5</v>
      </c>
      <c r="BU7" s="117">
        <f>SUM(DatosGenerales!C326:C338)</f>
        <v>32</v>
      </c>
      <c r="BV7" s="117">
        <f>SUM(DatosGenerales!C339:C360)</f>
        <v>1882</v>
      </c>
      <c r="BY7" s="115">
        <f>DatosGenerales!C197</f>
        <v>883</v>
      </c>
      <c r="BZ7" s="114">
        <f>DatosGenerales!C198</f>
        <v>798</v>
      </c>
      <c r="CA7" s="117">
        <f>DatosGenerales!C199</f>
        <v>746</v>
      </c>
      <c r="CF7" s="115">
        <f>DatosGenerales!C206</f>
        <v>122</v>
      </c>
      <c r="CG7" s="117">
        <f>DatosGenerales!C209</f>
        <v>109</v>
      </c>
      <c r="CM7" s="115">
        <f>DatosGenerales!C37</f>
        <v>2576</v>
      </c>
      <c r="CN7" s="117">
        <f>DatosGenerales!C38</f>
        <v>1289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234</v>
      </c>
      <c r="BL53" s="125">
        <f>SUM(DatosGenerales!C272,DatosGenerales!C261,DatosGenerales!C270)</f>
        <v>466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19</v>
      </c>
      <c r="BL66" s="125">
        <f>SUM(DatosGenerales!C260:C261)</f>
        <v>677</v>
      </c>
      <c r="BM66" s="125">
        <f>SUM(DatosGenerales!C269:C270)</f>
        <v>4</v>
      </c>
      <c r="BN66" s="125"/>
      <c r="BO66" s="112"/>
      <c r="BP66" s="112"/>
      <c r="BQ66" s="112"/>
      <c r="BR66" s="112"/>
      <c r="BS66" s="112"/>
    </row>
  </sheetData>
  <sheetProtection algorithmName="SHA-512" hashValue="tNqntSzbTD2gt0Xav7m/CwP+CxOo69pfSNElvI93Ji60gDBK087IWoH05cTD0suZ/9sdgATwBIP+UaiWydNEOQ==" saltValue="5FBbWjF1ER01SCBECqYR1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1287-594C-44B0-B40E-8E0656EA4011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ogpUEX0ofwF8w3iJwUFTQgqA+iyIdRCkuy7XuestTAnroHfBnNwOE8RcEI3TpZqbC/QByl8YljdZfsdbLmqlpQ==" saltValue="VeANurnkETcmb3G+J3fH0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016C-FB82-4A8D-9744-81C010D6B004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228</v>
      </c>
    </row>
    <row r="8" spans="1:50" s="112" customFormat="1" ht="14.85" customHeight="1" x14ac:dyDescent="0.25">
      <c r="C8" s="198"/>
      <c r="D8" s="114">
        <f>DatosMenores!C56</f>
        <v>415</v>
      </c>
      <c r="E8" s="114">
        <f>DatosMenores!C57</f>
        <v>68</v>
      </c>
      <c r="F8" s="114">
        <f>DatosMenores!C58</f>
        <v>26</v>
      </c>
      <c r="G8" s="114">
        <f>DatosMenores!C59</f>
        <v>98</v>
      </c>
      <c r="H8" s="113">
        <f>DatosMenores!C60</f>
        <v>6</v>
      </c>
      <c r="I8" s="96"/>
      <c r="L8" s="113">
        <f>DatosMenores!C48</f>
        <v>11</v>
      </c>
      <c r="M8" s="114">
        <f>DatosMenores!C49</f>
        <v>59</v>
      </c>
      <c r="N8" s="114">
        <f>DatosMenores!C50</f>
        <v>115</v>
      </c>
      <c r="O8" s="114">
        <f>DatosMenores!C51</f>
        <v>0</v>
      </c>
      <c r="P8" s="113">
        <f>DatosMenores!C52</f>
        <v>0</v>
      </c>
      <c r="S8" s="113">
        <f>DatosMenores!C28</f>
        <v>180</v>
      </c>
      <c r="T8" s="114">
        <f>SUM(DatosMenores!C29:C32)</f>
        <v>17</v>
      </c>
      <c r="U8" s="114">
        <f>DatosMenores!C33</f>
        <v>0</v>
      </c>
      <c r="V8" s="114">
        <f>DatosMenores!C34</f>
        <v>126</v>
      </c>
      <c r="W8" s="114">
        <f>DatosMenores!C35</f>
        <v>35</v>
      </c>
      <c r="X8" s="114">
        <f>DatosMenores!C36</f>
        <v>0</v>
      </c>
      <c r="Y8" s="114">
        <f>DatosMenores!C38</f>
        <v>0</v>
      </c>
      <c r="Z8" s="114">
        <f>DatosMenores!C37</f>
        <v>0</v>
      </c>
      <c r="AA8" s="113">
        <f>DatosMenores!C39</f>
        <v>29</v>
      </c>
      <c r="AC8" s="98"/>
      <c r="AE8" s="115">
        <f>DatosMenores!C5</f>
        <v>0</v>
      </c>
      <c r="AF8" s="114">
        <f>DatosMenores!C6</f>
        <v>7</v>
      </c>
      <c r="AG8" s="114">
        <f>DatosMenores!C7</f>
        <v>2</v>
      </c>
      <c r="AH8" s="114">
        <f>DatosMenores!C8</f>
        <v>5</v>
      </c>
      <c r="AI8" s="114">
        <f>DatosMenores!C9</f>
        <v>27</v>
      </c>
      <c r="AJ8" s="113">
        <f>DatosMenores!C10</f>
        <v>13</v>
      </c>
      <c r="AK8" s="114">
        <f>DatosMenores!C11</f>
        <v>12</v>
      </c>
      <c r="AL8" s="114">
        <f>DatosMenores!C12</f>
        <v>13</v>
      </c>
      <c r="AM8" s="113">
        <f>DatosMenores!C13</f>
        <v>3</v>
      </c>
      <c r="AN8" s="98"/>
      <c r="AP8" s="115">
        <f>DatosMenores!C69</f>
        <v>228</v>
      </c>
      <c r="AQ8" s="115">
        <f>DatosMenores!C70</f>
        <v>1</v>
      </c>
      <c r="AR8" s="114">
        <f>DatosMenores!C71</f>
        <v>250</v>
      </c>
      <c r="AS8" s="114">
        <f>DatosMenores!C74</f>
        <v>0</v>
      </c>
      <c r="AT8" s="114">
        <f>DatosMenores!C75</f>
        <v>15</v>
      </c>
      <c r="AU8" s="113">
        <f>DatosMenores!C76</f>
        <v>0</v>
      </c>
      <c r="AW8" s="136" t="s">
        <v>1271</v>
      </c>
      <c r="AX8" s="137">
        <f>DatosMenores!C70</f>
        <v>1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250</v>
      </c>
    </row>
    <row r="10" spans="1:50" ht="29.85" customHeight="1" x14ac:dyDescent="0.25">
      <c r="C10" s="198"/>
      <c r="D10" s="113">
        <f>DatosMenores!C61</f>
        <v>239</v>
      </c>
      <c r="E10" s="114">
        <f>DatosMenores!C62</f>
        <v>64</v>
      </c>
      <c r="F10" s="117">
        <f>DatosMenores!C63</f>
        <v>3</v>
      </c>
      <c r="G10" s="117">
        <f>DatosMenores!C64</f>
        <v>187</v>
      </c>
      <c r="H10" s="117">
        <f>DatosMenores!C65</f>
        <v>41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15</v>
      </c>
      <c r="AH11" s="114">
        <f>DatosMenores!C17</f>
        <v>6</v>
      </c>
      <c r="AI11" s="114">
        <f>DatosMenores!C18</f>
        <v>2</v>
      </c>
      <c r="AJ11" s="114">
        <f>DatosMenores!C20</f>
        <v>12</v>
      </c>
      <c r="AK11" s="114">
        <f>DatosMenores!C21</f>
        <v>2</v>
      </c>
      <c r="AL11" s="113">
        <f>DatosMenores!C19</f>
        <v>41</v>
      </c>
      <c r="AP11" s="115">
        <f>DatosMenores!C78</f>
        <v>0</v>
      </c>
      <c r="AQ11" s="114">
        <f>DatosMenores!C77</f>
        <v>13</v>
      </c>
      <c r="AR11" s="114">
        <f>DatosMenores!C79</f>
        <v>0</v>
      </c>
      <c r="AS11" s="115">
        <f>DatosMenores!C72</f>
        <v>0</v>
      </c>
      <c r="AT11" s="113">
        <f>DatosMenores!C73</f>
        <v>23</v>
      </c>
      <c r="AW11" s="136" t="s">
        <v>1414</v>
      </c>
      <c r="AX11" s="137">
        <f>DatosMenores!C73</f>
        <v>23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15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13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jJoB45iR2OlXQkBE7fc03iq6buE39uWGYM2I/WzYOu+CVR/zT4tvMX/nglYqTrm8w0tSOjV4S+OyalpfePZ2Hg==" saltValue="d7DLJu1A0OR3Hwrpgszf8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DC45-5877-43F8-9A44-7C8E6FBA5C9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97</v>
      </c>
      <c r="F4" s="150" t="s">
        <v>1422</v>
      </c>
      <c r="G4" s="152">
        <f>DatosViolenciaDoméstica!E67</f>
        <v>56</v>
      </c>
      <c r="H4" s="153"/>
    </row>
    <row r="5" spans="1:30" x14ac:dyDescent="0.2">
      <c r="C5" s="150" t="s">
        <v>13</v>
      </c>
      <c r="D5" s="151">
        <f>DatosViolenciaDoméstica!C6</f>
        <v>316</v>
      </c>
      <c r="F5" s="150" t="s">
        <v>1423</v>
      </c>
      <c r="G5" s="154">
        <f>DatosViolenciaDoméstica!F67</f>
        <v>64</v>
      </c>
      <c r="H5" s="153"/>
    </row>
    <row r="6" spans="1:30" x14ac:dyDescent="0.2">
      <c r="C6" s="150" t="s">
        <v>1424</v>
      </c>
      <c r="D6" s="151">
        <f>DatosViolenciaDoméstica!C7</f>
        <v>22</v>
      </c>
    </row>
    <row r="7" spans="1:30" x14ac:dyDescent="0.2">
      <c r="C7" s="150" t="s">
        <v>57</v>
      </c>
      <c r="D7" s="151">
        <f>DatosViolenciaDoméstica!C8</f>
        <v>1</v>
      </c>
    </row>
    <row r="8" spans="1:30" x14ac:dyDescent="0.2">
      <c r="C8" s="150" t="s">
        <v>1425</v>
      </c>
      <c r="D8" s="151">
        <f>DatosViolenciaDoméstica!C9</f>
        <v>0</v>
      </c>
    </row>
    <row r="9" spans="1:30" x14ac:dyDescent="0.2">
      <c r="C9" s="150" t="s">
        <v>1426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BLTD+iF/0yxPPXVkgI1+bjb7g3LWK1ep0hwp7bhN4IsntlHZfcI4Va9+TqY+Xq15B3Dz0PRJUeld4tFAk4KFOg==" saltValue="XL8R8pjU2e3GwFbtRkpeL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86D7-90DC-431D-A56F-900662887BD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793</v>
      </c>
      <c r="F4" s="150" t="s">
        <v>1422</v>
      </c>
      <c r="G4" s="152">
        <f>DatosViolenciaGénero!E82</f>
        <v>306</v>
      </c>
      <c r="H4" s="153"/>
    </row>
    <row r="5" spans="1:30" x14ac:dyDescent="0.2">
      <c r="C5" s="150" t="s">
        <v>37</v>
      </c>
      <c r="D5" s="151">
        <f>DatosViolenciaGénero!C5</f>
        <v>695</v>
      </c>
      <c r="F5" s="150" t="s">
        <v>1423</v>
      </c>
      <c r="G5" s="152">
        <f>DatosViolenciaGénero!F82</f>
        <v>483</v>
      </c>
      <c r="H5" s="153"/>
    </row>
    <row r="6" spans="1:30" x14ac:dyDescent="0.2">
      <c r="C6" s="150" t="s">
        <v>1424</v>
      </c>
      <c r="D6" s="160">
        <f>DatosViolenciaGénero!C8</f>
        <v>176</v>
      </c>
    </row>
    <row r="7" spans="1:30" x14ac:dyDescent="0.2">
      <c r="C7" s="150" t="s">
        <v>57</v>
      </c>
      <c r="D7" s="160">
        <f>DatosViolenciaGénero!C9</f>
        <v>4</v>
      </c>
    </row>
    <row r="8" spans="1:30" x14ac:dyDescent="0.2">
      <c r="C8" s="150" t="s">
        <v>1428</v>
      </c>
      <c r="D8" s="151">
        <f>DatosViolenciaGénero!C11</f>
        <v>0</v>
      </c>
    </row>
    <row r="9" spans="1:30" x14ac:dyDescent="0.2">
      <c r="C9" s="150" t="s">
        <v>1429</v>
      </c>
      <c r="D9" s="151">
        <f>DatosViolenciaGénero!C12</f>
        <v>0</v>
      </c>
    </row>
    <row r="10" spans="1:30" x14ac:dyDescent="0.2">
      <c r="C10" s="150" t="s">
        <v>1421</v>
      </c>
      <c r="D10" s="160">
        <f>DatosViolenciaGénero!C6</f>
        <v>0</v>
      </c>
    </row>
    <row r="11" spans="1:30" x14ac:dyDescent="0.2">
      <c r="C11" s="150" t="s">
        <v>1425</v>
      </c>
      <c r="D11" s="160">
        <f>DatosViolenciaGénero!C10</f>
        <v>0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DRU3j3pQ2VZToujw782EVXCZtjflQ/tOMcW3X/6lje2NoWepUw8x5naQYZybtyMvvjcC58aC3gjSbRLqeDsPUg==" saltValue="ygLzTpx/d3fg9UVRfbNRu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36B8-31DF-469B-B840-203045E363F3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LZBQ8k8iMFI1XeBlmq8GnOnbrxZ5Q396q/B97w09MCeXeCSayDRwDJI08L72bLg/clDAlFVsVMCLZbfT/VI94w==" saltValue="JURip3UD1RhwaN4P4+a+A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DDA3-5801-4AEC-879F-EC3B1FD9E589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jfgRVxJVjSZKViqsQMKyfcXTKCX3lDrxFGUUik/XVtQm7R8nSgVh78Or1jswstO1D2p0Vpxd8fZPKJ/vZC9IiA==" saltValue="faokQXVdv+/Ll15dM5Mer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745A-AB26-4D67-ADFA-5C09800B20AD}">
  <sheetPr>
    <tabColor theme="9"/>
  </sheetPr>
  <dimension ref="A1:Z25"/>
  <sheetViews>
    <sheetView showGridLines="0" workbookViewId="0">
      <selection activeCell="Z6" sqref="Z6"/>
    </sheetView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0</v>
      </c>
      <c r="N6" s="165">
        <f>DatosMedioAmbiente!C55</f>
        <v>0</v>
      </c>
      <c r="O6" s="165">
        <f>DatosMedioAmbiente!C57</f>
        <v>1</v>
      </c>
      <c r="P6" s="165">
        <f>DatosMedioAmbiente!C59</f>
        <v>2</v>
      </c>
      <c r="Q6" s="165">
        <f>DatosMedioAmbiente!C61</f>
        <v>0</v>
      </c>
      <c r="R6" s="165">
        <f>DatosMedioAmbiente!C63</f>
        <v>1</v>
      </c>
      <c r="S6" s="163"/>
      <c r="U6" s="166">
        <f>DatosMedioAmbiente!C54</f>
        <v>0</v>
      </c>
      <c r="V6" s="166">
        <f>DatosMedioAmbiente!C56</f>
        <v>0</v>
      </c>
      <c r="W6" s="166">
        <f>DatosMedioAmbiente!C58</f>
        <v>0</v>
      </c>
      <c r="X6" s="166">
        <f>DatosMedioAmbiente!C60</f>
        <v>0</v>
      </c>
      <c r="Y6" s="166">
        <f>DatosMedioAmbiente!C62</f>
        <v>0</v>
      </c>
      <c r="Z6" s="166">
        <f>DatosMedioAmbiente!C64</f>
        <v>0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qRjaoyE5WP4kB17pEmSjmyo/ZmIXQ7fyEOAkKVl6jrZwhRjVBu8q5B6ehOM2GcVmmkIGSB3Bjicro56yA8Qf6g==" saltValue="BcbVlnEghOlER3L17Klwy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67" t="s">
        <v>18</v>
      </c>
      <c r="B7" s="14" t="s">
        <v>19</v>
      </c>
      <c r="C7" s="15">
        <v>2469</v>
      </c>
      <c r="D7" s="15">
        <v>2502</v>
      </c>
      <c r="E7" s="16">
        <v>-1.3189448441247E-2</v>
      </c>
    </row>
    <row r="8" spans="1:5" x14ac:dyDescent="0.25">
      <c r="A8" s="168"/>
      <c r="B8" s="14" t="s">
        <v>20</v>
      </c>
      <c r="C8" s="15">
        <v>13859</v>
      </c>
      <c r="D8" s="15">
        <v>14297</v>
      </c>
      <c r="E8" s="16">
        <v>-3.0635797719801398E-2</v>
      </c>
    </row>
    <row r="9" spans="1:5" x14ac:dyDescent="0.25">
      <c r="A9" s="168"/>
      <c r="B9" s="14" t="s">
        <v>21</v>
      </c>
      <c r="C9" s="15">
        <v>11905</v>
      </c>
      <c r="D9" s="15">
        <v>12480</v>
      </c>
      <c r="E9" s="16">
        <v>-4.6073717948717903E-2</v>
      </c>
    </row>
    <row r="10" spans="1:5" x14ac:dyDescent="0.25">
      <c r="A10" s="168"/>
      <c r="B10" s="14" t="s">
        <v>22</v>
      </c>
      <c r="C10" s="15">
        <v>248</v>
      </c>
      <c r="D10" s="15">
        <v>579</v>
      </c>
      <c r="E10" s="16">
        <v>-0.57167530224524998</v>
      </c>
    </row>
    <row r="11" spans="1:5" x14ac:dyDescent="0.25">
      <c r="A11" s="169"/>
      <c r="B11" s="14" t="s">
        <v>23</v>
      </c>
      <c r="C11" s="15">
        <v>3810</v>
      </c>
      <c r="D11" s="15">
        <v>2469</v>
      </c>
      <c r="E11" s="16">
        <v>0.54313487241798297</v>
      </c>
    </row>
    <row r="12" spans="1:5" x14ac:dyDescent="0.25">
      <c r="A12" s="167" t="s">
        <v>24</v>
      </c>
      <c r="B12" s="14" t="s">
        <v>25</v>
      </c>
      <c r="C12" s="15">
        <v>1455</v>
      </c>
      <c r="D12" s="15">
        <v>2241</v>
      </c>
      <c r="E12" s="16">
        <v>-0.35073627844712202</v>
      </c>
    </row>
    <row r="13" spans="1:5" x14ac:dyDescent="0.25">
      <c r="A13" s="168"/>
      <c r="B13" s="14" t="s">
        <v>26</v>
      </c>
      <c r="C13" s="15">
        <v>666</v>
      </c>
      <c r="D13" s="15">
        <v>659</v>
      </c>
      <c r="E13" s="16">
        <v>1.06221547799697E-2</v>
      </c>
    </row>
    <row r="14" spans="1:5" x14ac:dyDescent="0.25">
      <c r="A14" s="169"/>
      <c r="B14" s="14" t="s">
        <v>27</v>
      </c>
      <c r="C14" s="15">
        <v>8903</v>
      </c>
      <c r="D14" s="15">
        <v>10045</v>
      </c>
      <c r="E14" s="16">
        <v>-0.11368840219014401</v>
      </c>
    </row>
    <row r="15" spans="1:5" x14ac:dyDescent="0.25">
      <c r="A15" s="167" t="s">
        <v>28</v>
      </c>
      <c r="B15" s="14" t="s">
        <v>29</v>
      </c>
      <c r="C15" s="15">
        <v>258</v>
      </c>
      <c r="D15" s="15">
        <v>208</v>
      </c>
      <c r="E15" s="16">
        <v>0.240384615384615</v>
      </c>
    </row>
    <row r="16" spans="1:5" x14ac:dyDescent="0.25">
      <c r="A16" s="168"/>
      <c r="B16" s="14" t="s">
        <v>30</v>
      </c>
      <c r="C16" s="15">
        <v>1229</v>
      </c>
      <c r="D16" s="15">
        <v>1475</v>
      </c>
      <c r="E16" s="16">
        <v>-0.16677966101694899</v>
      </c>
    </row>
    <row r="17" spans="1:5" x14ac:dyDescent="0.25">
      <c r="A17" s="168"/>
      <c r="B17" s="14" t="s">
        <v>31</v>
      </c>
      <c r="C17" s="15">
        <v>16</v>
      </c>
      <c r="D17" s="15">
        <v>8</v>
      </c>
      <c r="E17" s="16">
        <v>1</v>
      </c>
    </row>
    <row r="18" spans="1:5" x14ac:dyDescent="0.25">
      <c r="A18" s="168"/>
      <c r="B18" s="14" t="s">
        <v>32</v>
      </c>
      <c r="C18" s="15">
        <v>0</v>
      </c>
      <c r="D18" s="15">
        <v>1</v>
      </c>
      <c r="E18" s="16">
        <v>-1</v>
      </c>
    </row>
    <row r="19" spans="1:5" x14ac:dyDescent="0.25">
      <c r="A19" s="169"/>
      <c r="B19" s="14" t="s">
        <v>33</v>
      </c>
      <c r="C19" s="15">
        <v>239</v>
      </c>
      <c r="D19" s="15">
        <v>272</v>
      </c>
      <c r="E19" s="16">
        <v>-0.121323529411765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147</v>
      </c>
      <c r="D23" s="15">
        <v>209</v>
      </c>
      <c r="E23" s="16">
        <v>-0.296650717703349</v>
      </c>
    </row>
    <row r="24" spans="1:5" x14ac:dyDescent="0.25">
      <c r="A24" s="13" t="s">
        <v>36</v>
      </c>
      <c r="B24" s="18"/>
      <c r="C24" s="15">
        <v>44</v>
      </c>
      <c r="D24" s="15">
        <v>156</v>
      </c>
      <c r="E24" s="16">
        <v>-0.71794871794871795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1617</v>
      </c>
      <c r="D28" s="15">
        <v>1974</v>
      </c>
      <c r="E28" s="16">
        <v>-0.180851063829787</v>
      </c>
    </row>
    <row r="29" spans="1:5" x14ac:dyDescent="0.25">
      <c r="A29" s="167" t="s">
        <v>39</v>
      </c>
      <c r="B29" s="14" t="s">
        <v>40</v>
      </c>
      <c r="C29" s="15">
        <v>199</v>
      </c>
      <c r="D29" s="15">
        <v>252</v>
      </c>
      <c r="E29" s="16">
        <v>-0.21031746031745999</v>
      </c>
    </row>
    <row r="30" spans="1:5" x14ac:dyDescent="0.25">
      <c r="A30" s="168"/>
      <c r="B30" s="14" t="s">
        <v>41</v>
      </c>
      <c r="C30" s="15">
        <v>322</v>
      </c>
      <c r="D30" s="15">
        <v>369</v>
      </c>
      <c r="E30" s="16">
        <v>-0.12737127371273699</v>
      </c>
    </row>
    <row r="31" spans="1:5" x14ac:dyDescent="0.25">
      <c r="A31" s="168"/>
      <c r="B31" s="14" t="s">
        <v>42</v>
      </c>
      <c r="C31" s="15">
        <v>79</v>
      </c>
      <c r="D31" s="15">
        <v>78</v>
      </c>
      <c r="E31" s="16">
        <v>1.2820512820512799E-2</v>
      </c>
    </row>
    <row r="32" spans="1:5" x14ac:dyDescent="0.25">
      <c r="A32" s="168"/>
      <c r="B32" s="14" t="s">
        <v>43</v>
      </c>
      <c r="C32" s="15">
        <v>8</v>
      </c>
      <c r="D32" s="15">
        <v>12</v>
      </c>
      <c r="E32" s="16">
        <v>-0.33333333333333298</v>
      </c>
    </row>
    <row r="33" spans="1:5" x14ac:dyDescent="0.25">
      <c r="A33" s="169"/>
      <c r="B33" s="14" t="s">
        <v>44</v>
      </c>
      <c r="C33" s="15">
        <v>1009</v>
      </c>
      <c r="D33" s="15">
        <v>1263</v>
      </c>
      <c r="E33" s="16">
        <v>-0.20110847189232001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2576</v>
      </c>
      <c r="D37" s="15">
        <v>3110</v>
      </c>
      <c r="E37" s="16">
        <v>-0.17170418006430899</v>
      </c>
    </row>
    <row r="38" spans="1:5" x14ac:dyDescent="0.25">
      <c r="A38" s="13" t="s">
        <v>47</v>
      </c>
      <c r="B38" s="18"/>
      <c r="C38" s="15">
        <v>1289</v>
      </c>
      <c r="D38" s="15">
        <v>1904</v>
      </c>
      <c r="E38" s="16">
        <v>-0.32300420168067201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67" t="s">
        <v>49</v>
      </c>
      <c r="B42" s="14" t="s">
        <v>19</v>
      </c>
      <c r="C42" s="15">
        <v>892</v>
      </c>
      <c r="D42" s="15">
        <v>747</v>
      </c>
      <c r="E42" s="16">
        <v>0.19410977242302499</v>
      </c>
    </row>
    <row r="43" spans="1:5" x14ac:dyDescent="0.25">
      <c r="A43" s="168"/>
      <c r="B43" s="14" t="s">
        <v>50</v>
      </c>
      <c r="C43" s="15">
        <v>2</v>
      </c>
      <c r="D43" s="15">
        <v>10</v>
      </c>
      <c r="E43" s="16">
        <v>-0.8</v>
      </c>
    </row>
    <row r="44" spans="1:5" x14ac:dyDescent="0.25">
      <c r="A44" s="168"/>
      <c r="B44" s="14" t="s">
        <v>51</v>
      </c>
      <c r="C44" s="15">
        <v>1321</v>
      </c>
      <c r="D44" s="15">
        <v>1285</v>
      </c>
      <c r="E44" s="16">
        <v>2.80155642023346E-2</v>
      </c>
    </row>
    <row r="45" spans="1:5" x14ac:dyDescent="0.25">
      <c r="A45" s="169"/>
      <c r="B45" s="14" t="s">
        <v>23</v>
      </c>
      <c r="C45" s="15">
        <v>972</v>
      </c>
      <c r="D45" s="15">
        <v>892</v>
      </c>
      <c r="E45" s="16">
        <v>8.9686098654708502E-2</v>
      </c>
    </row>
    <row r="46" spans="1:5" x14ac:dyDescent="0.25">
      <c r="A46" s="167" t="s">
        <v>52</v>
      </c>
      <c r="B46" s="14" t="s">
        <v>53</v>
      </c>
      <c r="C46" s="15">
        <v>1043</v>
      </c>
      <c r="D46" s="15">
        <v>1060</v>
      </c>
      <c r="E46" s="16">
        <v>-1.60377358490566E-2</v>
      </c>
    </row>
    <row r="47" spans="1:5" x14ac:dyDescent="0.25">
      <c r="A47" s="168"/>
      <c r="B47" s="14" t="s">
        <v>54</v>
      </c>
      <c r="C47" s="15">
        <v>34</v>
      </c>
      <c r="D47" s="15">
        <v>23</v>
      </c>
      <c r="E47" s="16">
        <v>0.47826086956521702</v>
      </c>
    </row>
    <row r="48" spans="1:5" x14ac:dyDescent="0.25">
      <c r="A48" s="168"/>
      <c r="B48" s="14" t="s">
        <v>55</v>
      </c>
      <c r="C48" s="15">
        <v>75</v>
      </c>
      <c r="D48" s="15">
        <v>38</v>
      </c>
      <c r="E48" s="16">
        <v>0.97368421052631604</v>
      </c>
    </row>
    <row r="49" spans="1:5" x14ac:dyDescent="0.25">
      <c r="A49" s="169"/>
      <c r="B49" s="14" t="s">
        <v>56</v>
      </c>
      <c r="C49" s="15">
        <v>91</v>
      </c>
      <c r="D49" s="15">
        <v>29</v>
      </c>
      <c r="E49" s="16">
        <v>2.1379310344827598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67" t="s">
        <v>58</v>
      </c>
      <c r="B53" s="14" t="s">
        <v>51</v>
      </c>
      <c r="C53" s="15">
        <v>25</v>
      </c>
      <c r="D53" s="15">
        <v>13</v>
      </c>
      <c r="E53" s="16">
        <v>0.92307692307692302</v>
      </c>
    </row>
    <row r="54" spans="1:5" x14ac:dyDescent="0.25">
      <c r="A54" s="168"/>
      <c r="B54" s="14" t="s">
        <v>50</v>
      </c>
      <c r="C54" s="15">
        <v>1</v>
      </c>
      <c r="D54" s="15">
        <v>0</v>
      </c>
      <c r="E54" s="16">
        <v>0</v>
      </c>
    </row>
    <row r="55" spans="1:5" x14ac:dyDescent="0.25">
      <c r="A55" s="168"/>
      <c r="B55" s="14" t="s">
        <v>19</v>
      </c>
      <c r="C55" s="15">
        <v>4</v>
      </c>
      <c r="D55" s="15">
        <v>13</v>
      </c>
      <c r="E55" s="16">
        <v>-0.69230769230769196</v>
      </c>
    </row>
    <row r="56" spans="1:5" x14ac:dyDescent="0.25">
      <c r="A56" s="168"/>
      <c r="B56" s="14" t="s">
        <v>23</v>
      </c>
      <c r="C56" s="15">
        <v>10</v>
      </c>
      <c r="D56" s="15">
        <v>4</v>
      </c>
      <c r="E56" s="16">
        <v>1.5</v>
      </c>
    </row>
    <row r="57" spans="1:5" x14ac:dyDescent="0.25">
      <c r="A57" s="168"/>
      <c r="B57" s="14" t="s">
        <v>59</v>
      </c>
      <c r="C57" s="15">
        <v>20</v>
      </c>
      <c r="D57" s="15">
        <v>6</v>
      </c>
      <c r="E57" s="16">
        <v>2.3333333333333299</v>
      </c>
    </row>
    <row r="58" spans="1:5" x14ac:dyDescent="0.25">
      <c r="A58" s="169"/>
      <c r="B58" s="14" t="s">
        <v>60</v>
      </c>
      <c r="C58" s="15">
        <v>0</v>
      </c>
      <c r="D58" s="15">
        <v>0</v>
      </c>
      <c r="E58" s="16">
        <v>0</v>
      </c>
    </row>
    <row r="59" spans="1:5" x14ac:dyDescent="0.25">
      <c r="A59" s="167" t="s">
        <v>61</v>
      </c>
      <c r="B59" s="14" t="s">
        <v>62</v>
      </c>
      <c r="C59" s="15">
        <v>14</v>
      </c>
      <c r="D59" s="15">
        <v>15</v>
      </c>
      <c r="E59" s="16">
        <v>-6.6666666666666693E-2</v>
      </c>
    </row>
    <row r="60" spans="1:5" x14ac:dyDescent="0.25">
      <c r="A60" s="168"/>
      <c r="B60" s="14" t="s">
        <v>55</v>
      </c>
      <c r="C60" s="15">
        <v>0</v>
      </c>
      <c r="D60" s="15">
        <v>1</v>
      </c>
      <c r="E60" s="16">
        <v>-1</v>
      </c>
    </row>
    <row r="61" spans="1:5" x14ac:dyDescent="0.25">
      <c r="A61" s="169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0" t="s">
        <v>1</v>
      </c>
      <c r="B70" s="14" t="s">
        <v>46</v>
      </c>
      <c r="C70" s="15">
        <v>0</v>
      </c>
      <c r="D70" s="15">
        <v>1</v>
      </c>
      <c r="E70" s="16">
        <v>-1</v>
      </c>
    </row>
    <row r="71" spans="1:5" x14ac:dyDescent="0.25">
      <c r="A71" s="171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171"/>
      <c r="B72" s="14" t="s">
        <v>62</v>
      </c>
      <c r="C72" s="15">
        <v>0</v>
      </c>
      <c r="D72" s="15">
        <v>1</v>
      </c>
      <c r="E72" s="16">
        <v>-1</v>
      </c>
    </row>
    <row r="73" spans="1:5" x14ac:dyDescent="0.25">
      <c r="A73" s="171"/>
      <c r="B73" s="14" t="s">
        <v>66</v>
      </c>
      <c r="C73" s="15">
        <v>0</v>
      </c>
      <c r="D73" s="15">
        <v>3</v>
      </c>
      <c r="E73" s="16">
        <v>-1</v>
      </c>
    </row>
    <row r="74" spans="1:5" x14ac:dyDescent="0.25">
      <c r="A74" s="172"/>
      <c r="B74" s="14" t="s">
        <v>67</v>
      </c>
      <c r="C74" s="15">
        <v>0</v>
      </c>
      <c r="D74" s="15">
        <v>1</v>
      </c>
      <c r="E74" s="16">
        <v>-1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67" t="s">
        <v>69</v>
      </c>
      <c r="B78" s="14" t="s">
        <v>70</v>
      </c>
      <c r="C78" s="15">
        <v>1222</v>
      </c>
      <c r="D78" s="15">
        <v>1904</v>
      </c>
      <c r="E78" s="16">
        <v>-0.35819327731092399</v>
      </c>
    </row>
    <row r="79" spans="1:5" x14ac:dyDescent="0.25">
      <c r="A79" s="169"/>
      <c r="B79" s="14" t="s">
        <v>71</v>
      </c>
      <c r="C79" s="15">
        <v>433</v>
      </c>
      <c r="D79" s="15">
        <v>497</v>
      </c>
      <c r="E79" s="16">
        <v>-0.12877263581488901</v>
      </c>
    </row>
    <row r="80" spans="1:5" x14ac:dyDescent="0.25">
      <c r="A80" s="167" t="s">
        <v>72</v>
      </c>
      <c r="B80" s="14" t="s">
        <v>70</v>
      </c>
      <c r="C80" s="15">
        <v>785</v>
      </c>
      <c r="D80" s="15">
        <v>1222</v>
      </c>
      <c r="E80" s="16">
        <v>-0.357610474631751</v>
      </c>
    </row>
    <row r="81" spans="1:5" x14ac:dyDescent="0.25">
      <c r="A81" s="169"/>
      <c r="B81" s="14" t="s">
        <v>71</v>
      </c>
      <c r="C81" s="15">
        <v>553</v>
      </c>
      <c r="D81" s="15">
        <v>790</v>
      </c>
      <c r="E81" s="16">
        <v>-0.3</v>
      </c>
    </row>
    <row r="82" spans="1:5" x14ac:dyDescent="0.25">
      <c r="A82" s="167" t="s">
        <v>73</v>
      </c>
      <c r="B82" s="14" t="s">
        <v>70</v>
      </c>
      <c r="C82" s="15">
        <v>47</v>
      </c>
      <c r="D82" s="15">
        <v>55</v>
      </c>
      <c r="E82" s="16">
        <v>-0.145454545454545</v>
      </c>
    </row>
    <row r="83" spans="1:5" x14ac:dyDescent="0.25">
      <c r="A83" s="169"/>
      <c r="B83" s="14" t="s">
        <v>71</v>
      </c>
      <c r="C83" s="15">
        <v>33</v>
      </c>
      <c r="D83" s="15">
        <v>18</v>
      </c>
      <c r="E83" s="16">
        <v>0.83333333333333304</v>
      </c>
    </row>
    <row r="84" spans="1:5" x14ac:dyDescent="0.25">
      <c r="A84" s="167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69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868</v>
      </c>
      <c r="D89" s="15">
        <v>1096</v>
      </c>
      <c r="E89" s="16">
        <v>-0.20802919708029199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465</v>
      </c>
      <c r="D94" s="15">
        <v>795</v>
      </c>
      <c r="E94" s="16">
        <v>-0.41509433962264197</v>
      </c>
    </row>
    <row r="95" spans="1:5" x14ac:dyDescent="0.25">
      <c r="A95" s="13" t="s">
        <v>79</v>
      </c>
      <c r="B95" s="18"/>
      <c r="C95" s="15">
        <v>531</v>
      </c>
      <c r="D95" s="15">
        <v>906</v>
      </c>
      <c r="E95" s="16">
        <v>-0.41390728476821198</v>
      </c>
    </row>
    <row r="96" spans="1:5" x14ac:dyDescent="0.25">
      <c r="A96" s="13" t="s">
        <v>76</v>
      </c>
      <c r="B96" s="18"/>
      <c r="C96" s="15">
        <v>0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67" t="s">
        <v>78</v>
      </c>
      <c r="B100" s="14" t="s">
        <v>81</v>
      </c>
      <c r="C100" s="15">
        <v>549</v>
      </c>
      <c r="D100" s="15">
        <v>905</v>
      </c>
      <c r="E100" s="16">
        <v>-0.39337016574585598</v>
      </c>
    </row>
    <row r="101" spans="1:5" x14ac:dyDescent="0.25">
      <c r="A101" s="168"/>
      <c r="B101" s="14" t="s">
        <v>82</v>
      </c>
      <c r="C101" s="15">
        <v>54</v>
      </c>
      <c r="D101" s="15">
        <v>84</v>
      </c>
      <c r="E101" s="16">
        <v>-0.35714285714285698</v>
      </c>
    </row>
    <row r="102" spans="1:5" x14ac:dyDescent="0.25">
      <c r="A102" s="169"/>
      <c r="B102" s="14" t="s">
        <v>83</v>
      </c>
      <c r="C102" s="15">
        <v>10</v>
      </c>
      <c r="D102" s="15">
        <v>17</v>
      </c>
      <c r="E102" s="16">
        <v>-0.41176470588235298</v>
      </c>
    </row>
    <row r="103" spans="1:5" x14ac:dyDescent="0.25">
      <c r="A103" s="167" t="s">
        <v>79</v>
      </c>
      <c r="B103" s="14" t="s">
        <v>84</v>
      </c>
      <c r="C103" s="15">
        <v>143</v>
      </c>
      <c r="D103" s="15">
        <v>217</v>
      </c>
      <c r="E103" s="16">
        <v>-0.34101382488479298</v>
      </c>
    </row>
    <row r="104" spans="1:5" x14ac:dyDescent="0.25">
      <c r="A104" s="169"/>
      <c r="B104" s="14" t="s">
        <v>83</v>
      </c>
      <c r="C104" s="15">
        <v>25</v>
      </c>
      <c r="D104" s="15">
        <v>36</v>
      </c>
      <c r="E104" s="16">
        <v>-0.30555555555555503</v>
      </c>
    </row>
    <row r="105" spans="1:5" x14ac:dyDescent="0.25">
      <c r="A105" s="13" t="s">
        <v>76</v>
      </c>
      <c r="B105" s="18"/>
      <c r="C105" s="15">
        <v>3</v>
      </c>
      <c r="D105" s="15">
        <v>2</v>
      </c>
      <c r="E105" s="16">
        <v>0.5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67" t="s">
        <v>78</v>
      </c>
      <c r="B109" s="14" t="s">
        <v>81</v>
      </c>
      <c r="C109" s="15">
        <v>35</v>
      </c>
      <c r="D109" s="15">
        <v>43</v>
      </c>
      <c r="E109" s="16">
        <v>-0.186046511627907</v>
      </c>
    </row>
    <row r="110" spans="1:5" x14ac:dyDescent="0.25">
      <c r="A110" s="168"/>
      <c r="B110" s="14" t="s">
        <v>82</v>
      </c>
      <c r="C110" s="15">
        <v>4</v>
      </c>
      <c r="D110" s="15">
        <v>1</v>
      </c>
      <c r="E110" s="16">
        <v>3</v>
      </c>
    </row>
    <row r="111" spans="1:5" x14ac:dyDescent="0.25">
      <c r="A111" s="169"/>
      <c r="B111" s="14" t="s">
        <v>83</v>
      </c>
      <c r="C111" s="15">
        <v>2</v>
      </c>
      <c r="D111" s="15">
        <v>4</v>
      </c>
      <c r="E111" s="16">
        <v>-0.5</v>
      </c>
    </row>
    <row r="112" spans="1:5" x14ac:dyDescent="0.25">
      <c r="A112" s="167" t="s">
        <v>79</v>
      </c>
      <c r="B112" s="14" t="s">
        <v>84</v>
      </c>
      <c r="C112" s="15">
        <v>4</v>
      </c>
      <c r="D112" s="15">
        <v>5</v>
      </c>
      <c r="E112" s="16">
        <v>-0.2</v>
      </c>
    </row>
    <row r="113" spans="1:5" x14ac:dyDescent="0.25">
      <c r="A113" s="169"/>
      <c r="B113" s="14" t="s">
        <v>83</v>
      </c>
      <c r="C113" s="15">
        <v>2</v>
      </c>
      <c r="D113" s="15">
        <v>3</v>
      </c>
      <c r="E113" s="16">
        <v>-0.33333333333333298</v>
      </c>
    </row>
    <row r="114" spans="1:5" x14ac:dyDescent="0.25">
      <c r="A114" s="13" t="s">
        <v>76</v>
      </c>
      <c r="B114" s="18"/>
      <c r="C114" s="15">
        <v>3</v>
      </c>
      <c r="D114" s="15">
        <v>1</v>
      </c>
      <c r="E114" s="16">
        <v>2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67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69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67" t="s">
        <v>90</v>
      </c>
      <c r="B120" s="14" t="s">
        <v>88</v>
      </c>
      <c r="C120" s="15">
        <v>161</v>
      </c>
      <c r="D120" s="15">
        <v>181</v>
      </c>
      <c r="E120" s="16">
        <v>-0.110497237569061</v>
      </c>
    </row>
    <row r="121" spans="1:5" x14ac:dyDescent="0.25">
      <c r="A121" s="169"/>
      <c r="B121" s="14" t="s">
        <v>89</v>
      </c>
      <c r="C121" s="15">
        <v>353</v>
      </c>
      <c r="D121" s="15">
        <v>419</v>
      </c>
      <c r="E121" s="16">
        <v>-0.15751789976133601</v>
      </c>
    </row>
    <row r="122" spans="1:5" x14ac:dyDescent="0.25">
      <c r="A122" s="167" t="s">
        <v>91</v>
      </c>
      <c r="B122" s="14" t="s">
        <v>88</v>
      </c>
      <c r="C122" s="15">
        <v>2758</v>
      </c>
      <c r="D122" s="15">
        <v>3352</v>
      </c>
      <c r="E122" s="16">
        <v>-0.17720763723150301</v>
      </c>
    </row>
    <row r="123" spans="1:5" x14ac:dyDescent="0.25">
      <c r="A123" s="169"/>
      <c r="B123" s="14" t="s">
        <v>89</v>
      </c>
      <c r="C123" s="15">
        <v>3829</v>
      </c>
      <c r="D123" s="15">
        <v>4907</v>
      </c>
      <c r="E123" s="16">
        <v>-0.21968616262482199</v>
      </c>
    </row>
    <row r="124" spans="1:5" x14ac:dyDescent="0.25">
      <c r="A124" s="167" t="s">
        <v>92</v>
      </c>
      <c r="B124" s="14" t="s">
        <v>88</v>
      </c>
      <c r="C124" s="15">
        <v>680</v>
      </c>
      <c r="D124" s="15">
        <v>757</v>
      </c>
      <c r="E124" s="16">
        <v>-0.101717305151915</v>
      </c>
    </row>
    <row r="125" spans="1:5" x14ac:dyDescent="0.25">
      <c r="A125" s="169"/>
      <c r="B125" s="14" t="s">
        <v>89</v>
      </c>
      <c r="C125" s="15">
        <v>1005</v>
      </c>
      <c r="D125" s="15">
        <v>1203</v>
      </c>
      <c r="E125" s="16">
        <v>-0.16458852867830401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67" t="s">
        <v>94</v>
      </c>
      <c r="B129" s="14" t="s">
        <v>95</v>
      </c>
      <c r="C129" s="15">
        <v>174</v>
      </c>
      <c r="D129" s="15">
        <v>136</v>
      </c>
      <c r="E129" s="16">
        <v>0.27941176470588203</v>
      </c>
    </row>
    <row r="130" spans="1:5" x14ac:dyDescent="0.25">
      <c r="A130" s="169"/>
      <c r="B130" s="14" t="s">
        <v>96</v>
      </c>
      <c r="C130" s="15">
        <v>53</v>
      </c>
      <c r="D130" s="15">
        <v>43</v>
      </c>
      <c r="E130" s="16">
        <v>0.232558139534884</v>
      </c>
    </row>
    <row r="131" spans="1:5" x14ac:dyDescent="0.25">
      <c r="A131" s="167" t="s">
        <v>97</v>
      </c>
      <c r="B131" s="14" t="s">
        <v>95</v>
      </c>
      <c r="C131" s="15">
        <v>5</v>
      </c>
      <c r="D131" s="15">
        <v>2</v>
      </c>
      <c r="E131" s="16">
        <v>1.5</v>
      </c>
    </row>
    <row r="132" spans="1:5" x14ac:dyDescent="0.25">
      <c r="A132" s="169"/>
      <c r="B132" s="14" t="s">
        <v>96</v>
      </c>
      <c r="C132" s="15">
        <v>3</v>
      </c>
      <c r="D132" s="15">
        <v>4</v>
      </c>
      <c r="E132" s="16">
        <v>-0.25</v>
      </c>
    </row>
    <row r="133" spans="1:5" x14ac:dyDescent="0.25">
      <c r="A133" s="167" t="s">
        <v>98</v>
      </c>
      <c r="B133" s="14" t="s">
        <v>95</v>
      </c>
      <c r="C133" s="15">
        <v>10</v>
      </c>
      <c r="D133" s="15">
        <v>8</v>
      </c>
      <c r="E133" s="16">
        <v>0.25</v>
      </c>
    </row>
    <row r="134" spans="1:5" x14ac:dyDescent="0.25">
      <c r="A134" s="169"/>
      <c r="B134" s="14" t="s">
        <v>99</v>
      </c>
      <c r="C134" s="15">
        <v>3</v>
      </c>
      <c r="D134" s="15">
        <v>7</v>
      </c>
      <c r="E134" s="16">
        <v>-0.57142857142857095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50</v>
      </c>
      <c r="D138" s="15">
        <v>75</v>
      </c>
      <c r="E138" s="16">
        <v>-0.33333333333333298</v>
      </c>
    </row>
    <row r="139" spans="1:5" x14ac:dyDescent="0.25">
      <c r="A139" s="167" t="s">
        <v>102</v>
      </c>
      <c r="B139" s="14" t="s">
        <v>103</v>
      </c>
      <c r="C139" s="15">
        <v>14</v>
      </c>
      <c r="D139" s="15">
        <v>1</v>
      </c>
      <c r="E139" s="16">
        <v>13</v>
      </c>
    </row>
    <row r="140" spans="1:5" x14ac:dyDescent="0.25">
      <c r="A140" s="168"/>
      <c r="B140" s="14" t="s">
        <v>104</v>
      </c>
      <c r="C140" s="15">
        <v>10</v>
      </c>
      <c r="D140" s="15">
        <v>20</v>
      </c>
      <c r="E140" s="16">
        <v>-0.5</v>
      </c>
    </row>
    <row r="141" spans="1:5" x14ac:dyDescent="0.25">
      <c r="A141" s="168"/>
      <c r="B141" s="14" t="s">
        <v>105</v>
      </c>
      <c r="C141" s="15">
        <v>3</v>
      </c>
      <c r="D141" s="15">
        <v>7</v>
      </c>
      <c r="E141" s="16">
        <v>-0.57142857142857095</v>
      </c>
    </row>
    <row r="142" spans="1:5" x14ac:dyDescent="0.25">
      <c r="A142" s="168"/>
      <c r="B142" s="14" t="s">
        <v>106</v>
      </c>
      <c r="C142" s="15">
        <v>1</v>
      </c>
      <c r="D142" s="15">
        <v>7</v>
      </c>
      <c r="E142" s="16">
        <v>-0.85714285714285698</v>
      </c>
    </row>
    <row r="143" spans="1:5" x14ac:dyDescent="0.25">
      <c r="A143" s="168"/>
      <c r="B143" s="14" t="s">
        <v>107</v>
      </c>
      <c r="C143" s="15">
        <v>22</v>
      </c>
      <c r="D143" s="15">
        <v>40</v>
      </c>
      <c r="E143" s="16">
        <v>-0.45</v>
      </c>
    </row>
    <row r="144" spans="1:5" x14ac:dyDescent="0.25">
      <c r="A144" s="169"/>
      <c r="B144" s="14" t="s">
        <v>108</v>
      </c>
      <c r="C144" s="15">
        <v>0</v>
      </c>
      <c r="D144" s="15">
        <v>0</v>
      </c>
      <c r="E144" s="16">
        <v>0</v>
      </c>
    </row>
    <row r="145" spans="1:5" x14ac:dyDescent="0.25">
      <c r="A145" s="167" t="s">
        <v>109</v>
      </c>
      <c r="B145" s="14" t="s">
        <v>110</v>
      </c>
      <c r="C145" s="15">
        <v>15</v>
      </c>
      <c r="D145" s="15">
        <v>25</v>
      </c>
      <c r="E145" s="16">
        <v>-0.4</v>
      </c>
    </row>
    <row r="146" spans="1:5" x14ac:dyDescent="0.25">
      <c r="A146" s="169"/>
      <c r="B146" s="14" t="s">
        <v>111</v>
      </c>
      <c r="C146" s="15">
        <v>31</v>
      </c>
      <c r="D146" s="15">
        <v>50</v>
      </c>
      <c r="E146" s="16">
        <v>-0.38</v>
      </c>
    </row>
    <row r="147" spans="1:5" x14ac:dyDescent="0.25">
      <c r="A147" s="167" t="s">
        <v>112</v>
      </c>
      <c r="B147" s="14" t="s">
        <v>19</v>
      </c>
      <c r="C147" s="15">
        <v>12</v>
      </c>
      <c r="D147" s="15">
        <v>12</v>
      </c>
      <c r="E147" s="16">
        <v>0</v>
      </c>
    </row>
    <row r="148" spans="1:5" x14ac:dyDescent="0.25">
      <c r="A148" s="169"/>
      <c r="B148" s="14" t="s">
        <v>23</v>
      </c>
      <c r="C148" s="15">
        <v>16</v>
      </c>
      <c r="D148" s="15">
        <v>12</v>
      </c>
      <c r="E148" s="16">
        <v>0.33333333333333298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67" t="s">
        <v>115</v>
      </c>
      <c r="B153" s="14" t="s">
        <v>116</v>
      </c>
      <c r="C153" s="15">
        <v>840</v>
      </c>
      <c r="D153" s="15">
        <v>848</v>
      </c>
      <c r="E153" s="16">
        <v>-9.4339622641509396E-3</v>
      </c>
    </row>
    <row r="154" spans="1:5" x14ac:dyDescent="0.25">
      <c r="A154" s="168"/>
      <c r="B154" s="14" t="s">
        <v>117</v>
      </c>
      <c r="C154" s="15">
        <v>78</v>
      </c>
      <c r="D154" s="15">
        <v>86</v>
      </c>
      <c r="E154" s="16">
        <v>-9.3023255813953501E-2</v>
      </c>
    </row>
    <row r="155" spans="1:5" x14ac:dyDescent="0.25">
      <c r="A155" s="168"/>
      <c r="B155" s="14" t="s">
        <v>118</v>
      </c>
      <c r="C155" s="15">
        <v>2349</v>
      </c>
      <c r="D155" s="15">
        <v>2200</v>
      </c>
      <c r="E155" s="16">
        <v>6.7727272727272705E-2</v>
      </c>
    </row>
    <row r="156" spans="1:5" x14ac:dyDescent="0.25">
      <c r="A156" s="168"/>
      <c r="B156" s="14" t="s">
        <v>119</v>
      </c>
      <c r="C156" s="15">
        <v>84</v>
      </c>
      <c r="D156" s="15">
        <v>94</v>
      </c>
      <c r="E156" s="16">
        <v>-0.10638297872340401</v>
      </c>
    </row>
    <row r="157" spans="1:5" x14ac:dyDescent="0.25">
      <c r="A157" s="168"/>
      <c r="B157" s="14" t="s">
        <v>120</v>
      </c>
      <c r="C157" s="15">
        <v>0</v>
      </c>
      <c r="D157" s="15">
        <v>320</v>
      </c>
      <c r="E157" s="16">
        <v>-1</v>
      </c>
    </row>
    <row r="158" spans="1:5" x14ac:dyDescent="0.25">
      <c r="A158" s="168"/>
      <c r="B158" s="14" t="s">
        <v>121</v>
      </c>
      <c r="C158" s="15">
        <v>35</v>
      </c>
      <c r="D158" s="15">
        <v>32</v>
      </c>
      <c r="E158" s="16">
        <v>9.375E-2</v>
      </c>
    </row>
    <row r="159" spans="1:5" x14ac:dyDescent="0.25">
      <c r="A159" s="168"/>
      <c r="B159" s="14" t="s">
        <v>122</v>
      </c>
      <c r="C159" s="15">
        <v>663</v>
      </c>
      <c r="D159" s="15">
        <v>1524</v>
      </c>
      <c r="E159" s="16">
        <v>-0.56496062992125995</v>
      </c>
    </row>
    <row r="160" spans="1:5" x14ac:dyDescent="0.25">
      <c r="A160" s="168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68"/>
      <c r="B161" s="14" t="s">
        <v>124</v>
      </c>
      <c r="C161" s="15">
        <v>280</v>
      </c>
      <c r="D161" s="15">
        <v>237</v>
      </c>
      <c r="E161" s="16">
        <v>0.18143459915611801</v>
      </c>
    </row>
    <row r="162" spans="1:5" x14ac:dyDescent="0.25">
      <c r="A162" s="168"/>
      <c r="B162" s="14" t="s">
        <v>125</v>
      </c>
      <c r="C162" s="15">
        <v>364</v>
      </c>
      <c r="D162" s="15">
        <v>324</v>
      </c>
      <c r="E162" s="16">
        <v>0.12345679012345701</v>
      </c>
    </row>
    <row r="163" spans="1:5" x14ac:dyDescent="0.25">
      <c r="A163" s="168"/>
      <c r="B163" s="14" t="s">
        <v>126</v>
      </c>
      <c r="C163" s="15">
        <v>9</v>
      </c>
      <c r="D163" s="15">
        <v>16</v>
      </c>
      <c r="E163" s="16">
        <v>-0.4375</v>
      </c>
    </row>
    <row r="164" spans="1:5" x14ac:dyDescent="0.25">
      <c r="A164" s="168"/>
      <c r="B164" s="14" t="s">
        <v>127</v>
      </c>
      <c r="C164" s="15">
        <v>952</v>
      </c>
      <c r="D164" s="15">
        <v>1039</v>
      </c>
      <c r="E164" s="16">
        <v>-8.3734359961501401E-2</v>
      </c>
    </row>
    <row r="165" spans="1:5" x14ac:dyDescent="0.25">
      <c r="A165" s="168"/>
      <c r="B165" s="14" t="s">
        <v>128</v>
      </c>
      <c r="C165" s="15">
        <v>3</v>
      </c>
      <c r="D165" s="15">
        <v>2</v>
      </c>
      <c r="E165" s="16">
        <v>0.5</v>
      </c>
    </row>
    <row r="166" spans="1:5" x14ac:dyDescent="0.25">
      <c r="A166" s="168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68"/>
      <c r="B167" s="14" t="s">
        <v>130</v>
      </c>
      <c r="C167" s="15">
        <v>13</v>
      </c>
      <c r="D167" s="15">
        <v>16</v>
      </c>
      <c r="E167" s="16">
        <v>-0.1875</v>
      </c>
    </row>
    <row r="168" spans="1:5" x14ac:dyDescent="0.25">
      <c r="A168" s="168"/>
      <c r="B168" s="14" t="s">
        <v>131</v>
      </c>
      <c r="C168" s="15">
        <v>1</v>
      </c>
      <c r="D168" s="15">
        <v>6</v>
      </c>
      <c r="E168" s="16">
        <v>-0.83333333333333304</v>
      </c>
    </row>
    <row r="169" spans="1:5" x14ac:dyDescent="0.25">
      <c r="A169" s="168"/>
      <c r="B169" s="14" t="s">
        <v>132</v>
      </c>
      <c r="C169" s="15">
        <v>3</v>
      </c>
      <c r="D169" s="15">
        <v>2</v>
      </c>
      <c r="E169" s="16">
        <v>0.5</v>
      </c>
    </row>
    <row r="170" spans="1:5" x14ac:dyDescent="0.25">
      <c r="A170" s="168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68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69"/>
      <c r="B172" s="14" t="s">
        <v>135</v>
      </c>
      <c r="C172" s="15">
        <v>333</v>
      </c>
      <c r="D172" s="20"/>
      <c r="E172" s="16">
        <v>0</v>
      </c>
    </row>
    <row r="173" spans="1:5" x14ac:dyDescent="0.25">
      <c r="A173" s="167" t="s">
        <v>136</v>
      </c>
      <c r="B173" s="14" t="s">
        <v>116</v>
      </c>
      <c r="C173" s="15">
        <v>840</v>
      </c>
      <c r="D173" s="15">
        <v>848</v>
      </c>
      <c r="E173" s="16">
        <v>-9.4339622641509396E-3</v>
      </c>
    </row>
    <row r="174" spans="1:5" x14ac:dyDescent="0.25">
      <c r="A174" s="168"/>
      <c r="B174" s="14" t="s">
        <v>117</v>
      </c>
      <c r="C174" s="15">
        <v>78</v>
      </c>
      <c r="D174" s="15">
        <v>86</v>
      </c>
      <c r="E174" s="16">
        <v>-9.3023255813953501E-2</v>
      </c>
    </row>
    <row r="175" spans="1:5" x14ac:dyDescent="0.25">
      <c r="A175" s="168"/>
      <c r="B175" s="14" t="s">
        <v>118</v>
      </c>
      <c r="C175" s="15">
        <v>2349</v>
      </c>
      <c r="D175" s="15">
        <v>2200</v>
      </c>
      <c r="E175" s="16">
        <v>6.7727272727272705E-2</v>
      </c>
    </row>
    <row r="176" spans="1:5" x14ac:dyDescent="0.25">
      <c r="A176" s="168"/>
      <c r="B176" s="14" t="s">
        <v>119</v>
      </c>
      <c r="C176" s="15">
        <v>117</v>
      </c>
      <c r="D176" s="15">
        <v>133</v>
      </c>
      <c r="E176" s="16">
        <v>-0.12030075187969901</v>
      </c>
    </row>
    <row r="177" spans="1:5" x14ac:dyDescent="0.25">
      <c r="A177" s="168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68"/>
      <c r="B178" s="14" t="s">
        <v>121</v>
      </c>
      <c r="C178" s="15">
        <v>35</v>
      </c>
      <c r="D178" s="15">
        <v>32</v>
      </c>
      <c r="E178" s="16">
        <v>9.375E-2</v>
      </c>
    </row>
    <row r="179" spans="1:5" x14ac:dyDescent="0.25">
      <c r="A179" s="168"/>
      <c r="B179" s="14" t="s">
        <v>122</v>
      </c>
      <c r="C179" s="15">
        <v>748</v>
      </c>
      <c r="D179" s="15">
        <v>1324</v>
      </c>
      <c r="E179" s="16">
        <v>-0.43504531722054401</v>
      </c>
    </row>
    <row r="180" spans="1:5" x14ac:dyDescent="0.25">
      <c r="A180" s="168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68"/>
      <c r="B181" s="14" t="s">
        <v>124</v>
      </c>
      <c r="C181" s="15">
        <v>280</v>
      </c>
      <c r="D181" s="15">
        <v>237</v>
      </c>
      <c r="E181" s="16">
        <v>0.18143459915611801</v>
      </c>
    </row>
    <row r="182" spans="1:5" x14ac:dyDescent="0.25">
      <c r="A182" s="168"/>
      <c r="B182" s="14" t="s">
        <v>125</v>
      </c>
      <c r="C182" s="15">
        <v>364</v>
      </c>
      <c r="D182" s="15">
        <v>324</v>
      </c>
      <c r="E182" s="16">
        <v>0.12345679012345701</v>
      </c>
    </row>
    <row r="183" spans="1:5" x14ac:dyDescent="0.25">
      <c r="A183" s="168"/>
      <c r="B183" s="14" t="s">
        <v>126</v>
      </c>
      <c r="C183" s="15">
        <v>9</v>
      </c>
      <c r="D183" s="15">
        <v>16</v>
      </c>
      <c r="E183" s="16">
        <v>-0.4375</v>
      </c>
    </row>
    <row r="184" spans="1:5" x14ac:dyDescent="0.25">
      <c r="A184" s="168"/>
      <c r="B184" s="14" t="s">
        <v>127</v>
      </c>
      <c r="C184" s="15">
        <v>952</v>
      </c>
      <c r="D184" s="15">
        <v>1039</v>
      </c>
      <c r="E184" s="16">
        <v>-8.3734359961501401E-2</v>
      </c>
    </row>
    <row r="185" spans="1:5" x14ac:dyDescent="0.25">
      <c r="A185" s="168"/>
      <c r="B185" s="14" t="s">
        <v>128</v>
      </c>
      <c r="C185" s="15">
        <v>3</v>
      </c>
      <c r="D185" s="15">
        <v>2</v>
      </c>
      <c r="E185" s="16">
        <v>0.5</v>
      </c>
    </row>
    <row r="186" spans="1:5" x14ac:dyDescent="0.25">
      <c r="A186" s="168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68"/>
      <c r="B187" s="14" t="s">
        <v>130</v>
      </c>
      <c r="C187" s="15">
        <v>13</v>
      </c>
      <c r="D187" s="15">
        <v>16</v>
      </c>
      <c r="E187" s="16">
        <v>-0.1875</v>
      </c>
    </row>
    <row r="188" spans="1:5" x14ac:dyDescent="0.25">
      <c r="A188" s="168"/>
      <c r="B188" s="14" t="s">
        <v>131</v>
      </c>
      <c r="C188" s="15">
        <v>1</v>
      </c>
      <c r="D188" s="15">
        <v>6</v>
      </c>
      <c r="E188" s="16">
        <v>-0.83333333333333304</v>
      </c>
    </row>
    <row r="189" spans="1:5" x14ac:dyDescent="0.25">
      <c r="A189" s="168"/>
      <c r="B189" s="14" t="s">
        <v>132</v>
      </c>
      <c r="C189" s="15">
        <v>3</v>
      </c>
      <c r="D189" s="15">
        <v>2</v>
      </c>
      <c r="E189" s="16">
        <v>0.5</v>
      </c>
    </row>
    <row r="190" spans="1:5" x14ac:dyDescent="0.25">
      <c r="A190" s="168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68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68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69"/>
      <c r="B193" s="14" t="s">
        <v>135</v>
      </c>
      <c r="C193" s="15">
        <v>333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883</v>
      </c>
      <c r="D197" s="15">
        <v>1262</v>
      </c>
      <c r="E197" s="16">
        <v>-0.300316957210777</v>
      </c>
    </row>
    <row r="198" spans="1:5" x14ac:dyDescent="0.25">
      <c r="A198" s="13" t="s">
        <v>140</v>
      </c>
      <c r="B198" s="18"/>
      <c r="C198" s="15">
        <v>798</v>
      </c>
      <c r="D198" s="15">
        <v>1016</v>
      </c>
      <c r="E198" s="16">
        <v>-0.214566929133858</v>
      </c>
    </row>
    <row r="199" spans="1:5" x14ac:dyDescent="0.25">
      <c r="A199" s="13" t="s">
        <v>141</v>
      </c>
      <c r="B199" s="18"/>
      <c r="C199" s="15">
        <v>746</v>
      </c>
      <c r="D199" s="15">
        <v>893</v>
      </c>
      <c r="E199" s="16">
        <v>-0.16461366181411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67" t="s">
        <v>143</v>
      </c>
      <c r="B203" s="14" t="s">
        <v>144</v>
      </c>
      <c r="C203" s="15">
        <v>154</v>
      </c>
      <c r="D203" s="15">
        <v>224</v>
      </c>
      <c r="E203" s="16">
        <v>-0.3125</v>
      </c>
    </row>
    <row r="204" spans="1:5" x14ac:dyDescent="0.25">
      <c r="A204" s="168"/>
      <c r="B204" s="14" t="s">
        <v>19</v>
      </c>
      <c r="C204" s="15">
        <v>125</v>
      </c>
      <c r="D204" s="15">
        <v>89</v>
      </c>
      <c r="E204" s="16">
        <v>0.40449438202247201</v>
      </c>
    </row>
    <row r="205" spans="1:5" x14ac:dyDescent="0.25">
      <c r="A205" s="169"/>
      <c r="B205" s="14" t="s">
        <v>23</v>
      </c>
      <c r="C205" s="15">
        <v>29</v>
      </c>
      <c r="D205" s="15">
        <v>125</v>
      </c>
      <c r="E205" s="16">
        <v>-0.76800000000000002</v>
      </c>
    </row>
    <row r="206" spans="1:5" x14ac:dyDescent="0.25">
      <c r="A206" s="167" t="s">
        <v>145</v>
      </c>
      <c r="B206" s="14" t="s">
        <v>146</v>
      </c>
      <c r="C206" s="15">
        <v>122</v>
      </c>
      <c r="D206" s="15">
        <v>157</v>
      </c>
      <c r="E206" s="16">
        <v>-0.22292993630573199</v>
      </c>
    </row>
    <row r="207" spans="1:5" x14ac:dyDescent="0.25">
      <c r="A207" s="168"/>
      <c r="B207" s="14" t="s">
        <v>147</v>
      </c>
      <c r="C207" s="15">
        <v>106</v>
      </c>
      <c r="D207" s="15">
        <v>224</v>
      </c>
      <c r="E207" s="16">
        <v>-0.52678571428571397</v>
      </c>
    </row>
    <row r="208" spans="1:5" x14ac:dyDescent="0.25">
      <c r="A208" s="169"/>
      <c r="B208" s="14" t="s">
        <v>148</v>
      </c>
      <c r="C208" s="15">
        <v>0</v>
      </c>
      <c r="D208" s="15">
        <v>0</v>
      </c>
      <c r="E208" s="16">
        <v>0</v>
      </c>
    </row>
    <row r="209" spans="1:5" x14ac:dyDescent="0.25">
      <c r="A209" s="13" t="s">
        <v>149</v>
      </c>
      <c r="B209" s="18"/>
      <c r="C209" s="15">
        <v>109</v>
      </c>
      <c r="D209" s="15">
        <v>62</v>
      </c>
      <c r="E209" s="16">
        <v>0.75806451612903203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53</v>
      </c>
      <c r="D213" s="15">
        <v>33</v>
      </c>
      <c r="E213" s="16">
        <v>0.60606060606060597</v>
      </c>
    </row>
    <row r="214" spans="1:5" x14ac:dyDescent="0.25">
      <c r="A214" s="167" t="s">
        <v>152</v>
      </c>
      <c r="B214" s="14" t="s">
        <v>153</v>
      </c>
      <c r="C214" s="15">
        <v>0</v>
      </c>
      <c r="D214" s="15">
        <v>1</v>
      </c>
      <c r="E214" s="16">
        <v>-1</v>
      </c>
    </row>
    <row r="215" spans="1:5" x14ac:dyDescent="0.25">
      <c r="A215" s="168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69"/>
      <c r="B216" s="14" t="s">
        <v>155</v>
      </c>
      <c r="C216" s="15">
        <v>2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3</v>
      </c>
      <c r="E217" s="16">
        <v>-1</v>
      </c>
    </row>
    <row r="218" spans="1:5" x14ac:dyDescent="0.25">
      <c r="A218" s="13" t="s">
        <v>157</v>
      </c>
      <c r="B218" s="18"/>
      <c r="C218" s="15">
        <v>10</v>
      </c>
      <c r="D218" s="15">
        <v>17</v>
      </c>
      <c r="E218" s="16">
        <v>-0.41176470588235298</v>
      </c>
    </row>
    <row r="219" spans="1:5" x14ac:dyDescent="0.25">
      <c r="A219" s="13" t="s">
        <v>108</v>
      </c>
      <c r="B219" s="18"/>
      <c r="C219" s="15">
        <v>15</v>
      </c>
      <c r="D219" s="15">
        <v>8</v>
      </c>
      <c r="E219" s="16">
        <v>0.875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14</v>
      </c>
      <c r="D223" s="15">
        <v>10</v>
      </c>
      <c r="E223" s="16">
        <v>0.4</v>
      </c>
    </row>
    <row r="224" spans="1:5" x14ac:dyDescent="0.25">
      <c r="A224" s="167" t="s">
        <v>66</v>
      </c>
      <c r="B224" s="14" t="s">
        <v>160</v>
      </c>
      <c r="C224" s="15">
        <v>0</v>
      </c>
      <c r="D224" s="15">
        <v>0</v>
      </c>
      <c r="E224" s="16">
        <v>0</v>
      </c>
    </row>
    <row r="225" spans="1:5" x14ac:dyDescent="0.25">
      <c r="A225" s="169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1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67" t="s">
        <v>165</v>
      </c>
      <c r="B232" s="14" t="s">
        <v>166</v>
      </c>
      <c r="C232" s="15">
        <v>0</v>
      </c>
      <c r="D232" s="15">
        <v>1</v>
      </c>
      <c r="E232" s="16">
        <v>-1</v>
      </c>
    </row>
    <row r="233" spans="1:5" x14ac:dyDescent="0.25">
      <c r="A233" s="169"/>
      <c r="B233" s="14" t="s">
        <v>167</v>
      </c>
      <c r="C233" s="15">
        <v>1</v>
      </c>
      <c r="D233" s="15">
        <v>13</v>
      </c>
      <c r="E233" s="16">
        <v>-0.92307692307692302</v>
      </c>
    </row>
    <row r="234" spans="1:5" x14ac:dyDescent="0.25">
      <c r="A234" s="13" t="s">
        <v>168</v>
      </c>
      <c r="B234" s="18"/>
      <c r="C234" s="15">
        <v>2</v>
      </c>
      <c r="D234" s="15">
        <v>2</v>
      </c>
      <c r="E234" s="16">
        <v>0</v>
      </c>
    </row>
    <row r="235" spans="1:5" x14ac:dyDescent="0.25">
      <c r="A235" s="13" t="s">
        <v>169</v>
      </c>
      <c r="B235" s="18"/>
      <c r="C235" s="15">
        <v>6</v>
      </c>
      <c r="D235" s="15">
        <v>8</v>
      </c>
      <c r="E235" s="16">
        <v>-0.25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73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74"/>
      <c r="B245" s="14" t="s">
        <v>178</v>
      </c>
      <c r="C245" s="15">
        <v>212</v>
      </c>
      <c r="D245" s="15">
        <v>238</v>
      </c>
      <c r="E245" s="24">
        <v>0</v>
      </c>
    </row>
    <row r="246" spans="1:5" x14ac:dyDescent="0.25">
      <c r="A246" s="175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73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74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5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23</v>
      </c>
      <c r="D250" s="15">
        <v>21</v>
      </c>
      <c r="E250" s="24">
        <v>7</v>
      </c>
    </row>
    <row r="251" spans="1:5" x14ac:dyDescent="0.25">
      <c r="A251" s="173" t="s">
        <v>186</v>
      </c>
      <c r="B251" s="14" t="s">
        <v>187</v>
      </c>
      <c r="C251" s="15">
        <v>0</v>
      </c>
      <c r="D251" s="15">
        <v>0</v>
      </c>
      <c r="E251" s="24">
        <v>0</v>
      </c>
    </row>
    <row r="252" spans="1:5" x14ac:dyDescent="0.25">
      <c r="A252" s="174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5"/>
      <c r="B253" s="14" t="s">
        <v>189</v>
      </c>
      <c r="C253" s="15">
        <v>16</v>
      </c>
      <c r="D253" s="15">
        <v>0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5</v>
      </c>
      <c r="D254" s="15">
        <v>1</v>
      </c>
      <c r="E254" s="24">
        <v>5</v>
      </c>
    </row>
    <row r="255" spans="1:5" x14ac:dyDescent="0.25">
      <c r="A255" s="173" t="s">
        <v>192</v>
      </c>
      <c r="B255" s="14" t="s">
        <v>183</v>
      </c>
      <c r="C255" s="15">
        <v>0</v>
      </c>
      <c r="D255" s="15">
        <v>0</v>
      </c>
      <c r="E255" s="24">
        <v>0</v>
      </c>
    </row>
    <row r="256" spans="1:5" x14ac:dyDescent="0.25">
      <c r="A256" s="174"/>
      <c r="B256" s="14" t="s">
        <v>193</v>
      </c>
      <c r="C256" s="15">
        <v>0</v>
      </c>
      <c r="D256" s="15">
        <v>0</v>
      </c>
      <c r="E256" s="24">
        <v>0</v>
      </c>
    </row>
    <row r="257" spans="1:5" x14ac:dyDescent="0.25">
      <c r="A257" s="175"/>
      <c r="B257" s="14" t="s">
        <v>194</v>
      </c>
      <c r="C257" s="15">
        <v>16</v>
      </c>
      <c r="D257" s="15">
        <v>9</v>
      </c>
      <c r="E257" s="24">
        <v>9</v>
      </c>
    </row>
    <row r="258" spans="1:5" x14ac:dyDescent="0.25">
      <c r="A258" s="173" t="s">
        <v>195</v>
      </c>
      <c r="B258" s="14" t="s">
        <v>196</v>
      </c>
      <c r="C258" s="15">
        <v>0</v>
      </c>
      <c r="D258" s="15">
        <v>0</v>
      </c>
      <c r="E258" s="24">
        <v>0</v>
      </c>
    </row>
    <row r="259" spans="1:5" x14ac:dyDescent="0.25">
      <c r="A259" s="174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74"/>
      <c r="B260" s="14" t="s">
        <v>198</v>
      </c>
      <c r="C260" s="15">
        <v>228</v>
      </c>
      <c r="D260" s="15">
        <v>101</v>
      </c>
      <c r="E260" s="24">
        <v>155</v>
      </c>
    </row>
    <row r="261" spans="1:5" x14ac:dyDescent="0.25">
      <c r="A261" s="174"/>
      <c r="B261" s="14" t="s">
        <v>199</v>
      </c>
      <c r="C261" s="15">
        <v>449</v>
      </c>
      <c r="D261" s="15">
        <v>372</v>
      </c>
      <c r="E261" s="24">
        <v>0</v>
      </c>
    </row>
    <row r="262" spans="1:5" x14ac:dyDescent="0.25">
      <c r="A262" s="174"/>
      <c r="B262" s="14" t="s">
        <v>200</v>
      </c>
      <c r="C262" s="15">
        <v>149</v>
      </c>
      <c r="D262" s="15">
        <v>68</v>
      </c>
      <c r="E262" s="24">
        <v>21</v>
      </c>
    </row>
    <row r="263" spans="1:5" x14ac:dyDescent="0.25">
      <c r="A263" s="174"/>
      <c r="B263" s="14" t="s">
        <v>201</v>
      </c>
      <c r="C263" s="15">
        <v>152</v>
      </c>
      <c r="D263" s="15">
        <v>103</v>
      </c>
      <c r="E263" s="24">
        <v>197</v>
      </c>
    </row>
    <row r="264" spans="1:5" x14ac:dyDescent="0.25">
      <c r="A264" s="174"/>
      <c r="B264" s="14" t="s">
        <v>202</v>
      </c>
      <c r="C264" s="15">
        <v>34</v>
      </c>
      <c r="D264" s="15">
        <v>83</v>
      </c>
      <c r="E264" s="24">
        <v>0</v>
      </c>
    </row>
    <row r="265" spans="1:5" x14ac:dyDescent="0.25">
      <c r="A265" s="174"/>
      <c r="B265" s="14" t="s">
        <v>203</v>
      </c>
      <c r="C265" s="15">
        <v>3</v>
      </c>
      <c r="D265" s="15">
        <v>0</v>
      </c>
      <c r="E265" s="24">
        <v>0</v>
      </c>
    </row>
    <row r="266" spans="1:5" x14ac:dyDescent="0.25">
      <c r="A266" s="174"/>
      <c r="B266" s="14" t="s">
        <v>204</v>
      </c>
      <c r="C266" s="15">
        <v>230</v>
      </c>
      <c r="D266" s="15">
        <v>39</v>
      </c>
      <c r="E266" s="24">
        <v>322</v>
      </c>
    </row>
    <row r="267" spans="1:5" x14ac:dyDescent="0.25">
      <c r="A267" s="174"/>
      <c r="B267" s="14" t="s">
        <v>205</v>
      </c>
      <c r="C267" s="15">
        <v>1</v>
      </c>
      <c r="D267" s="15">
        <v>0</v>
      </c>
      <c r="E267" s="24">
        <v>0</v>
      </c>
    </row>
    <row r="268" spans="1:5" x14ac:dyDescent="0.25">
      <c r="A268" s="174"/>
      <c r="B268" s="14" t="s">
        <v>206</v>
      </c>
      <c r="C268" s="15">
        <v>1</v>
      </c>
      <c r="D268" s="15">
        <v>0</v>
      </c>
      <c r="E268" s="24">
        <v>0</v>
      </c>
    </row>
    <row r="269" spans="1:5" x14ac:dyDescent="0.25">
      <c r="A269" s="174"/>
      <c r="B269" s="14" t="s">
        <v>207</v>
      </c>
      <c r="C269" s="15">
        <v>3</v>
      </c>
      <c r="D269" s="15">
        <v>0</v>
      </c>
      <c r="E269" s="24">
        <v>0</v>
      </c>
    </row>
    <row r="270" spans="1:5" x14ac:dyDescent="0.25">
      <c r="A270" s="174"/>
      <c r="B270" s="14" t="s">
        <v>208</v>
      </c>
      <c r="C270" s="15">
        <v>1</v>
      </c>
      <c r="D270" s="15">
        <v>0</v>
      </c>
      <c r="E270" s="24">
        <v>0</v>
      </c>
    </row>
    <row r="271" spans="1:5" x14ac:dyDescent="0.25">
      <c r="A271" s="174"/>
      <c r="B271" s="14" t="s">
        <v>209</v>
      </c>
      <c r="C271" s="15">
        <v>3</v>
      </c>
      <c r="D271" s="15">
        <v>4</v>
      </c>
      <c r="E271" s="24">
        <v>4</v>
      </c>
    </row>
    <row r="272" spans="1:5" x14ac:dyDescent="0.25">
      <c r="A272" s="175"/>
      <c r="B272" s="14" t="s">
        <v>210</v>
      </c>
      <c r="C272" s="15">
        <v>16</v>
      </c>
      <c r="D272" s="15">
        <v>12</v>
      </c>
      <c r="E272" s="24">
        <v>0</v>
      </c>
    </row>
    <row r="273" spans="1:5" x14ac:dyDescent="0.25">
      <c r="A273" s="173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74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74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74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74"/>
      <c r="B277" s="14" t="s">
        <v>216</v>
      </c>
      <c r="C277" s="15">
        <v>15</v>
      </c>
      <c r="D277" s="15">
        <v>19</v>
      </c>
      <c r="E277" s="24">
        <v>1</v>
      </c>
    </row>
    <row r="278" spans="1:5" x14ac:dyDescent="0.25">
      <c r="A278" s="174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74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74"/>
      <c r="B280" s="14" t="s">
        <v>219</v>
      </c>
      <c r="C280" s="15">
        <v>0</v>
      </c>
      <c r="D280" s="15">
        <v>0</v>
      </c>
      <c r="E280" s="24">
        <v>0</v>
      </c>
    </row>
    <row r="281" spans="1:5" x14ac:dyDescent="0.25">
      <c r="A281" s="174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74"/>
      <c r="B282" s="14" t="s">
        <v>221</v>
      </c>
      <c r="C282" s="15">
        <v>0</v>
      </c>
      <c r="D282" s="15">
        <v>0</v>
      </c>
      <c r="E282" s="24">
        <v>0</v>
      </c>
    </row>
    <row r="283" spans="1:5" x14ac:dyDescent="0.25">
      <c r="A283" s="174"/>
      <c r="B283" s="14" t="s">
        <v>222</v>
      </c>
      <c r="C283" s="15">
        <v>4</v>
      </c>
      <c r="D283" s="15">
        <v>2</v>
      </c>
      <c r="E283" s="24">
        <v>3</v>
      </c>
    </row>
    <row r="284" spans="1:5" x14ac:dyDescent="0.25">
      <c r="A284" s="174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74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74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74"/>
      <c r="B287" s="14" t="s">
        <v>226</v>
      </c>
      <c r="C287" s="15">
        <v>3</v>
      </c>
      <c r="D287" s="15">
        <v>1</v>
      </c>
      <c r="E287" s="24">
        <v>2</v>
      </c>
    </row>
    <row r="288" spans="1:5" x14ac:dyDescent="0.25">
      <c r="A288" s="174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74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74"/>
      <c r="B290" s="14" t="s">
        <v>229</v>
      </c>
      <c r="C290" s="15">
        <v>303</v>
      </c>
      <c r="D290" s="15">
        <v>462</v>
      </c>
      <c r="E290" s="24">
        <v>199</v>
      </c>
    </row>
    <row r="291" spans="1:5" x14ac:dyDescent="0.25">
      <c r="A291" s="174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74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74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74"/>
      <c r="B294" s="14" t="s">
        <v>233</v>
      </c>
      <c r="C294" s="15">
        <v>0</v>
      </c>
      <c r="D294" s="15">
        <v>0</v>
      </c>
      <c r="E294" s="24">
        <v>0</v>
      </c>
    </row>
    <row r="295" spans="1:5" x14ac:dyDescent="0.25">
      <c r="A295" s="174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74"/>
      <c r="B296" s="14" t="s">
        <v>235</v>
      </c>
      <c r="C296" s="15">
        <v>23</v>
      </c>
      <c r="D296" s="15">
        <v>24</v>
      </c>
      <c r="E296" s="24">
        <v>18</v>
      </c>
    </row>
    <row r="297" spans="1:5" x14ac:dyDescent="0.25">
      <c r="A297" s="174"/>
      <c r="B297" s="14" t="s">
        <v>236</v>
      </c>
      <c r="C297" s="15">
        <v>15</v>
      </c>
      <c r="D297" s="15">
        <v>12</v>
      </c>
      <c r="E297" s="24">
        <v>31</v>
      </c>
    </row>
    <row r="298" spans="1:5" x14ac:dyDescent="0.25">
      <c r="A298" s="174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74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74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74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74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74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74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5"/>
      <c r="B305" s="14" t="s">
        <v>244</v>
      </c>
      <c r="C305" s="15">
        <v>3</v>
      </c>
      <c r="D305" s="15">
        <v>3</v>
      </c>
      <c r="E305" s="24">
        <v>0</v>
      </c>
    </row>
    <row r="306" spans="1:5" x14ac:dyDescent="0.25">
      <c r="A306" s="173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74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74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74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74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74"/>
      <c r="B311" s="14" t="s">
        <v>251</v>
      </c>
      <c r="C311" s="15">
        <v>0</v>
      </c>
      <c r="D311" s="15">
        <v>0</v>
      </c>
      <c r="E311" s="24">
        <v>0</v>
      </c>
    </row>
    <row r="312" spans="1:5" x14ac:dyDescent="0.25">
      <c r="A312" s="174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74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74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74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5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73" t="s">
        <v>257</v>
      </c>
      <c r="B317" s="14" t="s">
        <v>258</v>
      </c>
      <c r="C317" s="15">
        <v>0</v>
      </c>
      <c r="D317" s="15">
        <v>0</v>
      </c>
      <c r="E317" s="24">
        <v>0</v>
      </c>
    </row>
    <row r="318" spans="1:5" x14ac:dyDescent="0.25">
      <c r="A318" s="174"/>
      <c r="B318" s="14" t="s">
        <v>259</v>
      </c>
      <c r="C318" s="15">
        <v>1</v>
      </c>
      <c r="D318" s="15">
        <v>0</v>
      </c>
      <c r="E318" s="24">
        <v>0</v>
      </c>
    </row>
    <row r="319" spans="1:5" x14ac:dyDescent="0.25">
      <c r="A319" s="174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74"/>
      <c r="B320" s="14" t="s">
        <v>261</v>
      </c>
      <c r="C320" s="15">
        <v>0</v>
      </c>
      <c r="D320" s="15">
        <v>0</v>
      </c>
      <c r="E320" s="24">
        <v>0</v>
      </c>
    </row>
    <row r="321" spans="1:5" x14ac:dyDescent="0.25">
      <c r="A321" s="174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74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74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74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5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73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74"/>
      <c r="B327" s="14" t="s">
        <v>269</v>
      </c>
      <c r="C327" s="15">
        <v>0</v>
      </c>
      <c r="D327" s="15">
        <v>0</v>
      </c>
      <c r="E327" s="24">
        <v>0</v>
      </c>
    </row>
    <row r="328" spans="1:5" x14ac:dyDescent="0.25">
      <c r="A328" s="174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74"/>
      <c r="B329" s="14" t="s">
        <v>271</v>
      </c>
      <c r="C329" s="15">
        <v>0</v>
      </c>
      <c r="D329" s="15">
        <v>0</v>
      </c>
      <c r="E329" s="24">
        <v>0</v>
      </c>
    </row>
    <row r="330" spans="1:5" x14ac:dyDescent="0.25">
      <c r="A330" s="174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74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74"/>
      <c r="B332" s="14" t="s">
        <v>273</v>
      </c>
      <c r="C332" s="15">
        <v>0</v>
      </c>
      <c r="D332" s="15">
        <v>0</v>
      </c>
      <c r="E332" s="24">
        <v>0</v>
      </c>
    </row>
    <row r="333" spans="1:5" x14ac:dyDescent="0.25">
      <c r="A333" s="174"/>
      <c r="B333" s="14" t="s">
        <v>274</v>
      </c>
      <c r="C333" s="15">
        <v>32</v>
      </c>
      <c r="D333" s="15">
        <v>32</v>
      </c>
      <c r="E333" s="24">
        <v>0</v>
      </c>
    </row>
    <row r="334" spans="1:5" x14ac:dyDescent="0.25">
      <c r="A334" s="174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74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74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74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5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73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74"/>
      <c r="B340" s="14" t="s">
        <v>282</v>
      </c>
      <c r="C340" s="15">
        <v>0</v>
      </c>
      <c r="D340" s="15">
        <v>0</v>
      </c>
      <c r="E340" s="24">
        <v>0</v>
      </c>
    </row>
    <row r="341" spans="1:5" x14ac:dyDescent="0.25">
      <c r="A341" s="174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74"/>
      <c r="B342" s="14" t="s">
        <v>219</v>
      </c>
      <c r="C342" s="15">
        <v>0</v>
      </c>
      <c r="D342" s="15">
        <v>0</v>
      </c>
      <c r="E342" s="24">
        <v>0</v>
      </c>
    </row>
    <row r="343" spans="1:5" x14ac:dyDescent="0.25">
      <c r="A343" s="174"/>
      <c r="B343" s="14" t="s">
        <v>220</v>
      </c>
      <c r="C343" s="15">
        <v>0</v>
      </c>
      <c r="D343" s="15">
        <v>0</v>
      </c>
      <c r="E343" s="24">
        <v>0</v>
      </c>
    </row>
    <row r="344" spans="1:5" x14ac:dyDescent="0.25">
      <c r="A344" s="174"/>
      <c r="B344" s="14" t="s">
        <v>221</v>
      </c>
      <c r="C344" s="15">
        <v>0</v>
      </c>
      <c r="D344" s="15">
        <v>0</v>
      </c>
      <c r="E344" s="24">
        <v>0</v>
      </c>
    </row>
    <row r="345" spans="1:5" x14ac:dyDescent="0.25">
      <c r="A345" s="174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74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74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74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74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74"/>
      <c r="B350" s="14" t="s">
        <v>231</v>
      </c>
      <c r="C350" s="15">
        <v>13</v>
      </c>
      <c r="D350" s="15">
        <v>48</v>
      </c>
      <c r="E350" s="24">
        <v>1</v>
      </c>
    </row>
    <row r="351" spans="1:5" x14ac:dyDescent="0.25">
      <c r="A351" s="174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74"/>
      <c r="B352" s="14" t="s">
        <v>287</v>
      </c>
      <c r="C352" s="15">
        <v>612</v>
      </c>
      <c r="D352" s="15">
        <v>555</v>
      </c>
      <c r="E352" s="24">
        <v>0</v>
      </c>
    </row>
    <row r="353" spans="1:5" x14ac:dyDescent="0.25">
      <c r="A353" s="174"/>
      <c r="B353" s="14" t="s">
        <v>288</v>
      </c>
      <c r="C353" s="15">
        <v>34</v>
      </c>
      <c r="D353" s="15">
        <v>18</v>
      </c>
      <c r="E353" s="24">
        <v>18</v>
      </c>
    </row>
    <row r="354" spans="1:5" x14ac:dyDescent="0.25">
      <c r="A354" s="174"/>
      <c r="B354" s="14" t="s">
        <v>289</v>
      </c>
      <c r="C354" s="15">
        <v>220</v>
      </c>
      <c r="D354" s="15">
        <v>372</v>
      </c>
      <c r="E354" s="24">
        <v>246</v>
      </c>
    </row>
    <row r="355" spans="1:5" x14ac:dyDescent="0.25">
      <c r="A355" s="174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74"/>
      <c r="B356" s="14" t="s">
        <v>290</v>
      </c>
      <c r="C356" s="15">
        <v>18</v>
      </c>
      <c r="D356" s="15">
        <v>21</v>
      </c>
      <c r="E356" s="24">
        <v>0</v>
      </c>
    </row>
    <row r="357" spans="1:5" x14ac:dyDescent="0.25">
      <c r="A357" s="174"/>
      <c r="B357" s="14" t="s">
        <v>291</v>
      </c>
      <c r="C357" s="15">
        <v>3</v>
      </c>
      <c r="D357" s="15">
        <v>4</v>
      </c>
      <c r="E357" s="24">
        <v>1</v>
      </c>
    </row>
    <row r="358" spans="1:5" x14ac:dyDescent="0.25">
      <c r="A358" s="174"/>
      <c r="B358" s="14" t="s">
        <v>292</v>
      </c>
      <c r="C358" s="15">
        <v>8</v>
      </c>
      <c r="D358" s="15">
        <v>11</v>
      </c>
      <c r="E358" s="24">
        <v>0</v>
      </c>
    </row>
    <row r="359" spans="1:5" x14ac:dyDescent="0.25">
      <c r="A359" s="174"/>
      <c r="B359" s="14" t="s">
        <v>241</v>
      </c>
      <c r="C359" s="15">
        <v>959</v>
      </c>
      <c r="D359" s="15">
        <v>1338</v>
      </c>
      <c r="E359" s="24">
        <v>32</v>
      </c>
    </row>
    <row r="360" spans="1:5" x14ac:dyDescent="0.25">
      <c r="A360" s="175"/>
      <c r="B360" s="14" t="s">
        <v>293</v>
      </c>
      <c r="C360" s="15">
        <v>15</v>
      </c>
      <c r="D360" s="15">
        <v>12</v>
      </c>
      <c r="E360" s="24">
        <v>7</v>
      </c>
    </row>
  </sheetData>
  <sheetProtection algorithmName="SHA-512" hashValue="hTmgU5DZLr7FeU07i0RcgF8+ysJKvn3WYpavpbdDeS05e9SKF60u+dhuQfhBVeyGwKTkNhzU8+fDJmI2U54t/A==" saltValue="Ysy4PddJauAHVFjMFMxlgw==" spinCount="100000" sheet="1" objects="1" scenarios="1"/>
  <mergeCells count="44"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  <mergeCell ref="A206:A208"/>
    <mergeCell ref="A214:A216"/>
    <mergeCell ref="A224:A225"/>
    <mergeCell ref="A232:A233"/>
    <mergeCell ref="A244:A246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F537-5446-4D78-BB61-621B3F364189}">
  <dimension ref="A1:BI15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1246</v>
      </c>
      <c r="G2" s="80" t="s">
        <v>1233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1120</v>
      </c>
      <c r="AC2" s="80" t="s">
        <v>1127</v>
      </c>
      <c r="AD2" s="80" t="s">
        <v>638</v>
      </c>
      <c r="AE2" s="80" t="s">
        <v>1173</v>
      </c>
      <c r="AF2" s="80" t="s">
        <v>1077</v>
      </c>
      <c r="AI2" s="80" t="s">
        <v>198</v>
      </c>
      <c r="AL2" s="80" t="s">
        <v>638</v>
      </c>
      <c r="AM2" s="80" t="s">
        <v>638</v>
      </c>
      <c r="AN2" s="80" t="s">
        <v>638</v>
      </c>
      <c r="AO2" s="80" t="s">
        <v>638</v>
      </c>
      <c r="AU2" s="80" t="s">
        <v>638</v>
      </c>
      <c r="AV2" s="80" t="s">
        <v>638</v>
      </c>
      <c r="AW2" s="80" t="s">
        <v>1175</v>
      </c>
      <c r="AY2" s="80" t="s">
        <v>20</v>
      </c>
      <c r="AZ2" s="80" t="s">
        <v>999</v>
      </c>
      <c r="BA2" s="80" t="s">
        <v>79</v>
      </c>
      <c r="BC2" s="80" t="s">
        <v>970</v>
      </c>
      <c r="BD2" s="80" t="s">
        <v>325</v>
      </c>
      <c r="BE2" s="80" t="s">
        <v>1270</v>
      </c>
      <c r="BG2" s="80" t="s">
        <v>101</v>
      </c>
      <c r="BH2" s="80" t="s">
        <v>1132</v>
      </c>
      <c r="BI2" s="80" t="s">
        <v>1136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281</v>
      </c>
      <c r="F3" s="80" t="s">
        <v>1248</v>
      </c>
      <c r="G3" s="80" t="s">
        <v>1234</v>
      </c>
      <c r="H3" s="80" t="s">
        <v>1233</v>
      </c>
      <c r="I3" s="80" t="s">
        <v>1233</v>
      </c>
      <c r="J3" s="80" t="s">
        <v>1234</v>
      </c>
      <c r="K3" s="80" t="s">
        <v>1233</v>
      </c>
      <c r="L3" s="80" t="s">
        <v>1234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1121</v>
      </c>
      <c r="AC3" s="80" t="s">
        <v>1128</v>
      </c>
      <c r="AD3" s="80" t="s">
        <v>640</v>
      </c>
      <c r="AE3" s="80" t="s">
        <v>1174</v>
      </c>
      <c r="AF3" s="80" t="s">
        <v>1183</v>
      </c>
      <c r="AI3" s="80" t="s">
        <v>199</v>
      </c>
      <c r="AL3" s="80" t="s">
        <v>640</v>
      </c>
      <c r="AM3" s="80" t="s">
        <v>640</v>
      </c>
      <c r="AN3" s="80" t="s">
        <v>640</v>
      </c>
      <c r="AO3" s="80" t="s">
        <v>640</v>
      </c>
      <c r="AU3" s="80" t="s">
        <v>640</v>
      </c>
      <c r="AV3" s="80" t="s">
        <v>640</v>
      </c>
      <c r="AW3" s="80" t="s">
        <v>1176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952</v>
      </c>
      <c r="BE3" s="80" t="s">
        <v>1271</v>
      </c>
      <c r="BG3" s="80" t="s">
        <v>111</v>
      </c>
      <c r="BH3" s="80" t="s">
        <v>1133</v>
      </c>
      <c r="BI3" s="80" t="s">
        <v>1137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1233</v>
      </c>
      <c r="F4" s="80" t="s">
        <v>108</v>
      </c>
      <c r="G4" s="80" t="s">
        <v>966</v>
      </c>
      <c r="H4" s="80" t="s">
        <v>1234</v>
      </c>
      <c r="I4" s="80" t="s">
        <v>1234</v>
      </c>
      <c r="J4" s="80" t="s">
        <v>966</v>
      </c>
      <c r="K4" s="80" t="s">
        <v>1234</v>
      </c>
      <c r="L4" s="80" t="s">
        <v>1236</v>
      </c>
      <c r="O4" s="80" t="s">
        <v>1234</v>
      </c>
      <c r="P4" s="80" t="s">
        <v>1281</v>
      </c>
      <c r="Q4" s="80" t="s">
        <v>1281</v>
      </c>
      <c r="R4" s="80" t="s">
        <v>1032</v>
      </c>
      <c r="S4" s="80" t="s">
        <v>1281</v>
      </c>
      <c r="T4" s="80" t="s">
        <v>1281</v>
      </c>
      <c r="V4" s="80" t="s">
        <v>31</v>
      </c>
      <c r="W4" s="80" t="s">
        <v>1377</v>
      </c>
      <c r="AC4" s="80" t="s">
        <v>1129</v>
      </c>
      <c r="AD4" s="80" t="s">
        <v>642</v>
      </c>
      <c r="AE4" s="80" t="s">
        <v>1175</v>
      </c>
      <c r="AF4" s="80" t="s">
        <v>1184</v>
      </c>
      <c r="AI4" s="80" t="s">
        <v>200</v>
      </c>
      <c r="AL4" s="80" t="s">
        <v>642</v>
      </c>
      <c r="AM4" s="80" t="s">
        <v>642</v>
      </c>
      <c r="AN4" s="80" t="s">
        <v>642</v>
      </c>
      <c r="AO4" s="80" t="s">
        <v>642</v>
      </c>
      <c r="AU4" s="80" t="s">
        <v>642</v>
      </c>
      <c r="AV4" s="80" t="s">
        <v>642</v>
      </c>
      <c r="AW4" s="80" t="s">
        <v>1177</v>
      </c>
      <c r="AY4" s="80" t="s">
        <v>995</v>
      </c>
      <c r="AZ4" s="80" t="s">
        <v>1001</v>
      </c>
      <c r="BA4" s="80" t="s">
        <v>1409</v>
      </c>
      <c r="BC4" s="80" t="s">
        <v>976</v>
      </c>
      <c r="BD4" s="80" t="s">
        <v>953</v>
      </c>
      <c r="BE4" s="80" t="s">
        <v>1272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1234</v>
      </c>
      <c r="G5" s="80" t="s">
        <v>1247</v>
      </c>
      <c r="H5" s="80" t="s">
        <v>966</v>
      </c>
      <c r="I5" s="80" t="s">
        <v>966</v>
      </c>
      <c r="J5" s="80" t="s">
        <v>1246</v>
      </c>
      <c r="K5" s="80" t="s">
        <v>1236</v>
      </c>
      <c r="L5" s="80" t="s">
        <v>1238</v>
      </c>
      <c r="O5" s="80" t="s">
        <v>966</v>
      </c>
      <c r="P5" s="80" t="s">
        <v>1282</v>
      </c>
      <c r="Q5" s="80" t="s">
        <v>1282</v>
      </c>
      <c r="R5" s="80" t="s">
        <v>1033</v>
      </c>
      <c r="S5" s="80" t="s">
        <v>1282</v>
      </c>
      <c r="T5" s="80" t="s">
        <v>1282</v>
      </c>
      <c r="V5" s="80" t="s">
        <v>33</v>
      </c>
      <c r="AD5" s="80" t="s">
        <v>644</v>
      </c>
      <c r="AE5" s="80" t="s">
        <v>1176</v>
      </c>
      <c r="AI5" s="80" t="s">
        <v>201</v>
      </c>
      <c r="AL5" s="80" t="s">
        <v>646</v>
      </c>
      <c r="AM5" s="80" t="s">
        <v>646</v>
      </c>
      <c r="AN5" s="80" t="s">
        <v>646</v>
      </c>
      <c r="AO5" s="80" t="s">
        <v>646</v>
      </c>
      <c r="AU5" s="80" t="s">
        <v>646</v>
      </c>
      <c r="AV5" s="80" t="s">
        <v>646</v>
      </c>
      <c r="AY5" s="80" t="s">
        <v>996</v>
      </c>
      <c r="AZ5" s="80" t="s">
        <v>1002</v>
      </c>
      <c r="BC5" s="80" t="s">
        <v>977</v>
      </c>
      <c r="BD5" s="80" t="s">
        <v>954</v>
      </c>
      <c r="BE5" s="80" t="s">
        <v>1414</v>
      </c>
    </row>
    <row r="6" spans="1:61" x14ac:dyDescent="0.2">
      <c r="B6" s="80" t="s">
        <v>107</v>
      </c>
      <c r="C6" s="80" t="s">
        <v>1352</v>
      </c>
      <c r="D6" s="80" t="s">
        <v>1240</v>
      </c>
      <c r="E6" s="80" t="s">
        <v>1236</v>
      </c>
      <c r="G6" s="80" t="s">
        <v>1250</v>
      </c>
      <c r="H6" s="80" t="s">
        <v>1246</v>
      </c>
      <c r="I6" s="80" t="s">
        <v>1246</v>
      </c>
      <c r="J6" s="80" t="s">
        <v>1247</v>
      </c>
      <c r="K6" s="80" t="s">
        <v>1245</v>
      </c>
      <c r="L6" s="80" t="s">
        <v>1245</v>
      </c>
      <c r="O6" s="80" t="s">
        <v>1247</v>
      </c>
      <c r="P6" s="80" t="s">
        <v>1284</v>
      </c>
      <c r="Q6" s="80" t="s">
        <v>1284</v>
      </c>
      <c r="R6" s="80" t="s">
        <v>1034</v>
      </c>
      <c r="S6" s="80" t="s">
        <v>1284</v>
      </c>
      <c r="T6" s="80" t="s">
        <v>1284</v>
      </c>
      <c r="AD6" s="80" t="s">
        <v>646</v>
      </c>
      <c r="AI6" s="80" t="s">
        <v>202</v>
      </c>
      <c r="AL6" s="80" t="s">
        <v>648</v>
      </c>
      <c r="AM6" s="80" t="s">
        <v>648</v>
      </c>
      <c r="AN6" s="80" t="s">
        <v>648</v>
      </c>
      <c r="AO6" s="80" t="s">
        <v>648</v>
      </c>
      <c r="AV6" s="80" t="s">
        <v>648</v>
      </c>
      <c r="AY6" s="80" t="s">
        <v>997</v>
      </c>
      <c r="AZ6" s="80" t="s">
        <v>997</v>
      </c>
      <c r="BC6" s="80" t="s">
        <v>968</v>
      </c>
      <c r="BD6" s="80" t="s">
        <v>955</v>
      </c>
      <c r="BE6" s="80" t="s">
        <v>1011</v>
      </c>
    </row>
    <row r="7" spans="1:61" x14ac:dyDescent="0.2">
      <c r="C7" s="80" t="s">
        <v>187</v>
      </c>
      <c r="D7" s="80" t="s">
        <v>966</v>
      </c>
      <c r="E7" s="80" t="s">
        <v>966</v>
      </c>
      <c r="G7" s="80" t="s">
        <v>108</v>
      </c>
      <c r="H7" s="80" t="s">
        <v>1247</v>
      </c>
      <c r="I7" s="80" t="s">
        <v>1247</v>
      </c>
      <c r="J7" s="80" t="s">
        <v>1250</v>
      </c>
      <c r="K7" s="80" t="s">
        <v>1250</v>
      </c>
      <c r="L7" s="80" t="s">
        <v>1250</v>
      </c>
      <c r="O7" s="80" t="s">
        <v>1250</v>
      </c>
      <c r="R7" s="80" t="s">
        <v>1035</v>
      </c>
      <c r="AD7" s="80" t="s">
        <v>648</v>
      </c>
      <c r="AI7" s="80" t="s">
        <v>204</v>
      </c>
      <c r="AO7" s="80" t="s">
        <v>650</v>
      </c>
      <c r="BD7" s="80" t="s">
        <v>956</v>
      </c>
      <c r="BE7" s="80" t="s">
        <v>1275</v>
      </c>
    </row>
    <row r="8" spans="1:61" x14ac:dyDescent="0.2">
      <c r="C8" s="80" t="s">
        <v>1355</v>
      </c>
      <c r="D8" s="80" t="s">
        <v>1246</v>
      </c>
      <c r="E8" s="80" t="s">
        <v>1243</v>
      </c>
      <c r="H8" s="80" t="s">
        <v>1250</v>
      </c>
      <c r="I8" s="80" t="s">
        <v>1250</v>
      </c>
      <c r="J8" s="80" t="s">
        <v>1252</v>
      </c>
      <c r="O8" s="80" t="s">
        <v>1252</v>
      </c>
      <c r="R8" s="80" t="s">
        <v>1036</v>
      </c>
      <c r="AD8" s="80" t="s">
        <v>650</v>
      </c>
      <c r="AI8" s="80" t="s">
        <v>210</v>
      </c>
      <c r="BD8" s="80" t="s">
        <v>509</v>
      </c>
    </row>
    <row r="9" spans="1:61" x14ac:dyDescent="0.2">
      <c r="C9" s="80" t="s">
        <v>1356</v>
      </c>
      <c r="D9" s="80" t="s">
        <v>1247</v>
      </c>
      <c r="E9" s="80" t="s">
        <v>1245</v>
      </c>
      <c r="H9" s="80" t="s">
        <v>108</v>
      </c>
      <c r="I9" s="80" t="s">
        <v>1252</v>
      </c>
      <c r="J9" s="80" t="s">
        <v>108</v>
      </c>
      <c r="O9" s="80" t="s">
        <v>108</v>
      </c>
      <c r="R9" s="80" t="s">
        <v>1037</v>
      </c>
      <c r="AI9" s="80" t="s">
        <v>108</v>
      </c>
      <c r="BD9" s="80" t="s">
        <v>957</v>
      </c>
    </row>
    <row r="10" spans="1:61" x14ac:dyDescent="0.2">
      <c r="C10" s="80" t="s">
        <v>267</v>
      </c>
      <c r="D10" s="80" t="s">
        <v>1248</v>
      </c>
      <c r="E10" s="80" t="s">
        <v>1246</v>
      </c>
      <c r="I10" s="80" t="s">
        <v>108</v>
      </c>
      <c r="R10" s="80" t="s">
        <v>1039</v>
      </c>
      <c r="BD10" s="80" t="s">
        <v>959</v>
      </c>
    </row>
    <row r="11" spans="1:61" x14ac:dyDescent="0.2">
      <c r="C11" s="80" t="s">
        <v>1357</v>
      </c>
      <c r="D11" s="80" t="s">
        <v>1250</v>
      </c>
      <c r="E11" s="80" t="s">
        <v>1247</v>
      </c>
      <c r="BD11" s="80" t="s">
        <v>960</v>
      </c>
    </row>
    <row r="12" spans="1:61" x14ac:dyDescent="0.2">
      <c r="D12" s="80" t="s">
        <v>1252</v>
      </c>
      <c r="E12" s="80" t="s">
        <v>1250</v>
      </c>
      <c r="BD12" s="80" t="s">
        <v>961</v>
      </c>
    </row>
    <row r="13" spans="1:61" x14ac:dyDescent="0.2">
      <c r="D13" s="80" t="s">
        <v>1256</v>
      </c>
      <c r="E13" s="80" t="s">
        <v>1252</v>
      </c>
      <c r="BD13" s="80" t="s">
        <v>108</v>
      </c>
    </row>
    <row r="14" spans="1:61" x14ac:dyDescent="0.2">
      <c r="D14" s="80" t="s">
        <v>108</v>
      </c>
      <c r="E14" s="80" t="s">
        <v>1257</v>
      </c>
      <c r="BD14" s="80" t="s">
        <v>963</v>
      </c>
    </row>
    <row r="15" spans="1:61" x14ac:dyDescent="0.2">
      <c r="BD15" s="80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7191-C760-49F4-813F-9630F7C249BC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1004</v>
      </c>
      <c r="D4" s="88">
        <f>SUM(DatosViolenciaGénero!D63:D69)</f>
        <v>234</v>
      </c>
    </row>
    <row r="5" spans="2:4" x14ac:dyDescent="0.2">
      <c r="B5" s="87" t="s">
        <v>1234</v>
      </c>
      <c r="C5" s="88">
        <f>SUM(DatosViolenciaGénero!C70:C73)</f>
        <v>322</v>
      </c>
      <c r="D5" s="88">
        <f>SUM(DatosViolenciaGénero!D70:D73)</f>
        <v>118</v>
      </c>
    </row>
    <row r="6" spans="2:4" ht="12.75" customHeight="1" x14ac:dyDescent="0.2">
      <c r="B6" s="87" t="s">
        <v>1280</v>
      </c>
      <c r="C6" s="88">
        <f>DatosViolenciaGénero!C74</f>
        <v>0</v>
      </c>
      <c r="D6" s="88">
        <f>DatosViolenciaGénero!D74</f>
        <v>0</v>
      </c>
    </row>
    <row r="7" spans="2:4" ht="12.75" customHeight="1" x14ac:dyDescent="0.2">
      <c r="B7" s="87" t="s">
        <v>1281</v>
      </c>
      <c r="C7" s="88">
        <f>SUM(DatosViolenciaGénero!C75:C77)</f>
        <v>29</v>
      </c>
      <c r="D7" s="88">
        <f>SUM(DatosViolenciaGénero!D75:D77)</f>
        <v>2</v>
      </c>
    </row>
    <row r="8" spans="2:4" ht="12.75" customHeight="1" x14ac:dyDescent="0.2">
      <c r="B8" s="87" t="s">
        <v>1282</v>
      </c>
      <c r="C8" s="88">
        <f>DatosViolenciaGénero!C81</f>
        <v>3</v>
      </c>
      <c r="D8" s="88">
        <f>DatosViolenciaGénero!D81</f>
        <v>5</v>
      </c>
    </row>
    <row r="9" spans="2:4" ht="12.75" customHeight="1" x14ac:dyDescent="0.2">
      <c r="B9" s="87" t="s">
        <v>1283</v>
      </c>
      <c r="C9" s="88">
        <f>DatosViolenciaGénero!C78</f>
        <v>0</v>
      </c>
      <c r="D9" s="88">
        <f>DatosViolenciaGénero!D78</f>
        <v>0</v>
      </c>
    </row>
    <row r="10" spans="2:4" ht="12.75" customHeight="1" x14ac:dyDescent="0.2">
      <c r="B10" s="87" t="s">
        <v>1284</v>
      </c>
      <c r="C10" s="88">
        <f>SUM(DatosViolenciaGénero!C79:C80)</f>
        <v>260</v>
      </c>
      <c r="D10" s="88">
        <f>SUM(DatosViolenciaGénero!D79:D80)</f>
        <v>141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123</v>
      </c>
    </row>
    <row r="16" spans="2:4" ht="13.5" thickBot="1" x14ac:dyDescent="0.25">
      <c r="B16" s="91" t="s">
        <v>1287</v>
      </c>
      <c r="C16" s="92">
        <f>DatosViolenciaGénero!C39</f>
        <v>186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2BA0-C0B5-44D5-B277-B525C37DF60E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243</v>
      </c>
      <c r="D4" s="88">
        <f>SUM(DatosViolenciaDoméstica!D48:D54)</f>
        <v>58</v>
      </c>
    </row>
    <row r="5" spans="2:4" x14ac:dyDescent="0.2">
      <c r="B5" s="87" t="s">
        <v>1234</v>
      </c>
      <c r="C5" s="88">
        <f>SUM(DatosViolenciaDoméstica!C55:C58)</f>
        <v>83</v>
      </c>
      <c r="D5" s="88">
        <f>SUM(DatosViolenciaDoméstica!D55:D58)</f>
        <v>9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6</v>
      </c>
      <c r="D7" s="88">
        <f>SUM(DatosViolenciaDoméstica!D60:D62)</f>
        <v>2</v>
      </c>
    </row>
    <row r="8" spans="2:4" ht="12.75" customHeight="1" x14ac:dyDescent="0.2">
      <c r="B8" s="87" t="s">
        <v>1282</v>
      </c>
      <c r="C8" s="88">
        <f>DatosViolenciaDoméstica!C66</f>
        <v>2</v>
      </c>
      <c r="D8" s="88">
        <f>DatosViolenciaDoméstica!D66</f>
        <v>1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37</v>
      </c>
      <c r="D10" s="88">
        <f>SUM(DatosViolenciaDoméstica!D64:D65)</f>
        <v>11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78</v>
      </c>
    </row>
    <row r="16" spans="2:4" ht="13.5" thickBot="1" x14ac:dyDescent="0.25">
      <c r="B16" s="91" t="s">
        <v>1287</v>
      </c>
      <c r="C16" s="92">
        <f>DatosViolenciaDoméstica!C34</f>
        <v>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0122-8793-4650-9FE2-5DC30F9C9F48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228</v>
      </c>
    </row>
    <row r="5" spans="2:3" x14ac:dyDescent="0.2">
      <c r="B5" s="81" t="s">
        <v>1271</v>
      </c>
      <c r="C5" s="83">
        <f>DatosMenores!C70</f>
        <v>1</v>
      </c>
    </row>
    <row r="6" spans="2:3" x14ac:dyDescent="0.2">
      <c r="B6" s="81" t="s">
        <v>1272</v>
      </c>
      <c r="C6" s="83">
        <f>DatosMenores!C71</f>
        <v>250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15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13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23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63D9-EF85-48C6-B830-3CAE62D7D619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12" t="s">
        <v>1232</v>
      </c>
      <c r="C11" s="212"/>
      <c r="D11" s="65">
        <f>DatosDelitos!C6+DatosDelitos!C14-DatosDelitos!C18</f>
        <v>4608</v>
      </c>
      <c r="E11" s="66">
        <f>DatosDelitos!H6+DatosDelitos!H14-DatosDelitos!H18</f>
        <v>175</v>
      </c>
      <c r="F11" s="66">
        <f>DatosDelitos!I6+DatosDelitos!I14-DatosDelitos!I18</f>
        <v>197</v>
      </c>
      <c r="G11" s="66">
        <f>DatosDelitos!J6+DatosDelitos!J14-DatosDelitos!J18</f>
        <v>8</v>
      </c>
      <c r="H11" s="67">
        <f>DatosDelitos!K6+DatosDelitos!K14-DatosDelitos!K18</f>
        <v>4</v>
      </c>
      <c r="I11" s="67">
        <f>DatosDelitos!L6+DatosDelitos!L14-DatosDelitos!L18</f>
        <v>0</v>
      </c>
      <c r="J11" s="67">
        <f>DatosDelitos!M6+DatosDelitos!M14-DatosDelitos!M18</f>
        <v>0</v>
      </c>
      <c r="K11" s="67">
        <f>DatosDelitos!O6+DatosDelitos!O14-DatosDelitos!O18</f>
        <v>28</v>
      </c>
      <c r="L11" s="68">
        <f>DatosDelitos!P6+DatosDelitos!P14-DatosDelitos!P18</f>
        <v>95</v>
      </c>
    </row>
    <row r="12" spans="2:13" ht="13.15" customHeight="1" x14ac:dyDescent="0.2">
      <c r="B12" s="209" t="s">
        <v>281</v>
      </c>
      <c r="C12" s="209"/>
      <c r="D12" s="69">
        <f>DatosDelitos!C11</f>
        <v>1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1</v>
      </c>
      <c r="L12" s="71">
        <f>DatosDelitos!P11</f>
        <v>1</v>
      </c>
    </row>
    <row r="13" spans="2:13" ht="13.15" customHeight="1" x14ac:dyDescent="0.2">
      <c r="B13" s="209" t="s">
        <v>338</v>
      </c>
      <c r="C13" s="209"/>
      <c r="D13" s="69">
        <f>DatosDelitos!C21</f>
        <v>1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9" t="s">
        <v>343</v>
      </c>
      <c r="C14" s="209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9" t="s">
        <v>1233</v>
      </c>
      <c r="C15" s="209"/>
      <c r="D15" s="69">
        <f>DatosDelitos!C18+DatosDelitos!C45</f>
        <v>714</v>
      </c>
      <c r="E15" s="70">
        <f>DatosDelitos!H18+DatosDelitos!H45</f>
        <v>118</v>
      </c>
      <c r="F15" s="70">
        <f>DatosDelitos!I17+DatosDelitos!I45</f>
        <v>21</v>
      </c>
      <c r="G15" s="70">
        <f>DatosDelitos!J18+DatosDelitos!J45</f>
        <v>4</v>
      </c>
      <c r="H15" s="70">
        <f>DatosDelitos!K18+DatosDelitos!K45</f>
        <v>0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11</v>
      </c>
      <c r="L15" s="71">
        <f>DatosDelitos!P18+DatosDelitos!P45</f>
        <v>469</v>
      </c>
    </row>
    <row r="16" spans="2:13" ht="13.15" customHeight="1" x14ac:dyDescent="0.2">
      <c r="B16" s="209" t="s">
        <v>1234</v>
      </c>
      <c r="C16" s="209"/>
      <c r="D16" s="69">
        <f>DatosDelitos!C31</f>
        <v>732</v>
      </c>
      <c r="E16" s="70">
        <f>DatosDelitos!H31</f>
        <v>115</v>
      </c>
      <c r="F16" s="70">
        <f>DatosDelitos!I31</f>
        <v>106</v>
      </c>
      <c r="G16" s="70">
        <f>DatosDelitos!J31</f>
        <v>1</v>
      </c>
      <c r="H16" s="70">
        <f>DatosDelitos!K31</f>
        <v>1</v>
      </c>
      <c r="I16" s="70">
        <f>DatosDelitos!L31</f>
        <v>0</v>
      </c>
      <c r="J16" s="70">
        <f>DatosDelitos!M31</f>
        <v>0</v>
      </c>
      <c r="K16" s="70">
        <f>DatosDelitos!O31</f>
        <v>10</v>
      </c>
      <c r="L16" s="71">
        <f>DatosDelitos!P31</f>
        <v>168</v>
      </c>
    </row>
    <row r="17" spans="2:12" ht="13.15" customHeight="1" x14ac:dyDescent="0.2">
      <c r="B17" s="211" t="s">
        <v>1235</v>
      </c>
      <c r="C17" s="211"/>
      <c r="D17" s="69">
        <f>DatosDelitos!C43-DatosDelitos!C45</f>
        <v>11</v>
      </c>
      <c r="E17" s="70">
        <f>DatosDelitos!H43-DatosDelitos!H45</f>
        <v>1</v>
      </c>
      <c r="F17" s="70">
        <f>DatosDelitos!I43-DatosDelitos!I45</f>
        <v>1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5</v>
      </c>
    </row>
    <row r="18" spans="2:12" ht="13.15" customHeight="1" x14ac:dyDescent="0.2">
      <c r="B18" s="209" t="s">
        <v>1236</v>
      </c>
      <c r="C18" s="209"/>
      <c r="D18" s="69">
        <f>DatosDelitos!C51</f>
        <v>195</v>
      </c>
      <c r="E18" s="70">
        <f>DatosDelitos!H51</f>
        <v>33</v>
      </c>
      <c r="F18" s="70">
        <f>DatosDelitos!I51</f>
        <v>33</v>
      </c>
      <c r="G18" s="70">
        <f>DatosDelitos!J51</f>
        <v>12</v>
      </c>
      <c r="H18" s="70">
        <f>DatosDelitos!K51</f>
        <v>9</v>
      </c>
      <c r="I18" s="70">
        <f>DatosDelitos!L51</f>
        <v>0</v>
      </c>
      <c r="J18" s="70">
        <f>DatosDelitos!M51</f>
        <v>0</v>
      </c>
      <c r="K18" s="70">
        <f>DatosDelitos!O51</f>
        <v>14</v>
      </c>
      <c r="L18" s="71">
        <f>DatosDelitos!P51</f>
        <v>43</v>
      </c>
    </row>
    <row r="19" spans="2:12" ht="13.15" customHeight="1" x14ac:dyDescent="0.2">
      <c r="B19" s="209" t="s">
        <v>1237</v>
      </c>
      <c r="C19" s="209"/>
      <c r="D19" s="69">
        <f>DatosDelitos!C73</f>
        <v>3</v>
      </c>
      <c r="E19" s="70">
        <f>DatosDelitos!H73</f>
        <v>1</v>
      </c>
      <c r="F19" s="70">
        <f>DatosDelitos!I73</f>
        <v>1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1</v>
      </c>
    </row>
    <row r="20" spans="2:12" ht="27" customHeight="1" x14ac:dyDescent="0.2">
      <c r="B20" s="209" t="s">
        <v>1238</v>
      </c>
      <c r="C20" s="209"/>
      <c r="D20" s="69">
        <f>DatosDelitos!C75</f>
        <v>63</v>
      </c>
      <c r="E20" s="70">
        <f>DatosDelitos!H75</f>
        <v>7</v>
      </c>
      <c r="F20" s="70">
        <f>DatosDelitos!I75</f>
        <v>13</v>
      </c>
      <c r="G20" s="70">
        <f>DatosDelitos!J75</f>
        <v>0</v>
      </c>
      <c r="H20" s="70">
        <f>DatosDelitos!K75</f>
        <v>1</v>
      </c>
      <c r="I20" s="70">
        <f>DatosDelitos!L75</f>
        <v>0</v>
      </c>
      <c r="J20" s="70">
        <f>DatosDelitos!M75</f>
        <v>0</v>
      </c>
      <c r="K20" s="70">
        <f>DatosDelitos!O75</f>
        <v>0</v>
      </c>
      <c r="L20" s="71">
        <f>DatosDelitos!P75</f>
        <v>2</v>
      </c>
    </row>
    <row r="21" spans="2:12" ht="13.15" customHeight="1" x14ac:dyDescent="0.2">
      <c r="B21" s="211" t="s">
        <v>1239</v>
      </c>
      <c r="C21" s="211"/>
      <c r="D21" s="69">
        <f>DatosDelitos!C83</f>
        <v>30</v>
      </c>
      <c r="E21" s="70">
        <f>DatosDelitos!H83</f>
        <v>4</v>
      </c>
      <c r="F21" s="70">
        <f>DatosDelitos!I83</f>
        <v>11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7</v>
      </c>
    </row>
    <row r="22" spans="2:12" ht="13.15" customHeight="1" x14ac:dyDescent="0.2">
      <c r="B22" s="209" t="s">
        <v>1240</v>
      </c>
      <c r="C22" s="209"/>
      <c r="D22" s="69">
        <f>DatosDelitos!C86</f>
        <v>231</v>
      </c>
      <c r="E22" s="70">
        <f>DatosDelitos!H86</f>
        <v>36</v>
      </c>
      <c r="F22" s="70">
        <f>DatosDelitos!I86</f>
        <v>39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23</v>
      </c>
    </row>
    <row r="23" spans="2:12" ht="13.15" customHeight="1" x14ac:dyDescent="0.2">
      <c r="B23" s="209" t="s">
        <v>966</v>
      </c>
      <c r="C23" s="209"/>
      <c r="D23" s="69">
        <f>DatosDelitos!C98</f>
        <v>2766</v>
      </c>
      <c r="E23" s="70">
        <f>DatosDelitos!H98</f>
        <v>525</v>
      </c>
      <c r="F23" s="70">
        <f>DatosDelitos!I98</f>
        <v>498</v>
      </c>
      <c r="G23" s="70">
        <f>DatosDelitos!J98</f>
        <v>0</v>
      </c>
      <c r="H23" s="70">
        <f>DatosDelitos!K98</f>
        <v>0</v>
      </c>
      <c r="I23" s="70">
        <f>DatosDelitos!L98</f>
        <v>0</v>
      </c>
      <c r="J23" s="70">
        <f>DatosDelitos!M98</f>
        <v>0</v>
      </c>
      <c r="K23" s="70">
        <f>DatosDelitos!O98</f>
        <v>92</v>
      </c>
      <c r="L23" s="71">
        <f>DatosDelitos!P98</f>
        <v>256</v>
      </c>
    </row>
    <row r="24" spans="2:12" ht="27" customHeight="1" x14ac:dyDescent="0.2">
      <c r="B24" s="209" t="s">
        <v>1241</v>
      </c>
      <c r="C24" s="209"/>
      <c r="D24" s="69">
        <f>DatosDelitos!C132</f>
        <v>5</v>
      </c>
      <c r="E24" s="70">
        <f>DatosDelitos!H132</f>
        <v>0</v>
      </c>
      <c r="F24" s="70">
        <f>DatosDelitos!I132</f>
        <v>0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8</v>
      </c>
    </row>
    <row r="25" spans="2:12" ht="13.15" customHeight="1" x14ac:dyDescent="0.2">
      <c r="B25" s="209" t="s">
        <v>1242</v>
      </c>
      <c r="C25" s="209"/>
      <c r="D25" s="69">
        <f>DatosDelitos!C138</f>
        <v>13</v>
      </c>
      <c r="E25" s="70">
        <f>DatosDelitos!H138</f>
        <v>2</v>
      </c>
      <c r="F25" s="70">
        <f>DatosDelitos!I138</f>
        <v>4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1</v>
      </c>
    </row>
    <row r="26" spans="2:12" ht="13.15" customHeight="1" x14ac:dyDescent="0.2">
      <c r="B26" s="211" t="s">
        <v>1243</v>
      </c>
      <c r="C26" s="211"/>
      <c r="D26" s="69">
        <f>DatosDelitos!C145</f>
        <v>15</v>
      </c>
      <c r="E26" s="70">
        <f>DatosDelitos!H145</f>
        <v>0</v>
      </c>
      <c r="F26" s="70">
        <f>DatosDelitos!I145</f>
        <v>0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2</v>
      </c>
      <c r="L26" s="71">
        <f>DatosDelitos!P145</f>
        <v>2</v>
      </c>
    </row>
    <row r="27" spans="2:12" ht="38.25" customHeight="1" x14ac:dyDescent="0.2">
      <c r="B27" s="209" t="s">
        <v>1244</v>
      </c>
      <c r="C27" s="209"/>
      <c r="D27" s="69">
        <f>DatosDelitos!C148</f>
        <v>19</v>
      </c>
      <c r="E27" s="70">
        <f>DatosDelitos!H148</f>
        <v>6</v>
      </c>
      <c r="F27" s="70">
        <f>DatosDelitos!I148</f>
        <v>8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4</v>
      </c>
    </row>
    <row r="28" spans="2:12" ht="13.15" customHeight="1" x14ac:dyDescent="0.2">
      <c r="B28" s="209" t="s">
        <v>1245</v>
      </c>
      <c r="C28" s="209"/>
      <c r="D28" s="69">
        <f>DatosDelitos!C157+SUM(DatosDelitos!C168:C173)</f>
        <v>20</v>
      </c>
      <c r="E28" s="70">
        <f>DatosDelitos!H157+SUM(DatosDelitos!H168:H173)</f>
        <v>3</v>
      </c>
      <c r="F28" s="70">
        <f>DatosDelitos!I157+SUM(DatosDelitos!I168:I173)</f>
        <v>1</v>
      </c>
      <c r="G28" s="70">
        <f>DatosDelitos!J157+SUM(DatosDelitos!J168:J173)</f>
        <v>1</v>
      </c>
      <c r="H28" s="70">
        <f>DatosDelitos!K157+SUM(DatosDelitos!K168:K173)</f>
        <v>1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2</v>
      </c>
      <c r="L28" s="70">
        <f>DatosDelitos!P157+SUM(DatosDelitos!P168:Q173)</f>
        <v>0</v>
      </c>
    </row>
    <row r="29" spans="2:12" ht="13.15" customHeight="1" x14ac:dyDescent="0.2">
      <c r="B29" s="209" t="s">
        <v>1246</v>
      </c>
      <c r="C29" s="209"/>
      <c r="D29" s="69">
        <f>SUM(DatosDelitos!C174:C178)</f>
        <v>165</v>
      </c>
      <c r="E29" s="70">
        <f>SUM(DatosDelitos!H174:H178)</f>
        <v>71</v>
      </c>
      <c r="F29" s="70">
        <f>SUM(DatosDelitos!I174:I178)</f>
        <v>56</v>
      </c>
      <c r="G29" s="70">
        <f>SUM(DatosDelitos!J174:J178)</f>
        <v>0</v>
      </c>
      <c r="H29" s="70">
        <f>SUM(DatosDelitos!K174:K178)</f>
        <v>0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29</v>
      </c>
      <c r="L29" s="70">
        <f>SUM(DatosDelitos!P174:P178)</f>
        <v>40</v>
      </c>
    </row>
    <row r="30" spans="2:12" ht="13.15" customHeight="1" x14ac:dyDescent="0.2">
      <c r="B30" s="209" t="s">
        <v>1247</v>
      </c>
      <c r="C30" s="209"/>
      <c r="D30" s="69">
        <f>DatosDelitos!C179</f>
        <v>474</v>
      </c>
      <c r="E30" s="70">
        <f>DatosDelitos!H179</f>
        <v>111</v>
      </c>
      <c r="F30" s="70">
        <f>DatosDelitos!I179</f>
        <v>137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6</v>
      </c>
      <c r="L30" s="70">
        <f>DatosDelitos!P179</f>
        <v>733</v>
      </c>
    </row>
    <row r="31" spans="2:12" ht="13.15" customHeight="1" x14ac:dyDescent="0.2">
      <c r="B31" s="209" t="s">
        <v>1248</v>
      </c>
      <c r="C31" s="209"/>
      <c r="D31" s="69">
        <f>DatosDelitos!C187</f>
        <v>128</v>
      </c>
      <c r="E31" s="70">
        <f>DatosDelitos!H187</f>
        <v>27</v>
      </c>
      <c r="F31" s="70">
        <f>DatosDelitos!I187</f>
        <v>29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16</v>
      </c>
    </row>
    <row r="32" spans="2:12" ht="13.15" customHeight="1" x14ac:dyDescent="0.2">
      <c r="B32" s="209" t="s">
        <v>1249</v>
      </c>
      <c r="C32" s="209"/>
      <c r="D32" s="69">
        <f>DatosDelitos!C202</f>
        <v>12</v>
      </c>
      <c r="E32" s="70">
        <f>DatosDelitos!H202</f>
        <v>9</v>
      </c>
      <c r="F32" s="70">
        <f>DatosDelitos!I202</f>
        <v>3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0</v>
      </c>
      <c r="K32" s="70">
        <f>DatosDelitos!O202</f>
        <v>0</v>
      </c>
      <c r="L32" s="70">
        <f>DatosDelitos!P202</f>
        <v>4</v>
      </c>
    </row>
    <row r="33" spans="2:13" ht="13.15" customHeight="1" x14ac:dyDescent="0.2">
      <c r="B33" s="209" t="s">
        <v>1250</v>
      </c>
      <c r="C33" s="209"/>
      <c r="D33" s="69">
        <f>DatosDelitos!C224</f>
        <v>374</v>
      </c>
      <c r="E33" s="70">
        <f>DatosDelitos!H224</f>
        <v>125</v>
      </c>
      <c r="F33" s="70">
        <f>DatosDelitos!I224</f>
        <v>134</v>
      </c>
      <c r="G33" s="70">
        <f>DatosDelitos!J224</f>
        <v>2</v>
      </c>
      <c r="H33" s="70">
        <f>DatosDelitos!K224</f>
        <v>1</v>
      </c>
      <c r="I33" s="70">
        <f>DatosDelitos!L224</f>
        <v>0</v>
      </c>
      <c r="J33" s="70">
        <f>DatosDelitos!M224</f>
        <v>0</v>
      </c>
      <c r="K33" s="70">
        <f>DatosDelitos!O224</f>
        <v>13</v>
      </c>
      <c r="L33" s="70">
        <f>DatosDelitos!P224</f>
        <v>164</v>
      </c>
    </row>
    <row r="34" spans="2:13" ht="13.15" customHeight="1" x14ac:dyDescent="0.2">
      <c r="B34" s="209" t="s">
        <v>1251</v>
      </c>
      <c r="C34" s="209"/>
      <c r="D34" s="69">
        <f>DatosDelitos!C245</f>
        <v>3</v>
      </c>
      <c r="E34" s="70">
        <f>DatosDelitos!H245</f>
        <v>0</v>
      </c>
      <c r="F34" s="70">
        <f>DatosDelitos!I245</f>
        <v>0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0</v>
      </c>
    </row>
    <row r="35" spans="2:13" ht="13.15" customHeight="1" x14ac:dyDescent="0.2">
      <c r="B35" s="209" t="s">
        <v>1252</v>
      </c>
      <c r="C35" s="209"/>
      <c r="D35" s="69">
        <f>DatosDelitos!C272</f>
        <v>196</v>
      </c>
      <c r="E35" s="70">
        <f>DatosDelitos!H272</f>
        <v>75</v>
      </c>
      <c r="F35" s="70">
        <f>DatosDelitos!I272</f>
        <v>91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0</v>
      </c>
      <c r="K35" s="70">
        <f>DatosDelitos!O272</f>
        <v>7</v>
      </c>
      <c r="L35" s="70">
        <f>DatosDelitos!P272</f>
        <v>52</v>
      </c>
    </row>
    <row r="36" spans="2:13" ht="38.25" customHeight="1" x14ac:dyDescent="0.2">
      <c r="B36" s="209" t="s">
        <v>1253</v>
      </c>
      <c r="C36" s="209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9" t="s">
        <v>1254</v>
      </c>
      <c r="C37" s="209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9" t="s">
        <v>1255</v>
      </c>
      <c r="C38" s="209"/>
      <c r="D38" s="69">
        <f>DatosDelitos!C313+DatosDelitos!C319+DatosDelitos!C321</f>
        <v>1</v>
      </c>
      <c r="E38" s="70">
        <f>DatosDelitos!H313+DatosDelitos!H319+DatosDelitos!H321</f>
        <v>1</v>
      </c>
      <c r="F38" s="70">
        <f>DatosDelitos!I313+DatosDelitos!I319+DatosDelitos!I321</f>
        <v>1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1</v>
      </c>
    </row>
    <row r="39" spans="2:13" ht="13.15" customHeight="1" x14ac:dyDescent="0.2">
      <c r="B39" s="209" t="s">
        <v>1256</v>
      </c>
      <c r="C39" s="209"/>
      <c r="D39" s="69">
        <f>DatosDelitos!C324</f>
        <v>1155</v>
      </c>
      <c r="E39" s="70">
        <f>DatosDelitos!H324</f>
        <v>0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0">
        <f>DatosDelitos!P324</f>
        <v>0</v>
      </c>
    </row>
    <row r="40" spans="2:13" ht="13.15" customHeight="1" x14ac:dyDescent="0.2">
      <c r="B40" s="209" t="s">
        <v>1257</v>
      </c>
      <c r="C40" s="209"/>
      <c r="D40" s="69">
        <f>DatosDelitos!C326</f>
        <v>2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2</v>
      </c>
      <c r="L40" s="69">
        <f>DatosDelitos!P326</f>
        <v>0</v>
      </c>
    </row>
    <row r="41" spans="2:13" ht="13.15" customHeight="1" x14ac:dyDescent="0.2">
      <c r="B41" s="209" t="s">
        <v>943</v>
      </c>
      <c r="C41" s="209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9" t="s">
        <v>1258</v>
      </c>
      <c r="C42" s="209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0" t="s">
        <v>947</v>
      </c>
      <c r="C43" s="210"/>
      <c r="D43" s="72">
        <f>SUM(D11:D42)</f>
        <v>11937</v>
      </c>
      <c r="E43" s="72">
        <f t="shared" ref="E43:L43" si="0">SUM(E11:E42)</f>
        <v>1445</v>
      </c>
      <c r="F43" s="72">
        <f t="shared" si="0"/>
        <v>1384</v>
      </c>
      <c r="G43" s="72">
        <f t="shared" si="0"/>
        <v>28</v>
      </c>
      <c r="H43" s="72">
        <f t="shared" si="0"/>
        <v>17</v>
      </c>
      <c r="I43" s="72">
        <f t="shared" si="0"/>
        <v>0</v>
      </c>
      <c r="J43" s="72">
        <f t="shared" si="0"/>
        <v>0</v>
      </c>
      <c r="K43" s="72">
        <f t="shared" si="0"/>
        <v>217</v>
      </c>
      <c r="L43" s="72">
        <f t="shared" si="0"/>
        <v>2095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08" t="s">
        <v>1260</v>
      </c>
      <c r="C49" s="208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08" t="s">
        <v>1261</v>
      </c>
      <c r="C50" s="208"/>
      <c r="D50" s="75">
        <f>DatosDelitos!F14-DatosDelitos!F18</f>
        <v>29</v>
      </c>
      <c r="E50" s="75">
        <f>DatosDelitos!G14-DatosDelitos!G18</f>
        <v>11</v>
      </c>
    </row>
    <row r="51" spans="2:5" ht="13.15" customHeight="1" x14ac:dyDescent="0.25">
      <c r="B51" s="208" t="s">
        <v>281</v>
      </c>
      <c r="C51" s="208"/>
      <c r="D51" s="75">
        <f>DatosDelitos!F11</f>
        <v>0</v>
      </c>
      <c r="E51" s="75">
        <f>DatosDelitos!G11</f>
        <v>1</v>
      </c>
    </row>
    <row r="52" spans="2:5" ht="13.15" customHeight="1" x14ac:dyDescent="0.25">
      <c r="B52" s="208" t="s">
        <v>338</v>
      </c>
      <c r="C52" s="208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08" t="s">
        <v>343</v>
      </c>
      <c r="C53" s="208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08" t="s">
        <v>1233</v>
      </c>
      <c r="C54" s="208"/>
      <c r="D54" s="75">
        <f>DatosDelitos!F18+DatosDelitos!F45</f>
        <v>520</v>
      </c>
      <c r="E54" s="75">
        <f>DatosDelitos!G18+DatosDelitos!G45</f>
        <v>204</v>
      </c>
    </row>
    <row r="55" spans="2:5" ht="13.15" customHeight="1" x14ac:dyDescent="0.25">
      <c r="B55" s="208" t="s">
        <v>1234</v>
      </c>
      <c r="C55" s="208"/>
      <c r="D55" s="75">
        <f>DatosDelitos!F31</f>
        <v>234</v>
      </c>
      <c r="E55" s="75">
        <f>DatosDelitos!G31</f>
        <v>108</v>
      </c>
    </row>
    <row r="56" spans="2:5" ht="13.15" customHeight="1" x14ac:dyDescent="0.25">
      <c r="B56" s="208" t="s">
        <v>1235</v>
      </c>
      <c r="C56" s="208"/>
      <c r="D56" s="75">
        <f>DatosDelitos!F43-DatosDelitos!F45</f>
        <v>1</v>
      </c>
      <c r="E56" s="75">
        <f>DatosDelitos!G43-DatosDelitos!G45</f>
        <v>2</v>
      </c>
    </row>
    <row r="57" spans="2:5" ht="13.15" customHeight="1" x14ac:dyDescent="0.25">
      <c r="B57" s="208" t="s">
        <v>1236</v>
      </c>
      <c r="C57" s="208"/>
      <c r="D57" s="75">
        <f>DatosDelitos!F51</f>
        <v>7</v>
      </c>
      <c r="E57" s="75">
        <f>DatosDelitos!G51</f>
        <v>3</v>
      </c>
    </row>
    <row r="58" spans="2:5" ht="13.15" customHeight="1" x14ac:dyDescent="0.25">
      <c r="B58" s="208" t="s">
        <v>1237</v>
      </c>
      <c r="C58" s="208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08" t="s">
        <v>1262</v>
      </c>
      <c r="C59" s="208"/>
      <c r="D59" s="75">
        <f>DatosDelitos!F75</f>
        <v>4</v>
      </c>
      <c r="E59" s="75">
        <f>DatosDelitos!G75</f>
        <v>2</v>
      </c>
    </row>
    <row r="60" spans="2:5" ht="13.15" customHeight="1" x14ac:dyDescent="0.25">
      <c r="B60" s="208" t="s">
        <v>1239</v>
      </c>
      <c r="C60" s="208"/>
      <c r="D60" s="75">
        <f>DatosDelitos!F83</f>
        <v>12</v>
      </c>
      <c r="E60" s="75">
        <f>DatosDelitos!G83</f>
        <v>5</v>
      </c>
    </row>
    <row r="61" spans="2:5" ht="13.15" customHeight="1" x14ac:dyDescent="0.25">
      <c r="B61" s="208" t="s">
        <v>1240</v>
      </c>
      <c r="C61" s="208"/>
      <c r="D61" s="75">
        <f>DatosDelitos!F86</f>
        <v>4</v>
      </c>
      <c r="E61" s="75">
        <f>DatosDelitos!G86</f>
        <v>1</v>
      </c>
    </row>
    <row r="62" spans="2:5" ht="13.15" customHeight="1" x14ac:dyDescent="0.25">
      <c r="B62" s="208" t="s">
        <v>966</v>
      </c>
      <c r="C62" s="208"/>
      <c r="D62" s="75">
        <f>DatosDelitos!F98</f>
        <v>63</v>
      </c>
      <c r="E62" s="75">
        <f>DatosDelitos!G98</f>
        <v>32</v>
      </c>
    </row>
    <row r="63" spans="2:5" ht="27" customHeight="1" x14ac:dyDescent="0.25">
      <c r="B63" s="208" t="s">
        <v>1263</v>
      </c>
      <c r="C63" s="208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08" t="s">
        <v>1242</v>
      </c>
      <c r="C64" s="208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08" t="s">
        <v>1243</v>
      </c>
      <c r="C65" s="208"/>
      <c r="D65" s="75">
        <f>DatosDelitos!F145</f>
        <v>1</v>
      </c>
      <c r="E65" s="75">
        <f>DatosDelitos!G145</f>
        <v>1</v>
      </c>
    </row>
    <row r="66" spans="2:5" ht="40.5" customHeight="1" x14ac:dyDescent="0.25">
      <c r="B66" s="208" t="s">
        <v>1244</v>
      </c>
      <c r="C66" s="208"/>
      <c r="D66" s="75">
        <f>DatosDelitos!F148</f>
        <v>4</v>
      </c>
      <c r="E66" s="75">
        <f>DatosDelitos!G148</f>
        <v>1</v>
      </c>
    </row>
    <row r="67" spans="2:5" ht="13.15" customHeight="1" x14ac:dyDescent="0.25">
      <c r="B67" s="208" t="s">
        <v>1245</v>
      </c>
      <c r="C67" s="208"/>
      <c r="D67" s="75">
        <f>DatosDelitos!F157+SUM(DatosDelitos!F168:G173)</f>
        <v>0</v>
      </c>
      <c r="E67" s="75">
        <f>DatosDelitos!G157+SUM(DatosDelitos!G168:H173)</f>
        <v>3</v>
      </c>
    </row>
    <row r="68" spans="2:5" ht="13.15" customHeight="1" x14ac:dyDescent="0.25">
      <c r="B68" s="208" t="s">
        <v>1246</v>
      </c>
      <c r="C68" s="208"/>
      <c r="D68" s="75">
        <f>SUM(DatosDelitos!F174:G178)</f>
        <v>8</v>
      </c>
      <c r="E68" s="75">
        <f>SUM(DatosDelitos!G174:H178)</f>
        <v>75</v>
      </c>
    </row>
    <row r="69" spans="2:5" ht="13.15" customHeight="1" x14ac:dyDescent="0.25">
      <c r="B69" s="208" t="s">
        <v>1247</v>
      </c>
      <c r="C69" s="208"/>
      <c r="D69" s="75">
        <f>DatosDelitos!F179</f>
        <v>702</v>
      </c>
      <c r="E69" s="75">
        <f>DatosDelitos!G179</f>
        <v>680</v>
      </c>
    </row>
    <row r="70" spans="2:5" ht="13.15" customHeight="1" x14ac:dyDescent="0.25">
      <c r="B70" s="208" t="s">
        <v>1248</v>
      </c>
      <c r="C70" s="208"/>
      <c r="D70" s="75">
        <f>DatosDelitos!F187</f>
        <v>4</v>
      </c>
      <c r="E70" s="75">
        <f>DatosDelitos!G187</f>
        <v>3</v>
      </c>
    </row>
    <row r="71" spans="2:5" ht="13.15" customHeight="1" x14ac:dyDescent="0.25">
      <c r="B71" s="208" t="s">
        <v>1249</v>
      </c>
      <c r="C71" s="208"/>
      <c r="D71" s="75">
        <f>DatosDelitos!F202</f>
        <v>2</v>
      </c>
      <c r="E71" s="75">
        <f>DatosDelitos!G202</f>
        <v>1</v>
      </c>
    </row>
    <row r="72" spans="2:5" ht="13.15" customHeight="1" x14ac:dyDescent="0.25">
      <c r="B72" s="208" t="s">
        <v>1250</v>
      </c>
      <c r="C72" s="208"/>
      <c r="D72" s="75">
        <f>DatosDelitos!F224</f>
        <v>174</v>
      </c>
      <c r="E72" s="75">
        <f>DatosDelitos!G224</f>
        <v>102</v>
      </c>
    </row>
    <row r="73" spans="2:5" ht="13.15" customHeight="1" x14ac:dyDescent="0.25">
      <c r="B73" s="208" t="s">
        <v>1251</v>
      </c>
      <c r="C73" s="208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08" t="s">
        <v>1252</v>
      </c>
      <c r="C74" s="208"/>
      <c r="D74" s="75">
        <f>DatosDelitos!F272</f>
        <v>15</v>
      </c>
      <c r="E74" s="75">
        <f>DatosDelitos!G272</f>
        <v>8</v>
      </c>
    </row>
    <row r="75" spans="2:5" ht="38.25" customHeight="1" x14ac:dyDescent="0.25">
      <c r="B75" s="208" t="s">
        <v>1253</v>
      </c>
      <c r="C75" s="208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08" t="s">
        <v>1254</v>
      </c>
      <c r="C76" s="208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08" t="s">
        <v>1255</v>
      </c>
      <c r="C77" s="208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08" t="s">
        <v>1256</v>
      </c>
      <c r="C78" s="208"/>
      <c r="D78" s="75">
        <f>DatosDelitos!F324</f>
        <v>0</v>
      </c>
      <c r="E78" s="75">
        <f>DatosDelitos!G324</f>
        <v>0</v>
      </c>
    </row>
    <row r="79" spans="2:5" ht="15" customHeight="1" x14ac:dyDescent="0.25">
      <c r="B79" s="207" t="s">
        <v>1257</v>
      </c>
      <c r="C79" s="207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07" t="s">
        <v>943</v>
      </c>
      <c r="C80" s="207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07" t="s">
        <v>1258</v>
      </c>
      <c r="C81" s="207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07" t="s">
        <v>1264</v>
      </c>
      <c r="C82" s="207"/>
      <c r="D82" s="75">
        <f>SUM(D49:D81)</f>
        <v>1784</v>
      </c>
      <c r="E82" s="75">
        <f>SUM(E49:E81)</f>
        <v>1243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08" t="s">
        <v>1232</v>
      </c>
      <c r="C87" s="208"/>
      <c r="D87" s="75">
        <f>DatosDelitos!N6+DatosDelitos!N14-DatosDelitos!N18</f>
        <v>3</v>
      </c>
    </row>
    <row r="88" spans="2:13" ht="13.15" customHeight="1" x14ac:dyDescent="0.25">
      <c r="B88" s="208" t="s">
        <v>281</v>
      </c>
      <c r="C88" s="208"/>
      <c r="D88" s="75">
        <f>DatosDelitos!N11</f>
        <v>0</v>
      </c>
    </row>
    <row r="89" spans="2:13" ht="13.15" customHeight="1" x14ac:dyDescent="0.25">
      <c r="B89" s="208" t="s">
        <v>338</v>
      </c>
      <c r="C89" s="208"/>
      <c r="D89" s="75">
        <f>DatosDelitos!N21</f>
        <v>0</v>
      </c>
    </row>
    <row r="90" spans="2:13" ht="13.15" customHeight="1" x14ac:dyDescent="0.25">
      <c r="B90" s="208" t="s">
        <v>343</v>
      </c>
      <c r="C90" s="208"/>
      <c r="D90" s="75">
        <f>DatosDelitos!N24</f>
        <v>0</v>
      </c>
    </row>
    <row r="91" spans="2:13" ht="13.15" customHeight="1" x14ac:dyDescent="0.25">
      <c r="B91" s="208" t="s">
        <v>1266</v>
      </c>
      <c r="C91" s="208"/>
      <c r="D91" s="75">
        <f>SUM(DatosDelitos!N18,DatosDelitos!N45)</f>
        <v>1</v>
      </c>
    </row>
    <row r="92" spans="2:13" ht="13.15" customHeight="1" x14ac:dyDescent="0.25">
      <c r="B92" s="208" t="s">
        <v>1234</v>
      </c>
      <c r="C92" s="208"/>
      <c r="D92" s="75">
        <f>DatosDelitos!N31</f>
        <v>1</v>
      </c>
    </row>
    <row r="93" spans="2:13" ht="13.15" customHeight="1" x14ac:dyDescent="0.25">
      <c r="B93" s="208" t="s">
        <v>1235</v>
      </c>
      <c r="C93" s="208"/>
      <c r="D93" s="75">
        <f>DatosDelitos!N43-DatosDelitos!N45</f>
        <v>1</v>
      </c>
    </row>
    <row r="94" spans="2:13" ht="13.15" customHeight="1" x14ac:dyDescent="0.25">
      <c r="B94" s="208" t="s">
        <v>1236</v>
      </c>
      <c r="C94" s="208"/>
      <c r="D94" s="75">
        <f>DatosDelitos!N51</f>
        <v>2</v>
      </c>
    </row>
    <row r="95" spans="2:13" ht="13.15" customHeight="1" x14ac:dyDescent="0.25">
      <c r="B95" s="208" t="s">
        <v>1237</v>
      </c>
      <c r="C95" s="208"/>
      <c r="D95" s="75">
        <f>DatosDelitos!N73</f>
        <v>0</v>
      </c>
    </row>
    <row r="96" spans="2:13" ht="27" customHeight="1" x14ac:dyDescent="0.25">
      <c r="B96" s="208" t="s">
        <v>1262</v>
      </c>
      <c r="C96" s="208"/>
      <c r="D96" s="75">
        <f>DatosDelitos!N75</f>
        <v>1</v>
      </c>
    </row>
    <row r="97" spans="2:4" ht="13.15" customHeight="1" x14ac:dyDescent="0.25">
      <c r="B97" s="208" t="s">
        <v>1239</v>
      </c>
      <c r="C97" s="208"/>
      <c r="D97" s="75">
        <f>DatosDelitos!N83</f>
        <v>0</v>
      </c>
    </row>
    <row r="98" spans="2:4" ht="13.15" customHeight="1" x14ac:dyDescent="0.25">
      <c r="B98" s="208" t="s">
        <v>1240</v>
      </c>
      <c r="C98" s="208"/>
      <c r="D98" s="75">
        <f>DatosDelitos!N86</f>
        <v>3</v>
      </c>
    </row>
    <row r="99" spans="2:4" ht="13.15" customHeight="1" x14ac:dyDescent="0.25">
      <c r="B99" s="208" t="s">
        <v>966</v>
      </c>
      <c r="C99" s="208"/>
      <c r="D99" s="75">
        <f>DatosDelitos!N98</f>
        <v>4</v>
      </c>
    </row>
    <row r="100" spans="2:4" ht="27" customHeight="1" x14ac:dyDescent="0.25">
      <c r="B100" s="208" t="s">
        <v>1263</v>
      </c>
      <c r="C100" s="208"/>
      <c r="D100" s="75">
        <f>DatosDelitos!N132</f>
        <v>2</v>
      </c>
    </row>
    <row r="101" spans="2:4" ht="13.15" customHeight="1" x14ac:dyDescent="0.25">
      <c r="B101" s="208" t="s">
        <v>1242</v>
      </c>
      <c r="C101" s="208"/>
      <c r="D101" s="75">
        <f>DatosDelitos!N138</f>
        <v>2</v>
      </c>
    </row>
    <row r="102" spans="2:4" ht="13.15" customHeight="1" x14ac:dyDescent="0.25">
      <c r="B102" s="208" t="s">
        <v>1243</v>
      </c>
      <c r="C102" s="208"/>
      <c r="D102" s="75">
        <f>DatosDelitos!N145</f>
        <v>0</v>
      </c>
    </row>
    <row r="103" spans="2:4" ht="13.15" customHeight="1" x14ac:dyDescent="0.25">
      <c r="B103" s="208" t="s">
        <v>1267</v>
      </c>
      <c r="C103" s="208"/>
      <c r="D103" s="75">
        <f>DatosDelitos!N149</f>
        <v>2</v>
      </c>
    </row>
    <row r="104" spans="2:4" ht="13.15" customHeight="1" x14ac:dyDescent="0.25">
      <c r="B104" s="208" t="s">
        <v>1175</v>
      </c>
      <c r="C104" s="208"/>
      <c r="D104" s="75">
        <f>SUM(DatosDelitos!N150,DatosDelitos!N151)</f>
        <v>1</v>
      </c>
    </row>
    <row r="105" spans="2:4" ht="13.15" customHeight="1" x14ac:dyDescent="0.25">
      <c r="B105" s="208" t="s">
        <v>1173</v>
      </c>
      <c r="C105" s="208"/>
      <c r="D105" s="75">
        <f>SUM(DatosDelitos!N152:O156)</f>
        <v>7</v>
      </c>
    </row>
    <row r="106" spans="2:4" ht="13.15" customHeight="1" x14ac:dyDescent="0.25">
      <c r="B106" s="208" t="s">
        <v>1245</v>
      </c>
      <c r="C106" s="208"/>
      <c r="D106" s="75">
        <f>SUM(SUM(DatosDelitos!N158:O161),SUM(DatosDelitos!N168:O173))</f>
        <v>3</v>
      </c>
    </row>
    <row r="107" spans="2:4" ht="13.15" customHeight="1" x14ac:dyDescent="0.25">
      <c r="B107" s="208" t="s">
        <v>1268</v>
      </c>
      <c r="C107" s="208"/>
      <c r="D107" s="75">
        <f>SUM(DatosDelitos!N162:O166)</f>
        <v>1</v>
      </c>
    </row>
    <row r="108" spans="2:4" ht="13.15" customHeight="1" x14ac:dyDescent="0.25">
      <c r="B108" s="208" t="s">
        <v>1246</v>
      </c>
      <c r="C108" s="208"/>
      <c r="D108" s="75">
        <f>SUM(DatosDelitos!N174:O178)</f>
        <v>29</v>
      </c>
    </row>
    <row r="109" spans="2:4" ht="13.15" customHeight="1" x14ac:dyDescent="0.25">
      <c r="B109" s="208" t="s">
        <v>1247</v>
      </c>
      <c r="C109" s="208"/>
      <c r="D109" s="75">
        <f>DatosDelitos!N179</f>
        <v>0</v>
      </c>
    </row>
    <row r="110" spans="2:4" ht="13.15" customHeight="1" x14ac:dyDescent="0.25">
      <c r="B110" s="208" t="s">
        <v>1248</v>
      </c>
      <c r="C110" s="208"/>
      <c r="D110" s="75">
        <f>DatosDelitos!N187</f>
        <v>11</v>
      </c>
    </row>
    <row r="111" spans="2:4" ht="13.15" customHeight="1" x14ac:dyDescent="0.25">
      <c r="B111" s="208" t="s">
        <v>1249</v>
      </c>
      <c r="C111" s="208"/>
      <c r="D111" s="75">
        <f>DatosDelitos!N202</f>
        <v>9</v>
      </c>
    </row>
    <row r="112" spans="2:4" ht="13.15" customHeight="1" x14ac:dyDescent="0.25">
      <c r="B112" s="208" t="s">
        <v>1250</v>
      </c>
      <c r="C112" s="208"/>
      <c r="D112" s="75">
        <f>DatosDelitos!N224</f>
        <v>0</v>
      </c>
    </row>
    <row r="113" spans="2:4" ht="13.15" customHeight="1" x14ac:dyDescent="0.25">
      <c r="B113" s="208" t="s">
        <v>1251</v>
      </c>
      <c r="C113" s="208"/>
      <c r="D113" s="75">
        <f>DatosDelitos!N245</f>
        <v>2</v>
      </c>
    </row>
    <row r="114" spans="2:4" ht="13.15" customHeight="1" x14ac:dyDescent="0.25">
      <c r="B114" s="208" t="s">
        <v>1252</v>
      </c>
      <c r="C114" s="208"/>
      <c r="D114" s="75">
        <f>DatosDelitos!N272</f>
        <v>2</v>
      </c>
    </row>
    <row r="115" spans="2:4" ht="38.25" customHeight="1" x14ac:dyDescent="0.25">
      <c r="B115" s="208" t="s">
        <v>1253</v>
      </c>
      <c r="C115" s="208"/>
      <c r="D115" s="75">
        <f>DatosDelitos!N302</f>
        <v>0</v>
      </c>
    </row>
    <row r="116" spans="2:4" ht="13.15" customHeight="1" x14ac:dyDescent="0.25">
      <c r="B116" s="208" t="s">
        <v>1254</v>
      </c>
      <c r="C116" s="208"/>
      <c r="D116" s="75">
        <f>DatosDelitos!N306</f>
        <v>1</v>
      </c>
    </row>
    <row r="117" spans="2:4" ht="13.15" customHeight="1" x14ac:dyDescent="0.25">
      <c r="B117" s="208" t="s">
        <v>1255</v>
      </c>
      <c r="C117" s="208"/>
      <c r="D117" s="75">
        <f>DatosDelitos!N313+DatosDelitos!N321</f>
        <v>0</v>
      </c>
    </row>
    <row r="118" spans="2:4" ht="13.15" customHeight="1" x14ac:dyDescent="0.25">
      <c r="B118" s="208" t="s">
        <v>909</v>
      </c>
      <c r="C118" s="208"/>
      <c r="D118" s="75">
        <f>DatosDelitos!N319</f>
        <v>0</v>
      </c>
    </row>
    <row r="119" spans="2:4" ht="13.9" customHeight="1" x14ac:dyDescent="0.25">
      <c r="B119" s="208" t="s">
        <v>1256</v>
      </c>
      <c r="C119" s="208"/>
      <c r="D119" s="75">
        <f>DatosDelitos!N324</f>
        <v>0</v>
      </c>
    </row>
    <row r="120" spans="2:4" ht="12.75" customHeight="1" x14ac:dyDescent="0.25">
      <c r="B120" s="207" t="s">
        <v>1257</v>
      </c>
      <c r="C120" s="207"/>
      <c r="D120" s="75">
        <f>DatosDelitos!N326</f>
        <v>0</v>
      </c>
    </row>
    <row r="121" spans="2:4" ht="15" customHeight="1" x14ac:dyDescent="0.25">
      <c r="B121" s="207" t="s">
        <v>943</v>
      </c>
      <c r="C121" s="207"/>
      <c r="D121" s="75">
        <f>DatosDelitos!N338</f>
        <v>0</v>
      </c>
    </row>
    <row r="122" spans="2:4" ht="15" customHeight="1" x14ac:dyDescent="0.25">
      <c r="B122" s="207" t="s">
        <v>1258</v>
      </c>
      <c r="C122" s="207"/>
      <c r="D122" s="75">
        <f>DatosDelitos!N340</f>
        <v>0</v>
      </c>
    </row>
    <row r="123" spans="2:4" ht="15" customHeight="1" x14ac:dyDescent="0.25">
      <c r="B123" s="208" t="s">
        <v>1264</v>
      </c>
      <c r="C123" s="208"/>
      <c r="D123" s="75">
        <f>SUM(D87:D122)</f>
        <v>88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21</v>
      </c>
      <c r="D6" s="26">
        <v>22</v>
      </c>
      <c r="E6" s="27">
        <v>-1</v>
      </c>
      <c r="F6" s="26">
        <v>0</v>
      </c>
      <c r="G6" s="26">
        <v>0</v>
      </c>
      <c r="H6" s="26">
        <v>2</v>
      </c>
      <c r="I6" s="26">
        <v>2</v>
      </c>
      <c r="J6" s="26">
        <v>6</v>
      </c>
      <c r="K6" s="26">
        <v>1</v>
      </c>
      <c r="L6" s="26">
        <v>0</v>
      </c>
      <c r="M6" s="26">
        <v>0</v>
      </c>
      <c r="N6" s="26">
        <v>1</v>
      </c>
      <c r="O6" s="26">
        <v>8</v>
      </c>
      <c r="P6" s="28">
        <v>5</v>
      </c>
    </row>
    <row r="7" spans="1:16" x14ac:dyDescent="0.25">
      <c r="A7" s="29" t="s">
        <v>311</v>
      </c>
      <c r="B7" s="29" t="s">
        <v>312</v>
      </c>
      <c r="C7" s="15">
        <v>16</v>
      </c>
      <c r="D7" s="15">
        <v>13</v>
      </c>
      <c r="E7" s="30">
        <v>0</v>
      </c>
      <c r="F7" s="15">
        <v>0</v>
      </c>
      <c r="G7" s="15">
        <v>0</v>
      </c>
      <c r="H7" s="15">
        <v>2</v>
      </c>
      <c r="I7" s="15">
        <v>2</v>
      </c>
      <c r="J7" s="15">
        <v>2</v>
      </c>
      <c r="K7" s="15">
        <v>1</v>
      </c>
      <c r="L7" s="15">
        <v>0</v>
      </c>
      <c r="M7" s="15">
        <v>0</v>
      </c>
      <c r="N7" s="15">
        <v>1</v>
      </c>
      <c r="O7" s="15">
        <v>8</v>
      </c>
      <c r="P7" s="24">
        <v>2</v>
      </c>
    </row>
    <row r="8" spans="1:16" x14ac:dyDescent="0.25">
      <c r="A8" s="29" t="s">
        <v>313</v>
      </c>
      <c r="B8" s="29" t="s">
        <v>314</v>
      </c>
      <c r="C8" s="15">
        <v>0</v>
      </c>
      <c r="D8" s="15">
        <v>1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4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x14ac:dyDescent="0.25">
      <c r="A9" s="29" t="s">
        <v>315</v>
      </c>
      <c r="B9" s="29" t="s">
        <v>316</v>
      </c>
      <c r="C9" s="15">
        <v>4</v>
      </c>
      <c r="D9" s="15">
        <v>6</v>
      </c>
      <c r="E9" s="30">
        <v>-1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3</v>
      </c>
    </row>
    <row r="10" spans="1:16" x14ac:dyDescent="0.25">
      <c r="A10" s="29" t="s">
        <v>317</v>
      </c>
      <c r="B10" s="29" t="s">
        <v>318</v>
      </c>
      <c r="C10" s="15">
        <v>1</v>
      </c>
      <c r="D10" s="15">
        <v>2</v>
      </c>
      <c r="E10" s="30">
        <v>-1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1</v>
      </c>
      <c r="D11" s="26">
        <v>0</v>
      </c>
      <c r="E11" s="27">
        <v>0</v>
      </c>
      <c r="F11" s="26">
        <v>0</v>
      </c>
      <c r="G11" s="26">
        <v>1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1</v>
      </c>
      <c r="P11" s="28">
        <v>1</v>
      </c>
    </row>
    <row r="12" spans="1:16" x14ac:dyDescent="0.25">
      <c r="A12" s="29" t="s">
        <v>320</v>
      </c>
      <c r="B12" s="29" t="s">
        <v>281</v>
      </c>
      <c r="C12" s="15">
        <v>1</v>
      </c>
      <c r="D12" s="15">
        <v>0</v>
      </c>
      <c r="E12" s="30">
        <v>0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1</v>
      </c>
    </row>
    <row r="14" spans="1:16" x14ac:dyDescent="0.25">
      <c r="A14" s="176" t="s">
        <v>323</v>
      </c>
      <c r="B14" s="177"/>
      <c r="C14" s="26">
        <v>5286</v>
      </c>
      <c r="D14" s="26">
        <v>6506</v>
      </c>
      <c r="E14" s="27">
        <v>-1</v>
      </c>
      <c r="F14" s="26">
        <v>547</v>
      </c>
      <c r="G14" s="26">
        <v>214</v>
      </c>
      <c r="H14" s="26">
        <v>281</v>
      </c>
      <c r="I14" s="26">
        <v>306</v>
      </c>
      <c r="J14" s="26">
        <v>6</v>
      </c>
      <c r="K14" s="26">
        <v>3</v>
      </c>
      <c r="L14" s="26">
        <v>0</v>
      </c>
      <c r="M14" s="26">
        <v>0</v>
      </c>
      <c r="N14" s="26">
        <v>3</v>
      </c>
      <c r="O14" s="26">
        <v>31</v>
      </c>
      <c r="P14" s="28">
        <v>544</v>
      </c>
    </row>
    <row r="15" spans="1:16" x14ac:dyDescent="0.25">
      <c r="A15" s="29" t="s">
        <v>324</v>
      </c>
      <c r="B15" s="29" t="s">
        <v>325</v>
      </c>
      <c r="C15" s="15">
        <v>4477</v>
      </c>
      <c r="D15" s="15">
        <v>5477</v>
      </c>
      <c r="E15" s="30">
        <v>-1</v>
      </c>
      <c r="F15" s="15">
        <v>29</v>
      </c>
      <c r="G15" s="15">
        <v>10</v>
      </c>
      <c r="H15" s="15">
        <v>170</v>
      </c>
      <c r="I15" s="15">
        <v>186</v>
      </c>
      <c r="J15" s="15">
        <v>2</v>
      </c>
      <c r="K15" s="15">
        <v>2</v>
      </c>
      <c r="L15" s="15">
        <v>0</v>
      </c>
      <c r="M15" s="15">
        <v>0</v>
      </c>
      <c r="N15" s="15">
        <v>2</v>
      </c>
      <c r="O15" s="15">
        <v>20</v>
      </c>
      <c r="P15" s="24">
        <v>88</v>
      </c>
    </row>
    <row r="16" spans="1:16" x14ac:dyDescent="0.25">
      <c r="A16" s="29" t="s">
        <v>326</v>
      </c>
      <c r="B16" s="29" t="s">
        <v>327</v>
      </c>
      <c r="C16" s="15">
        <v>40</v>
      </c>
      <c r="D16" s="15">
        <v>50</v>
      </c>
      <c r="E16" s="30">
        <v>-1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24">
        <v>1</v>
      </c>
    </row>
    <row r="17" spans="1:16" x14ac:dyDescent="0.25">
      <c r="A17" s="29" t="s">
        <v>328</v>
      </c>
      <c r="B17" s="29" t="s">
        <v>329</v>
      </c>
      <c r="C17" s="15">
        <v>70</v>
      </c>
      <c r="D17" s="15">
        <v>394</v>
      </c>
      <c r="E17" s="30">
        <v>-1</v>
      </c>
      <c r="F17" s="15">
        <v>0</v>
      </c>
      <c r="G17" s="15">
        <v>1</v>
      </c>
      <c r="H17" s="15">
        <v>3</v>
      </c>
      <c r="I17" s="15">
        <v>9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1</v>
      </c>
    </row>
    <row r="18" spans="1:16" ht="33.75" x14ac:dyDescent="0.25">
      <c r="A18" s="29" t="s">
        <v>330</v>
      </c>
      <c r="B18" s="29" t="s">
        <v>331</v>
      </c>
      <c r="C18" s="15">
        <v>699</v>
      </c>
      <c r="D18" s="15">
        <v>585</v>
      </c>
      <c r="E18" s="30">
        <v>0</v>
      </c>
      <c r="F18" s="15">
        <v>518</v>
      </c>
      <c r="G18" s="15">
        <v>203</v>
      </c>
      <c r="H18" s="15">
        <v>108</v>
      </c>
      <c r="I18" s="15">
        <v>111</v>
      </c>
      <c r="J18" s="15">
        <v>4</v>
      </c>
      <c r="K18" s="15">
        <v>0</v>
      </c>
      <c r="L18" s="15">
        <v>0</v>
      </c>
      <c r="M18" s="15">
        <v>0</v>
      </c>
      <c r="N18" s="15">
        <v>1</v>
      </c>
      <c r="O18" s="15">
        <v>11</v>
      </c>
      <c r="P18" s="24">
        <v>454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1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1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732</v>
      </c>
      <c r="D31" s="26">
        <v>467</v>
      </c>
      <c r="E31" s="27">
        <v>0</v>
      </c>
      <c r="F31" s="26">
        <v>234</v>
      </c>
      <c r="G31" s="26">
        <v>108</v>
      </c>
      <c r="H31" s="26">
        <v>115</v>
      </c>
      <c r="I31" s="26">
        <v>106</v>
      </c>
      <c r="J31" s="26">
        <v>1</v>
      </c>
      <c r="K31" s="26">
        <v>1</v>
      </c>
      <c r="L31" s="26">
        <v>0</v>
      </c>
      <c r="M31" s="26">
        <v>0</v>
      </c>
      <c r="N31" s="26">
        <v>1</v>
      </c>
      <c r="O31" s="26">
        <v>10</v>
      </c>
      <c r="P31" s="28">
        <v>168</v>
      </c>
    </row>
    <row r="32" spans="1:16" x14ac:dyDescent="0.25">
      <c r="A32" s="29" t="s">
        <v>355</v>
      </c>
      <c r="B32" s="29" t="s">
        <v>356</v>
      </c>
      <c r="C32" s="15">
        <v>7</v>
      </c>
      <c r="D32" s="15">
        <v>17</v>
      </c>
      <c r="E32" s="30">
        <v>-1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252</v>
      </c>
      <c r="D34" s="15">
        <v>193</v>
      </c>
      <c r="E34" s="30">
        <v>0</v>
      </c>
      <c r="F34" s="15">
        <v>81</v>
      </c>
      <c r="G34" s="15">
        <v>13</v>
      </c>
      <c r="H34" s="15">
        <v>43</v>
      </c>
      <c r="I34" s="15">
        <v>43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6</v>
      </c>
      <c r="P34" s="24">
        <v>33</v>
      </c>
    </row>
    <row r="35" spans="1:16" x14ac:dyDescent="0.25">
      <c r="A35" s="29" t="s">
        <v>361</v>
      </c>
      <c r="B35" s="29" t="s">
        <v>362</v>
      </c>
      <c r="C35" s="15">
        <v>5</v>
      </c>
      <c r="D35" s="15">
        <v>10</v>
      </c>
      <c r="E35" s="30">
        <v>-1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0</v>
      </c>
    </row>
    <row r="36" spans="1:16" x14ac:dyDescent="0.25">
      <c r="A36" s="29" t="s">
        <v>363</v>
      </c>
      <c r="B36" s="29" t="s">
        <v>364</v>
      </c>
      <c r="C36" s="15">
        <v>141</v>
      </c>
      <c r="D36" s="15">
        <v>110</v>
      </c>
      <c r="E36" s="30">
        <v>0</v>
      </c>
      <c r="F36" s="15">
        <v>64</v>
      </c>
      <c r="G36" s="15">
        <v>11</v>
      </c>
      <c r="H36" s="15">
        <v>18</v>
      </c>
      <c r="I36" s="15">
        <v>7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15</v>
      </c>
    </row>
    <row r="37" spans="1:16" ht="22.5" x14ac:dyDescent="0.25">
      <c r="A37" s="29" t="s">
        <v>365</v>
      </c>
      <c r="B37" s="29" t="s">
        <v>366</v>
      </c>
      <c r="C37" s="15">
        <v>184</v>
      </c>
      <c r="D37" s="15">
        <v>115</v>
      </c>
      <c r="E37" s="30">
        <v>0</v>
      </c>
      <c r="F37" s="15">
        <v>68</v>
      </c>
      <c r="G37" s="15">
        <v>64</v>
      </c>
      <c r="H37" s="15">
        <v>38</v>
      </c>
      <c r="I37" s="15">
        <v>41</v>
      </c>
      <c r="J37" s="15">
        <v>1</v>
      </c>
      <c r="K37" s="15">
        <v>1</v>
      </c>
      <c r="L37" s="15">
        <v>0</v>
      </c>
      <c r="M37" s="15">
        <v>0</v>
      </c>
      <c r="N37" s="15">
        <v>0</v>
      </c>
      <c r="O37" s="15">
        <v>3</v>
      </c>
      <c r="P37" s="24">
        <v>94</v>
      </c>
    </row>
    <row r="38" spans="1:16" ht="22.5" x14ac:dyDescent="0.25">
      <c r="A38" s="29" t="s">
        <v>367</v>
      </c>
      <c r="B38" s="29" t="s">
        <v>368</v>
      </c>
      <c r="C38" s="15">
        <v>114</v>
      </c>
      <c r="D38" s="15">
        <v>0</v>
      </c>
      <c r="E38" s="30">
        <v>0</v>
      </c>
      <c r="F38" s="15">
        <v>16</v>
      </c>
      <c r="G38" s="15">
        <v>15</v>
      </c>
      <c r="H38" s="15">
        <v>3</v>
      </c>
      <c r="I38" s="15">
        <v>3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18</v>
      </c>
    </row>
    <row r="39" spans="1:16" ht="22.5" x14ac:dyDescent="0.25">
      <c r="A39" s="29" t="s">
        <v>369</v>
      </c>
      <c r="B39" s="29" t="s">
        <v>370</v>
      </c>
      <c r="C39" s="15">
        <v>21</v>
      </c>
      <c r="D39" s="15">
        <v>14</v>
      </c>
      <c r="E39" s="30">
        <v>0</v>
      </c>
      <c r="F39" s="15">
        <v>2</v>
      </c>
      <c r="G39" s="15">
        <v>2</v>
      </c>
      <c r="H39" s="15">
        <v>6</v>
      </c>
      <c r="I39" s="15">
        <v>7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3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2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6</v>
      </c>
      <c r="D42" s="15">
        <v>8</v>
      </c>
      <c r="E42" s="30">
        <v>-1</v>
      </c>
      <c r="F42" s="15">
        <v>3</v>
      </c>
      <c r="G42" s="15">
        <v>3</v>
      </c>
      <c r="H42" s="15">
        <v>6</v>
      </c>
      <c r="I42" s="15">
        <v>4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4">
        <v>5</v>
      </c>
    </row>
    <row r="43" spans="1:16" x14ac:dyDescent="0.25">
      <c r="A43" s="176" t="s">
        <v>377</v>
      </c>
      <c r="B43" s="177"/>
      <c r="C43" s="26">
        <v>26</v>
      </c>
      <c r="D43" s="26">
        <v>15</v>
      </c>
      <c r="E43" s="27">
        <v>0</v>
      </c>
      <c r="F43" s="26">
        <v>3</v>
      </c>
      <c r="G43" s="26">
        <v>3</v>
      </c>
      <c r="H43" s="26">
        <v>11</v>
      </c>
      <c r="I43" s="26">
        <v>13</v>
      </c>
      <c r="J43" s="26">
        <v>0</v>
      </c>
      <c r="K43" s="26">
        <v>0</v>
      </c>
      <c r="L43" s="26">
        <v>0</v>
      </c>
      <c r="M43" s="26">
        <v>0</v>
      </c>
      <c r="N43" s="26">
        <v>1</v>
      </c>
      <c r="O43" s="26">
        <v>0</v>
      </c>
      <c r="P43" s="28">
        <v>20</v>
      </c>
    </row>
    <row r="44" spans="1:16" x14ac:dyDescent="0.25">
      <c r="A44" s="29" t="s">
        <v>378</v>
      </c>
      <c r="B44" s="29" t="s">
        <v>379</v>
      </c>
      <c r="C44" s="15">
        <v>6</v>
      </c>
      <c r="D44" s="15">
        <v>3</v>
      </c>
      <c r="E44" s="30">
        <v>1</v>
      </c>
      <c r="F44" s="15">
        <v>1</v>
      </c>
      <c r="G44" s="15">
        <v>2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0</v>
      </c>
      <c r="P44" s="24">
        <v>4</v>
      </c>
    </row>
    <row r="45" spans="1:16" ht="22.5" x14ac:dyDescent="0.25">
      <c r="A45" s="29" t="s">
        <v>380</v>
      </c>
      <c r="B45" s="29" t="s">
        <v>381</v>
      </c>
      <c r="C45" s="15">
        <v>15</v>
      </c>
      <c r="D45" s="15">
        <v>11</v>
      </c>
      <c r="E45" s="30">
        <v>0</v>
      </c>
      <c r="F45" s="15">
        <v>2</v>
      </c>
      <c r="G45" s="15">
        <v>1</v>
      </c>
      <c r="H45" s="15">
        <v>10</v>
      </c>
      <c r="I45" s="15">
        <v>12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4">
        <v>15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0</v>
      </c>
      <c r="E47" s="30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4</v>
      </c>
      <c r="D49" s="15">
        <v>1</v>
      </c>
      <c r="E49" s="30">
        <v>3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1</v>
      </c>
    </row>
    <row r="50" spans="1:16" x14ac:dyDescent="0.25">
      <c r="A50" s="29" t="s">
        <v>390</v>
      </c>
      <c r="B50" s="29" t="s">
        <v>391</v>
      </c>
      <c r="C50" s="15">
        <v>1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195</v>
      </c>
      <c r="D51" s="26">
        <v>204</v>
      </c>
      <c r="E51" s="27">
        <v>-1</v>
      </c>
      <c r="F51" s="26">
        <v>7</v>
      </c>
      <c r="G51" s="26">
        <v>3</v>
      </c>
      <c r="H51" s="26">
        <v>33</v>
      </c>
      <c r="I51" s="26">
        <v>33</v>
      </c>
      <c r="J51" s="26">
        <v>12</v>
      </c>
      <c r="K51" s="26">
        <v>9</v>
      </c>
      <c r="L51" s="26">
        <v>0</v>
      </c>
      <c r="M51" s="26">
        <v>0</v>
      </c>
      <c r="N51" s="26">
        <v>2</v>
      </c>
      <c r="O51" s="26">
        <v>14</v>
      </c>
      <c r="P51" s="28">
        <v>43</v>
      </c>
    </row>
    <row r="52" spans="1:16" x14ac:dyDescent="0.25">
      <c r="A52" s="29" t="s">
        <v>393</v>
      </c>
      <c r="B52" s="29" t="s">
        <v>394</v>
      </c>
      <c r="C52" s="15">
        <v>59</v>
      </c>
      <c r="D52" s="15">
        <v>73</v>
      </c>
      <c r="E52" s="30">
        <v>-1</v>
      </c>
      <c r="F52" s="15">
        <v>0</v>
      </c>
      <c r="G52" s="15">
        <v>0</v>
      </c>
      <c r="H52" s="15">
        <v>8</v>
      </c>
      <c r="I52" s="15">
        <v>3</v>
      </c>
      <c r="J52" s="15">
        <v>6</v>
      </c>
      <c r="K52" s="15">
        <v>4</v>
      </c>
      <c r="L52" s="15">
        <v>0</v>
      </c>
      <c r="M52" s="15">
        <v>0</v>
      </c>
      <c r="N52" s="15">
        <v>0</v>
      </c>
      <c r="O52" s="15">
        <v>6</v>
      </c>
      <c r="P52" s="24">
        <v>3</v>
      </c>
    </row>
    <row r="53" spans="1:16" x14ac:dyDescent="0.25">
      <c r="A53" s="29" t="s">
        <v>395</v>
      </c>
      <c r="B53" s="29" t="s">
        <v>396</v>
      </c>
      <c r="C53" s="15">
        <v>1</v>
      </c>
      <c r="D53" s="15">
        <v>1</v>
      </c>
      <c r="E53" s="30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55</v>
      </c>
      <c r="D54" s="15">
        <v>67</v>
      </c>
      <c r="E54" s="30">
        <v>-1</v>
      </c>
      <c r="F54" s="15">
        <v>5</v>
      </c>
      <c r="G54" s="15">
        <v>1</v>
      </c>
      <c r="H54" s="15">
        <v>12</v>
      </c>
      <c r="I54" s="15">
        <v>13</v>
      </c>
      <c r="J54" s="15">
        <v>2</v>
      </c>
      <c r="K54" s="15">
        <v>1</v>
      </c>
      <c r="L54" s="15">
        <v>0</v>
      </c>
      <c r="M54" s="15">
        <v>0</v>
      </c>
      <c r="N54" s="15">
        <v>1</v>
      </c>
      <c r="O54" s="15">
        <v>4</v>
      </c>
      <c r="P54" s="24">
        <v>8</v>
      </c>
    </row>
    <row r="55" spans="1:16" ht="22.5" x14ac:dyDescent="0.25">
      <c r="A55" s="29" t="s">
        <v>399</v>
      </c>
      <c r="B55" s="29" t="s">
        <v>400</v>
      </c>
      <c r="C55" s="15">
        <v>1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2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6</v>
      </c>
      <c r="D57" s="15">
        <v>0</v>
      </c>
      <c r="E57" s="30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6</v>
      </c>
      <c r="D58" s="15">
        <v>3</v>
      </c>
      <c r="E58" s="30">
        <v>1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29" t="s">
        <v>407</v>
      </c>
      <c r="B59" s="29" t="s">
        <v>408</v>
      </c>
      <c r="C59" s="15">
        <v>0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2</v>
      </c>
      <c r="D60" s="15">
        <v>1</v>
      </c>
      <c r="E60" s="30">
        <v>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2</v>
      </c>
      <c r="D61" s="15">
        <v>2</v>
      </c>
      <c r="E61" s="30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19</v>
      </c>
    </row>
    <row r="62" spans="1:16" ht="33.75" x14ac:dyDescent="0.25">
      <c r="A62" s="29" t="s">
        <v>413</v>
      </c>
      <c r="B62" s="29" t="s">
        <v>414</v>
      </c>
      <c r="C62" s="15">
        <v>3</v>
      </c>
      <c r="D62" s="15">
        <v>3</v>
      </c>
      <c r="E62" s="30">
        <v>0</v>
      </c>
      <c r="F62" s="15">
        <v>0</v>
      </c>
      <c r="G62" s="15">
        <v>0</v>
      </c>
      <c r="H62" s="15">
        <v>1</v>
      </c>
      <c r="I62" s="15">
        <v>2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415</v>
      </c>
      <c r="B63" s="29" t="s">
        <v>416</v>
      </c>
      <c r="C63" s="15">
        <v>0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37</v>
      </c>
      <c r="D64" s="15">
        <v>40</v>
      </c>
      <c r="E64" s="30">
        <v>-1</v>
      </c>
      <c r="F64" s="15">
        <v>0</v>
      </c>
      <c r="G64" s="15">
        <v>0</v>
      </c>
      <c r="H64" s="15">
        <v>6</v>
      </c>
      <c r="I64" s="15">
        <v>10</v>
      </c>
      <c r="J64" s="15">
        <v>1</v>
      </c>
      <c r="K64" s="15">
        <v>2</v>
      </c>
      <c r="L64" s="15">
        <v>0</v>
      </c>
      <c r="M64" s="15">
        <v>0</v>
      </c>
      <c r="N64" s="15">
        <v>1</v>
      </c>
      <c r="O64" s="15">
        <v>3</v>
      </c>
      <c r="P64" s="24">
        <v>6</v>
      </c>
    </row>
    <row r="65" spans="1:16" ht="22.5" x14ac:dyDescent="0.25">
      <c r="A65" s="29" t="s">
        <v>419</v>
      </c>
      <c r="B65" s="29" t="s">
        <v>420</v>
      </c>
      <c r="C65" s="15">
        <v>16</v>
      </c>
      <c r="D65" s="15">
        <v>4</v>
      </c>
      <c r="E65" s="30">
        <v>3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1</v>
      </c>
      <c r="L65" s="15">
        <v>0</v>
      </c>
      <c r="M65" s="15">
        <v>0</v>
      </c>
      <c r="N65" s="15">
        <v>0</v>
      </c>
      <c r="O65" s="15">
        <v>1</v>
      </c>
      <c r="P65" s="24">
        <v>1</v>
      </c>
    </row>
    <row r="66" spans="1:16" ht="33.75" x14ac:dyDescent="0.25">
      <c r="A66" s="29" t="s">
        <v>421</v>
      </c>
      <c r="B66" s="29" t="s">
        <v>422</v>
      </c>
      <c r="C66" s="15">
        <v>3</v>
      </c>
      <c r="D66" s="15">
        <v>5</v>
      </c>
      <c r="E66" s="30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2</v>
      </c>
      <c r="D70" s="15">
        <v>5</v>
      </c>
      <c r="E70" s="30">
        <v>-1</v>
      </c>
      <c r="F70" s="15">
        <v>2</v>
      </c>
      <c r="G70" s="15">
        <v>2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3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5">
        <v>0</v>
      </c>
      <c r="N71" s="15">
        <v>0</v>
      </c>
      <c r="O71" s="15">
        <v>0</v>
      </c>
      <c r="P71" s="24">
        <v>2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3</v>
      </c>
      <c r="D73" s="26">
        <v>2</v>
      </c>
      <c r="E73" s="27">
        <v>0</v>
      </c>
      <c r="F73" s="26">
        <v>0</v>
      </c>
      <c r="G73" s="26">
        <v>0</v>
      </c>
      <c r="H73" s="26">
        <v>1</v>
      </c>
      <c r="I73" s="26">
        <v>1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1</v>
      </c>
    </row>
    <row r="74" spans="1:16" x14ac:dyDescent="0.25">
      <c r="A74" s="29" t="s">
        <v>436</v>
      </c>
      <c r="B74" s="29" t="s">
        <v>437</v>
      </c>
      <c r="C74" s="15">
        <v>3</v>
      </c>
      <c r="D74" s="15">
        <v>2</v>
      </c>
      <c r="E74" s="30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1</v>
      </c>
    </row>
    <row r="75" spans="1:16" x14ac:dyDescent="0.25">
      <c r="A75" s="176" t="s">
        <v>438</v>
      </c>
      <c r="B75" s="177"/>
      <c r="C75" s="26">
        <v>63</v>
      </c>
      <c r="D75" s="26">
        <v>43</v>
      </c>
      <c r="E75" s="27">
        <v>0</v>
      </c>
      <c r="F75" s="26">
        <v>4</v>
      </c>
      <c r="G75" s="26">
        <v>2</v>
      </c>
      <c r="H75" s="26">
        <v>7</v>
      </c>
      <c r="I75" s="26">
        <v>13</v>
      </c>
      <c r="J75" s="26">
        <v>0</v>
      </c>
      <c r="K75" s="26">
        <v>1</v>
      </c>
      <c r="L75" s="26">
        <v>0</v>
      </c>
      <c r="M75" s="26">
        <v>0</v>
      </c>
      <c r="N75" s="26">
        <v>1</v>
      </c>
      <c r="O75" s="26">
        <v>0</v>
      </c>
      <c r="P75" s="28">
        <v>2</v>
      </c>
    </row>
    <row r="76" spans="1:16" x14ac:dyDescent="0.25">
      <c r="A76" s="29" t="s">
        <v>439</v>
      </c>
      <c r="B76" s="29" t="s">
        <v>440</v>
      </c>
      <c r="C76" s="15">
        <v>30</v>
      </c>
      <c r="D76" s="15">
        <v>20</v>
      </c>
      <c r="E76" s="30">
        <v>0</v>
      </c>
      <c r="F76" s="15">
        <v>3</v>
      </c>
      <c r="G76" s="15">
        <v>0</v>
      </c>
      <c r="H76" s="15">
        <v>3</v>
      </c>
      <c r="I76" s="15">
        <v>5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0</v>
      </c>
      <c r="P76" s="24">
        <v>0</v>
      </c>
    </row>
    <row r="77" spans="1:16" ht="33.75" x14ac:dyDescent="0.25">
      <c r="A77" s="29" t="s">
        <v>441</v>
      </c>
      <c r="B77" s="29" t="s">
        <v>442</v>
      </c>
      <c r="C77" s="15">
        <v>2</v>
      </c>
      <c r="D77" s="15">
        <v>3</v>
      </c>
      <c r="E77" s="30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11</v>
      </c>
      <c r="D78" s="15">
        <v>7</v>
      </c>
      <c r="E78" s="30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29" t="s">
        <v>445</v>
      </c>
      <c r="B79" s="29" t="s">
        <v>446</v>
      </c>
      <c r="C79" s="15">
        <v>2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2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5">
        <v>0</v>
      </c>
      <c r="P79" s="24">
        <v>1</v>
      </c>
    </row>
    <row r="80" spans="1:16" ht="22.5" x14ac:dyDescent="0.25">
      <c r="A80" s="29" t="s">
        <v>447</v>
      </c>
      <c r="B80" s="29" t="s">
        <v>448</v>
      </c>
      <c r="C80" s="15">
        <v>12</v>
      </c>
      <c r="D80" s="15">
        <v>6</v>
      </c>
      <c r="E80" s="30">
        <v>1</v>
      </c>
      <c r="F80" s="15">
        <v>1</v>
      </c>
      <c r="G80" s="15">
        <v>2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3</v>
      </c>
      <c r="E81" s="30">
        <v>-1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6</v>
      </c>
      <c r="D82" s="15">
        <v>4</v>
      </c>
      <c r="E82" s="30">
        <v>0</v>
      </c>
      <c r="F82" s="15">
        <v>0</v>
      </c>
      <c r="G82" s="15">
        <v>0</v>
      </c>
      <c r="H82" s="15">
        <v>2</v>
      </c>
      <c r="I82" s="15">
        <v>4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1</v>
      </c>
    </row>
    <row r="83" spans="1:16" x14ac:dyDescent="0.25">
      <c r="A83" s="176" t="s">
        <v>453</v>
      </c>
      <c r="B83" s="177"/>
      <c r="C83" s="26">
        <v>30</v>
      </c>
      <c r="D83" s="26">
        <v>30</v>
      </c>
      <c r="E83" s="27">
        <v>0</v>
      </c>
      <c r="F83" s="26">
        <v>12</v>
      </c>
      <c r="G83" s="26">
        <v>5</v>
      </c>
      <c r="H83" s="26">
        <v>4</v>
      </c>
      <c r="I83" s="26">
        <v>11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8">
        <v>7</v>
      </c>
    </row>
    <row r="84" spans="1:16" x14ac:dyDescent="0.25">
      <c r="A84" s="29" t="s">
        <v>454</v>
      </c>
      <c r="B84" s="29" t="s">
        <v>455</v>
      </c>
      <c r="C84" s="15">
        <v>4</v>
      </c>
      <c r="D84" s="15">
        <v>10</v>
      </c>
      <c r="E84" s="30">
        <v>-1</v>
      </c>
      <c r="F84" s="15">
        <v>0</v>
      </c>
      <c r="G84" s="15">
        <v>0</v>
      </c>
      <c r="H84" s="15">
        <v>0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26</v>
      </c>
      <c r="D85" s="15">
        <v>20</v>
      </c>
      <c r="E85" s="30">
        <v>0</v>
      </c>
      <c r="F85" s="15">
        <v>12</v>
      </c>
      <c r="G85" s="15">
        <v>5</v>
      </c>
      <c r="H85" s="15">
        <v>4</v>
      </c>
      <c r="I85" s="15">
        <v>9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7</v>
      </c>
    </row>
    <row r="86" spans="1:16" x14ac:dyDescent="0.25">
      <c r="A86" s="176" t="s">
        <v>458</v>
      </c>
      <c r="B86" s="177"/>
      <c r="C86" s="26">
        <v>231</v>
      </c>
      <c r="D86" s="26">
        <v>192</v>
      </c>
      <c r="E86" s="27">
        <v>0</v>
      </c>
      <c r="F86" s="26">
        <v>4</v>
      </c>
      <c r="G86" s="26">
        <v>1</v>
      </c>
      <c r="H86" s="26">
        <v>36</v>
      </c>
      <c r="I86" s="26">
        <v>39</v>
      </c>
      <c r="J86" s="26">
        <v>0</v>
      </c>
      <c r="K86" s="26">
        <v>0</v>
      </c>
      <c r="L86" s="26">
        <v>0</v>
      </c>
      <c r="M86" s="26">
        <v>0</v>
      </c>
      <c r="N86" s="26">
        <v>3</v>
      </c>
      <c r="O86" s="26">
        <v>0</v>
      </c>
      <c r="P86" s="28">
        <v>23</v>
      </c>
    </row>
    <row r="87" spans="1:16" x14ac:dyDescent="0.25">
      <c r="A87" s="29" t="s">
        <v>459</v>
      </c>
      <c r="B87" s="29" t="s">
        <v>460</v>
      </c>
      <c r="C87" s="15">
        <v>1</v>
      </c>
      <c r="D87" s="15">
        <v>1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9</v>
      </c>
      <c r="D90" s="15">
        <v>6</v>
      </c>
      <c r="E90" s="30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1</v>
      </c>
    </row>
    <row r="91" spans="1:16" ht="22.5" x14ac:dyDescent="0.25">
      <c r="A91" s="29" t="s">
        <v>467</v>
      </c>
      <c r="B91" s="29" t="s">
        <v>468</v>
      </c>
      <c r="C91" s="15">
        <v>4</v>
      </c>
      <c r="D91" s="15">
        <v>1</v>
      </c>
      <c r="E91" s="30">
        <v>3</v>
      </c>
      <c r="F91" s="15">
        <v>0</v>
      </c>
      <c r="G91" s="15">
        <v>0</v>
      </c>
      <c r="H91" s="15">
        <v>1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10</v>
      </c>
      <c r="D92" s="15">
        <v>16</v>
      </c>
      <c r="E92" s="30">
        <v>-1</v>
      </c>
      <c r="F92" s="15">
        <v>0</v>
      </c>
      <c r="G92" s="15">
        <v>0</v>
      </c>
      <c r="H92" s="15">
        <v>3</v>
      </c>
      <c r="I92" s="15">
        <v>2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10</v>
      </c>
      <c r="D93" s="15">
        <v>15</v>
      </c>
      <c r="E93" s="30">
        <v>-1</v>
      </c>
      <c r="F93" s="15">
        <v>0</v>
      </c>
      <c r="G93" s="15">
        <v>0</v>
      </c>
      <c r="H93" s="15">
        <v>4</v>
      </c>
      <c r="I93" s="15">
        <v>6</v>
      </c>
      <c r="J93" s="15">
        <v>0</v>
      </c>
      <c r="K93" s="15">
        <v>0</v>
      </c>
      <c r="L93" s="15">
        <v>0</v>
      </c>
      <c r="M93" s="15">
        <v>0</v>
      </c>
      <c r="N93" s="15">
        <v>3</v>
      </c>
      <c r="O93" s="15">
        <v>0</v>
      </c>
      <c r="P93" s="24">
        <v>1</v>
      </c>
    </row>
    <row r="94" spans="1:16" x14ac:dyDescent="0.25">
      <c r="A94" s="29" t="s">
        <v>473</v>
      </c>
      <c r="B94" s="29" t="s">
        <v>474</v>
      </c>
      <c r="C94" s="15">
        <v>8</v>
      </c>
      <c r="D94" s="15">
        <v>10</v>
      </c>
      <c r="E94" s="30">
        <v>-1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189</v>
      </c>
      <c r="D95" s="15">
        <v>143</v>
      </c>
      <c r="E95" s="30">
        <v>0</v>
      </c>
      <c r="F95" s="15">
        <v>4</v>
      </c>
      <c r="G95" s="15">
        <v>1</v>
      </c>
      <c r="H95" s="15">
        <v>28</v>
      </c>
      <c r="I95" s="15">
        <v>31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21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2766</v>
      </c>
      <c r="D98" s="26">
        <v>2962</v>
      </c>
      <c r="E98" s="27">
        <v>-1</v>
      </c>
      <c r="F98" s="26">
        <v>63</v>
      </c>
      <c r="G98" s="26">
        <v>32</v>
      </c>
      <c r="H98" s="26">
        <v>525</v>
      </c>
      <c r="I98" s="26">
        <v>498</v>
      </c>
      <c r="J98" s="26">
        <v>0</v>
      </c>
      <c r="K98" s="26">
        <v>0</v>
      </c>
      <c r="L98" s="26">
        <v>0</v>
      </c>
      <c r="M98" s="26">
        <v>0</v>
      </c>
      <c r="N98" s="26">
        <v>4</v>
      </c>
      <c r="O98" s="26">
        <v>92</v>
      </c>
      <c r="P98" s="28">
        <v>256</v>
      </c>
    </row>
    <row r="99" spans="1:16" x14ac:dyDescent="0.25">
      <c r="A99" s="29" t="s">
        <v>482</v>
      </c>
      <c r="B99" s="29" t="s">
        <v>483</v>
      </c>
      <c r="C99" s="15">
        <v>406</v>
      </c>
      <c r="D99" s="15">
        <v>511</v>
      </c>
      <c r="E99" s="30">
        <v>-1</v>
      </c>
      <c r="F99" s="15">
        <v>12</v>
      </c>
      <c r="G99" s="15">
        <v>7</v>
      </c>
      <c r="H99" s="15">
        <v>64</v>
      </c>
      <c r="I99" s="15">
        <v>50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7</v>
      </c>
      <c r="P99" s="24">
        <v>33</v>
      </c>
    </row>
    <row r="100" spans="1:16" x14ac:dyDescent="0.25">
      <c r="A100" s="29" t="s">
        <v>484</v>
      </c>
      <c r="B100" s="29" t="s">
        <v>485</v>
      </c>
      <c r="C100" s="15">
        <v>676</v>
      </c>
      <c r="D100" s="15">
        <v>806</v>
      </c>
      <c r="E100" s="30">
        <v>-1</v>
      </c>
      <c r="F100" s="15">
        <v>17</v>
      </c>
      <c r="G100" s="15">
        <v>8</v>
      </c>
      <c r="H100" s="15">
        <v>148</v>
      </c>
      <c r="I100" s="15">
        <v>134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34</v>
      </c>
      <c r="P100" s="24">
        <v>75</v>
      </c>
    </row>
    <row r="101" spans="1:16" ht="33.75" x14ac:dyDescent="0.25">
      <c r="A101" s="29" t="s">
        <v>486</v>
      </c>
      <c r="B101" s="29" t="s">
        <v>487</v>
      </c>
      <c r="C101" s="15">
        <v>98</v>
      </c>
      <c r="D101" s="15">
        <v>112</v>
      </c>
      <c r="E101" s="30">
        <v>-1</v>
      </c>
      <c r="F101" s="15">
        <v>0</v>
      </c>
      <c r="G101" s="15">
        <v>1</v>
      </c>
      <c r="H101" s="15">
        <v>49</v>
      </c>
      <c r="I101" s="15">
        <v>40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4">
        <v>9</v>
      </c>
    </row>
    <row r="102" spans="1:16" ht="22.5" x14ac:dyDescent="0.25">
      <c r="A102" s="29" t="s">
        <v>488</v>
      </c>
      <c r="B102" s="29" t="s">
        <v>489</v>
      </c>
      <c r="C102" s="15">
        <v>206</v>
      </c>
      <c r="D102" s="15">
        <v>238</v>
      </c>
      <c r="E102" s="30">
        <v>-1</v>
      </c>
      <c r="F102" s="15">
        <v>5</v>
      </c>
      <c r="G102" s="15">
        <v>2</v>
      </c>
      <c r="H102" s="15">
        <v>88</v>
      </c>
      <c r="I102" s="15">
        <v>83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41</v>
      </c>
      <c r="P102" s="24">
        <v>34</v>
      </c>
    </row>
    <row r="103" spans="1:16" x14ac:dyDescent="0.25">
      <c r="A103" s="29" t="s">
        <v>490</v>
      </c>
      <c r="B103" s="29" t="s">
        <v>491</v>
      </c>
      <c r="C103" s="15">
        <v>2</v>
      </c>
      <c r="D103" s="15">
        <v>3</v>
      </c>
      <c r="E103" s="30">
        <v>-1</v>
      </c>
      <c r="F103" s="15">
        <v>0</v>
      </c>
      <c r="G103" s="15">
        <v>0</v>
      </c>
      <c r="H103" s="15">
        <v>0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29" t="s">
        <v>492</v>
      </c>
      <c r="B104" s="29" t="s">
        <v>493</v>
      </c>
      <c r="C104" s="15">
        <v>41</v>
      </c>
      <c r="D104" s="15">
        <v>48</v>
      </c>
      <c r="E104" s="30">
        <v>-1</v>
      </c>
      <c r="F104" s="15">
        <v>0</v>
      </c>
      <c r="G104" s="15">
        <v>1</v>
      </c>
      <c r="H104" s="15">
        <v>7</v>
      </c>
      <c r="I104" s="15">
        <v>7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24">
        <v>4</v>
      </c>
    </row>
    <row r="105" spans="1:16" x14ac:dyDescent="0.25">
      <c r="A105" s="29" t="s">
        <v>494</v>
      </c>
      <c r="B105" s="29" t="s">
        <v>495</v>
      </c>
      <c r="C105" s="15">
        <v>71</v>
      </c>
      <c r="D105" s="15">
        <v>48</v>
      </c>
      <c r="E105" s="30">
        <v>0</v>
      </c>
      <c r="F105" s="15">
        <v>1</v>
      </c>
      <c r="G105" s="15">
        <v>0</v>
      </c>
      <c r="H105" s="15">
        <v>3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1</v>
      </c>
    </row>
    <row r="106" spans="1:16" x14ac:dyDescent="0.25">
      <c r="A106" s="29" t="s">
        <v>496</v>
      </c>
      <c r="B106" s="29" t="s">
        <v>497</v>
      </c>
      <c r="C106" s="15">
        <v>684</v>
      </c>
      <c r="D106" s="15">
        <v>642</v>
      </c>
      <c r="E106" s="30">
        <v>0</v>
      </c>
      <c r="F106" s="15">
        <v>7</v>
      </c>
      <c r="G106" s="15">
        <v>3</v>
      </c>
      <c r="H106" s="15">
        <v>69</v>
      </c>
      <c r="I106" s="15">
        <v>74</v>
      </c>
      <c r="J106" s="15">
        <v>0</v>
      </c>
      <c r="K106" s="15">
        <v>0</v>
      </c>
      <c r="L106" s="15">
        <v>0</v>
      </c>
      <c r="M106" s="15">
        <v>0</v>
      </c>
      <c r="N106" s="15">
        <v>2</v>
      </c>
      <c r="O106" s="15">
        <v>2</v>
      </c>
      <c r="P106" s="24">
        <v>31</v>
      </c>
    </row>
    <row r="107" spans="1:16" ht="22.5" x14ac:dyDescent="0.25">
      <c r="A107" s="29" t="s">
        <v>498</v>
      </c>
      <c r="B107" s="29" t="s">
        <v>499</v>
      </c>
      <c r="C107" s="15">
        <v>150</v>
      </c>
      <c r="D107" s="15">
        <v>143</v>
      </c>
      <c r="E107" s="30">
        <v>0</v>
      </c>
      <c r="F107" s="15">
        <v>3</v>
      </c>
      <c r="G107" s="15">
        <v>0</v>
      </c>
      <c r="H107" s="15">
        <v>28</v>
      </c>
      <c r="I107" s="15">
        <v>33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17</v>
      </c>
    </row>
    <row r="108" spans="1:16" ht="22.5" x14ac:dyDescent="0.25">
      <c r="A108" s="29" t="s">
        <v>500</v>
      </c>
      <c r="B108" s="29" t="s">
        <v>501</v>
      </c>
      <c r="C108" s="15">
        <v>15</v>
      </c>
      <c r="D108" s="15">
        <v>10</v>
      </c>
      <c r="E108" s="30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2</v>
      </c>
      <c r="P108" s="24">
        <v>5</v>
      </c>
    </row>
    <row r="109" spans="1:16" x14ac:dyDescent="0.25">
      <c r="A109" s="29" t="s">
        <v>502</v>
      </c>
      <c r="B109" s="29" t="s">
        <v>503</v>
      </c>
      <c r="C109" s="15">
        <v>0</v>
      </c>
      <c r="D109" s="15">
        <v>0</v>
      </c>
      <c r="E109" s="30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9</v>
      </c>
      <c r="D110" s="15">
        <v>7</v>
      </c>
      <c r="E110" s="30">
        <v>0</v>
      </c>
      <c r="F110" s="15">
        <v>0</v>
      </c>
      <c r="G110" s="15">
        <v>0</v>
      </c>
      <c r="H110" s="15">
        <v>6</v>
      </c>
      <c r="I110" s="15">
        <v>6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3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373</v>
      </c>
      <c r="D112" s="15">
        <v>360</v>
      </c>
      <c r="E112" s="30">
        <v>0</v>
      </c>
      <c r="F112" s="15">
        <v>17</v>
      </c>
      <c r="G112" s="15">
        <v>8</v>
      </c>
      <c r="H112" s="15">
        <v>52</v>
      </c>
      <c r="I112" s="15">
        <v>57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3</v>
      </c>
      <c r="P112" s="24">
        <v>28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0</v>
      </c>
      <c r="D115" s="15">
        <v>2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1</v>
      </c>
      <c r="D116" s="15">
        <v>2</v>
      </c>
      <c r="E116" s="30">
        <v>-1</v>
      </c>
      <c r="F116" s="15">
        <v>0</v>
      </c>
      <c r="G116" s="15">
        <v>0</v>
      </c>
      <c r="H116" s="15">
        <v>1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0</v>
      </c>
      <c r="D117" s="15">
        <v>0</v>
      </c>
      <c r="E117" s="30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1</v>
      </c>
      <c r="E118" s="30">
        <v>-1</v>
      </c>
      <c r="F118" s="15">
        <v>0</v>
      </c>
      <c r="G118" s="15">
        <v>0</v>
      </c>
      <c r="H118" s="15">
        <v>1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2</v>
      </c>
      <c r="D121" s="15">
        <v>8</v>
      </c>
      <c r="E121" s="30">
        <v>-1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26</v>
      </c>
      <c r="D122" s="15">
        <v>13</v>
      </c>
      <c r="E122" s="30">
        <v>1</v>
      </c>
      <c r="F122" s="15">
        <v>1</v>
      </c>
      <c r="G122" s="15">
        <v>2</v>
      </c>
      <c r="H122" s="15">
        <v>5</v>
      </c>
      <c r="I122" s="15">
        <v>4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14</v>
      </c>
    </row>
    <row r="123" spans="1:16" x14ac:dyDescent="0.25">
      <c r="A123" s="29" t="s">
        <v>530</v>
      </c>
      <c r="B123" s="29" t="s">
        <v>531</v>
      </c>
      <c r="C123" s="15">
        <v>2</v>
      </c>
      <c r="D123" s="15">
        <v>1</v>
      </c>
      <c r="E123" s="30">
        <v>1</v>
      </c>
      <c r="F123" s="15">
        <v>0</v>
      </c>
      <c r="G123" s="15">
        <v>0</v>
      </c>
      <c r="H123" s="15">
        <v>0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1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0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4</v>
      </c>
      <c r="D127" s="15">
        <v>3</v>
      </c>
      <c r="E127" s="30">
        <v>0</v>
      </c>
      <c r="F127" s="15">
        <v>0</v>
      </c>
      <c r="G127" s="15">
        <v>0</v>
      </c>
      <c r="H127" s="15">
        <v>0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2</v>
      </c>
      <c r="E129" s="30">
        <v>-1</v>
      </c>
      <c r="F129" s="15">
        <v>0</v>
      </c>
      <c r="G129" s="15">
        <v>0</v>
      </c>
      <c r="H129" s="15">
        <v>0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2</v>
      </c>
      <c r="E131" s="30">
        <v>-1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5</v>
      </c>
      <c r="D132" s="26">
        <v>4</v>
      </c>
      <c r="E132" s="27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2</v>
      </c>
      <c r="O132" s="26">
        <v>0</v>
      </c>
      <c r="P132" s="28">
        <v>8</v>
      </c>
    </row>
    <row r="133" spans="1:16" x14ac:dyDescent="0.25">
      <c r="A133" s="29" t="s">
        <v>549</v>
      </c>
      <c r="B133" s="29" t="s">
        <v>550</v>
      </c>
      <c r="C133" s="15">
        <v>4</v>
      </c>
      <c r="D133" s="15">
        <v>3</v>
      </c>
      <c r="E133" s="30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4">
        <v>2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1</v>
      </c>
      <c r="D135" s="15">
        <v>1</v>
      </c>
      <c r="E135" s="30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6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13</v>
      </c>
      <c r="D138" s="26">
        <v>13</v>
      </c>
      <c r="E138" s="27">
        <v>0</v>
      </c>
      <c r="F138" s="26">
        <v>0</v>
      </c>
      <c r="G138" s="26">
        <v>0</v>
      </c>
      <c r="H138" s="26">
        <v>2</v>
      </c>
      <c r="I138" s="26">
        <v>4</v>
      </c>
      <c r="J138" s="26">
        <v>0</v>
      </c>
      <c r="K138" s="26">
        <v>0</v>
      </c>
      <c r="L138" s="26">
        <v>0</v>
      </c>
      <c r="M138" s="26">
        <v>0</v>
      </c>
      <c r="N138" s="26">
        <v>2</v>
      </c>
      <c r="O138" s="26">
        <v>0</v>
      </c>
      <c r="P138" s="28">
        <v>1</v>
      </c>
    </row>
    <row r="139" spans="1:16" ht="22.5" x14ac:dyDescent="0.25">
      <c r="A139" s="29" t="s">
        <v>560</v>
      </c>
      <c r="B139" s="29" t="s">
        <v>561</v>
      </c>
      <c r="C139" s="15">
        <v>4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8</v>
      </c>
      <c r="D143" s="15">
        <v>13</v>
      </c>
      <c r="E143" s="30">
        <v>-1</v>
      </c>
      <c r="F143" s="15">
        <v>0</v>
      </c>
      <c r="G143" s="15">
        <v>0</v>
      </c>
      <c r="H143" s="15">
        <v>2</v>
      </c>
      <c r="I143" s="15">
        <v>3</v>
      </c>
      <c r="J143" s="15">
        <v>0</v>
      </c>
      <c r="K143" s="15">
        <v>0</v>
      </c>
      <c r="L143" s="15">
        <v>0</v>
      </c>
      <c r="M143" s="15">
        <v>0</v>
      </c>
      <c r="N143" s="15">
        <v>2</v>
      </c>
      <c r="O143" s="15">
        <v>0</v>
      </c>
      <c r="P143" s="24">
        <v>1</v>
      </c>
    </row>
    <row r="144" spans="1:16" ht="33.75" x14ac:dyDescent="0.25">
      <c r="A144" s="29" t="s">
        <v>570</v>
      </c>
      <c r="B144" s="29" t="s">
        <v>571</v>
      </c>
      <c r="C144" s="15">
        <v>1</v>
      </c>
      <c r="D144" s="15">
        <v>0</v>
      </c>
      <c r="E144" s="30">
        <v>0</v>
      </c>
      <c r="F144" s="15">
        <v>0</v>
      </c>
      <c r="G144" s="15">
        <v>0</v>
      </c>
      <c r="H144" s="15">
        <v>0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15</v>
      </c>
      <c r="D145" s="26">
        <v>7</v>
      </c>
      <c r="E145" s="27">
        <v>1</v>
      </c>
      <c r="F145" s="26">
        <v>1</v>
      </c>
      <c r="G145" s="26">
        <v>1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2</v>
      </c>
      <c r="P145" s="28">
        <v>2</v>
      </c>
    </row>
    <row r="146" spans="1:16" ht="33.75" x14ac:dyDescent="0.25">
      <c r="A146" s="29" t="s">
        <v>573</v>
      </c>
      <c r="B146" s="29" t="s">
        <v>574</v>
      </c>
      <c r="C146" s="15">
        <v>12</v>
      </c>
      <c r="D146" s="15">
        <v>6</v>
      </c>
      <c r="E146" s="30">
        <v>1</v>
      </c>
      <c r="F146" s="15">
        <v>1</v>
      </c>
      <c r="G146" s="15">
        <v>1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1</v>
      </c>
      <c r="P146" s="24">
        <v>2</v>
      </c>
    </row>
    <row r="147" spans="1:16" ht="22.5" x14ac:dyDescent="0.25">
      <c r="A147" s="29" t="s">
        <v>575</v>
      </c>
      <c r="B147" s="29" t="s">
        <v>576</v>
      </c>
      <c r="C147" s="15">
        <v>3</v>
      </c>
      <c r="D147" s="15">
        <v>1</v>
      </c>
      <c r="E147" s="30">
        <v>2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1</v>
      </c>
      <c r="P147" s="24">
        <v>0</v>
      </c>
    </row>
    <row r="148" spans="1:16" x14ac:dyDescent="0.25">
      <c r="A148" s="176" t="s">
        <v>577</v>
      </c>
      <c r="B148" s="177"/>
      <c r="C148" s="26">
        <v>19</v>
      </c>
      <c r="D148" s="26">
        <v>27</v>
      </c>
      <c r="E148" s="27">
        <v>-1</v>
      </c>
      <c r="F148" s="26">
        <v>4</v>
      </c>
      <c r="G148" s="26">
        <v>1</v>
      </c>
      <c r="H148" s="26">
        <v>6</v>
      </c>
      <c r="I148" s="26">
        <v>8</v>
      </c>
      <c r="J148" s="26">
        <v>0</v>
      </c>
      <c r="K148" s="26">
        <v>0</v>
      </c>
      <c r="L148" s="26">
        <v>0</v>
      </c>
      <c r="M148" s="26">
        <v>0</v>
      </c>
      <c r="N148" s="26">
        <v>10</v>
      </c>
      <c r="O148" s="26">
        <v>0</v>
      </c>
      <c r="P148" s="28">
        <v>4</v>
      </c>
    </row>
    <row r="149" spans="1:16" ht="22.5" x14ac:dyDescent="0.25">
      <c r="A149" s="29" t="s">
        <v>578</v>
      </c>
      <c r="B149" s="29" t="s">
        <v>579</v>
      </c>
      <c r="C149" s="15">
        <v>1</v>
      </c>
      <c r="D149" s="15">
        <v>1</v>
      </c>
      <c r="E149" s="30">
        <v>0</v>
      </c>
      <c r="F149" s="15">
        <v>0</v>
      </c>
      <c r="G149" s="15">
        <v>0</v>
      </c>
      <c r="H149" s="15">
        <v>2</v>
      </c>
      <c r="I149" s="15">
        <v>2</v>
      </c>
      <c r="J149" s="15">
        <v>0</v>
      </c>
      <c r="K149" s="15">
        <v>0</v>
      </c>
      <c r="L149" s="15">
        <v>0</v>
      </c>
      <c r="M149" s="15">
        <v>0</v>
      </c>
      <c r="N149" s="15">
        <v>2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0</v>
      </c>
      <c r="D150" s="15">
        <v>2</v>
      </c>
      <c r="E150" s="30">
        <v>-1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1</v>
      </c>
      <c r="D151" s="15">
        <v>0</v>
      </c>
      <c r="E151" s="30">
        <v>0</v>
      </c>
      <c r="F151" s="15">
        <v>1</v>
      </c>
      <c r="G151" s="15">
        <v>1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1</v>
      </c>
    </row>
    <row r="152" spans="1:16" ht="33.75" x14ac:dyDescent="0.25">
      <c r="A152" s="29" t="s">
        <v>584</v>
      </c>
      <c r="B152" s="29" t="s">
        <v>585</v>
      </c>
      <c r="C152" s="15">
        <v>3</v>
      </c>
      <c r="D152" s="15">
        <v>4</v>
      </c>
      <c r="E152" s="30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6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2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9</v>
      </c>
      <c r="D155" s="15">
        <v>8</v>
      </c>
      <c r="E155" s="30">
        <v>0</v>
      </c>
      <c r="F155" s="15">
        <v>3</v>
      </c>
      <c r="G155" s="15">
        <v>0</v>
      </c>
      <c r="H155" s="15">
        <v>4</v>
      </c>
      <c r="I155" s="15">
        <v>5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4">
        <v>2</v>
      </c>
    </row>
    <row r="156" spans="1:16" ht="22.5" x14ac:dyDescent="0.25">
      <c r="A156" s="29" t="s">
        <v>592</v>
      </c>
      <c r="B156" s="29" t="s">
        <v>593</v>
      </c>
      <c r="C156" s="15">
        <v>5</v>
      </c>
      <c r="D156" s="15">
        <v>10</v>
      </c>
      <c r="E156" s="30">
        <v>-1</v>
      </c>
      <c r="F156" s="15">
        <v>0</v>
      </c>
      <c r="G156" s="15">
        <v>0</v>
      </c>
      <c r="H156" s="15">
        <v>0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1</v>
      </c>
    </row>
    <row r="157" spans="1:16" x14ac:dyDescent="0.25">
      <c r="A157" s="176" t="s">
        <v>594</v>
      </c>
      <c r="B157" s="177"/>
      <c r="C157" s="26">
        <v>19</v>
      </c>
      <c r="D157" s="26">
        <v>18</v>
      </c>
      <c r="E157" s="27">
        <v>0</v>
      </c>
      <c r="F157" s="26">
        <v>0</v>
      </c>
      <c r="G157" s="26">
        <v>0</v>
      </c>
      <c r="H157" s="26">
        <v>0</v>
      </c>
      <c r="I157" s="26">
        <v>0</v>
      </c>
      <c r="J157" s="26">
        <v>1</v>
      </c>
      <c r="K157" s="26">
        <v>1</v>
      </c>
      <c r="L157" s="26">
        <v>0</v>
      </c>
      <c r="M157" s="26">
        <v>0</v>
      </c>
      <c r="N157" s="26">
        <v>0</v>
      </c>
      <c r="O157" s="26">
        <v>1</v>
      </c>
      <c r="P157" s="28">
        <v>0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4</v>
      </c>
      <c r="D162" s="15">
        <v>3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1</v>
      </c>
      <c r="L162" s="15">
        <v>0</v>
      </c>
      <c r="M162" s="15">
        <v>0</v>
      </c>
      <c r="N162" s="15">
        <v>0</v>
      </c>
      <c r="O162" s="15">
        <v>1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3</v>
      </c>
      <c r="D163" s="15">
        <v>10</v>
      </c>
      <c r="E163" s="30">
        <v>-1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3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0</v>
      </c>
      <c r="D165" s="15">
        <v>0</v>
      </c>
      <c r="E165" s="30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9</v>
      </c>
      <c r="D166" s="15">
        <v>5</v>
      </c>
      <c r="E166" s="30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1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6" t="s">
        <v>613</v>
      </c>
      <c r="B167" s="177"/>
      <c r="C167" s="26">
        <v>166</v>
      </c>
      <c r="D167" s="26">
        <v>166</v>
      </c>
      <c r="E167" s="27">
        <v>0</v>
      </c>
      <c r="F167" s="26">
        <v>4</v>
      </c>
      <c r="G167" s="26">
        <v>4</v>
      </c>
      <c r="H167" s="26">
        <v>74</v>
      </c>
      <c r="I167" s="26">
        <v>57</v>
      </c>
      <c r="J167" s="26">
        <v>0</v>
      </c>
      <c r="K167" s="26">
        <v>0</v>
      </c>
      <c r="L167" s="26">
        <v>0</v>
      </c>
      <c r="M167" s="26">
        <v>0</v>
      </c>
      <c r="N167" s="26">
        <v>2</v>
      </c>
      <c r="O167" s="26">
        <v>30</v>
      </c>
      <c r="P167" s="28">
        <v>40</v>
      </c>
    </row>
    <row r="168" spans="1:16" ht="22.5" x14ac:dyDescent="0.25">
      <c r="A168" s="29" t="s">
        <v>614</v>
      </c>
      <c r="B168" s="29" t="s">
        <v>615</v>
      </c>
      <c r="C168" s="15">
        <v>1</v>
      </c>
      <c r="D168" s="15">
        <v>1</v>
      </c>
      <c r="E168" s="30">
        <v>0</v>
      </c>
      <c r="F168" s="15">
        <v>0</v>
      </c>
      <c r="G168" s="15">
        <v>0</v>
      </c>
      <c r="H168" s="15">
        <v>3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2</v>
      </c>
      <c r="O168" s="15">
        <v>1</v>
      </c>
      <c r="P168" s="24">
        <v>0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1</v>
      </c>
      <c r="E169" s="30">
        <v>-1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44</v>
      </c>
      <c r="D174" s="15">
        <v>45</v>
      </c>
      <c r="E174" s="30">
        <v>-1</v>
      </c>
      <c r="F174" s="15">
        <v>0</v>
      </c>
      <c r="G174" s="15">
        <v>0</v>
      </c>
      <c r="H174" s="15">
        <v>23</v>
      </c>
      <c r="I174" s="15">
        <v>22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10</v>
      </c>
      <c r="P174" s="24">
        <v>16</v>
      </c>
    </row>
    <row r="175" spans="1:16" ht="22.5" x14ac:dyDescent="0.25">
      <c r="A175" s="29" t="s">
        <v>628</v>
      </c>
      <c r="B175" s="29" t="s">
        <v>629</v>
      </c>
      <c r="C175" s="15">
        <v>106</v>
      </c>
      <c r="D175" s="15">
        <v>110</v>
      </c>
      <c r="E175" s="30">
        <v>-1</v>
      </c>
      <c r="F175" s="15">
        <v>3</v>
      </c>
      <c r="G175" s="15">
        <v>4</v>
      </c>
      <c r="H175" s="15">
        <v>45</v>
      </c>
      <c r="I175" s="15">
        <v>34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19</v>
      </c>
      <c r="P175" s="24">
        <v>22</v>
      </c>
    </row>
    <row r="176" spans="1:16" x14ac:dyDescent="0.25">
      <c r="A176" s="29" t="s">
        <v>630</v>
      </c>
      <c r="B176" s="29" t="s">
        <v>631</v>
      </c>
      <c r="C176" s="15">
        <v>13</v>
      </c>
      <c r="D176" s="15">
        <v>9</v>
      </c>
      <c r="E176" s="30">
        <v>0</v>
      </c>
      <c r="F176" s="15">
        <v>0</v>
      </c>
      <c r="G176" s="15">
        <v>0</v>
      </c>
      <c r="H176" s="15">
        <v>3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1</v>
      </c>
    </row>
    <row r="177" spans="1:16" ht="22.5" x14ac:dyDescent="0.25">
      <c r="A177" s="29" t="s">
        <v>632</v>
      </c>
      <c r="B177" s="29" t="s">
        <v>633</v>
      </c>
      <c r="C177" s="15">
        <v>2</v>
      </c>
      <c r="D177" s="15">
        <v>0</v>
      </c>
      <c r="E177" s="30">
        <v>0</v>
      </c>
      <c r="F177" s="15">
        <v>1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1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474</v>
      </c>
      <c r="D179" s="26">
        <v>398</v>
      </c>
      <c r="E179" s="27">
        <v>0</v>
      </c>
      <c r="F179" s="26">
        <v>702</v>
      </c>
      <c r="G179" s="26">
        <v>680</v>
      </c>
      <c r="H179" s="26">
        <v>111</v>
      </c>
      <c r="I179" s="26">
        <v>137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6</v>
      </c>
      <c r="P179" s="28">
        <v>733</v>
      </c>
    </row>
    <row r="180" spans="1:16" ht="22.5" x14ac:dyDescent="0.25">
      <c r="A180" s="29" t="s">
        <v>637</v>
      </c>
      <c r="B180" s="29" t="s">
        <v>638</v>
      </c>
      <c r="C180" s="15">
        <v>15</v>
      </c>
      <c r="D180" s="15">
        <v>21</v>
      </c>
      <c r="E180" s="30">
        <v>-1</v>
      </c>
      <c r="F180" s="15">
        <v>13</v>
      </c>
      <c r="G180" s="15">
        <v>11</v>
      </c>
      <c r="H180" s="15">
        <v>5</v>
      </c>
      <c r="I180" s="15">
        <v>5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1</v>
      </c>
      <c r="P180" s="24">
        <v>9</v>
      </c>
    </row>
    <row r="181" spans="1:16" ht="22.5" x14ac:dyDescent="0.25">
      <c r="A181" s="29" t="s">
        <v>639</v>
      </c>
      <c r="B181" s="29" t="s">
        <v>640</v>
      </c>
      <c r="C181" s="15">
        <v>226</v>
      </c>
      <c r="D181" s="15">
        <v>217</v>
      </c>
      <c r="E181" s="30">
        <v>0</v>
      </c>
      <c r="F181" s="15">
        <v>367</v>
      </c>
      <c r="G181" s="15">
        <v>366</v>
      </c>
      <c r="H181" s="15">
        <v>52</v>
      </c>
      <c r="I181" s="15">
        <v>57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1</v>
      </c>
      <c r="P181" s="24">
        <v>401</v>
      </c>
    </row>
    <row r="182" spans="1:16" x14ac:dyDescent="0.25">
      <c r="A182" s="29" t="s">
        <v>641</v>
      </c>
      <c r="B182" s="29" t="s">
        <v>642</v>
      </c>
      <c r="C182" s="15">
        <v>24</v>
      </c>
      <c r="D182" s="15">
        <v>22</v>
      </c>
      <c r="E182" s="30">
        <v>0</v>
      </c>
      <c r="F182" s="15">
        <v>9</v>
      </c>
      <c r="G182" s="15">
        <v>8</v>
      </c>
      <c r="H182" s="15">
        <v>12</v>
      </c>
      <c r="I182" s="15">
        <v>15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2</v>
      </c>
      <c r="P182" s="24">
        <v>13</v>
      </c>
    </row>
    <row r="183" spans="1:16" ht="22.5" x14ac:dyDescent="0.25">
      <c r="A183" s="29" t="s">
        <v>643</v>
      </c>
      <c r="B183" s="29" t="s">
        <v>644</v>
      </c>
      <c r="C183" s="15">
        <v>8</v>
      </c>
      <c r="D183" s="15">
        <v>5</v>
      </c>
      <c r="E183" s="30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25</v>
      </c>
      <c r="D184" s="15">
        <v>16</v>
      </c>
      <c r="E184" s="30">
        <v>0</v>
      </c>
      <c r="F184" s="15">
        <v>42</v>
      </c>
      <c r="G184" s="15">
        <v>40</v>
      </c>
      <c r="H184" s="15">
        <v>6</v>
      </c>
      <c r="I184" s="15">
        <v>12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2</v>
      </c>
      <c r="P184" s="24">
        <v>43</v>
      </c>
    </row>
    <row r="185" spans="1:16" ht="22.5" x14ac:dyDescent="0.25">
      <c r="A185" s="29" t="s">
        <v>647</v>
      </c>
      <c r="B185" s="29" t="s">
        <v>648</v>
      </c>
      <c r="C185" s="15">
        <v>168</v>
      </c>
      <c r="D185" s="15">
        <v>116</v>
      </c>
      <c r="E185" s="30">
        <v>0</v>
      </c>
      <c r="F185" s="15">
        <v>271</v>
      </c>
      <c r="G185" s="15">
        <v>255</v>
      </c>
      <c r="H185" s="15">
        <v>36</v>
      </c>
      <c r="I185" s="15">
        <v>47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267</v>
      </c>
    </row>
    <row r="186" spans="1:16" ht="22.5" x14ac:dyDescent="0.25">
      <c r="A186" s="29" t="s">
        <v>649</v>
      </c>
      <c r="B186" s="29" t="s">
        <v>650</v>
      </c>
      <c r="C186" s="15">
        <v>8</v>
      </c>
      <c r="D186" s="15">
        <v>1</v>
      </c>
      <c r="E186" s="30">
        <v>7</v>
      </c>
      <c r="F186" s="15">
        <v>0</v>
      </c>
      <c r="G186" s="15">
        <v>0</v>
      </c>
      <c r="H186" s="15">
        <v>0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6" t="s">
        <v>651</v>
      </c>
      <c r="B187" s="177"/>
      <c r="C187" s="26">
        <v>128</v>
      </c>
      <c r="D187" s="26">
        <v>111</v>
      </c>
      <c r="E187" s="27">
        <v>0</v>
      </c>
      <c r="F187" s="26">
        <v>4</v>
      </c>
      <c r="G187" s="26">
        <v>3</v>
      </c>
      <c r="H187" s="26">
        <v>27</v>
      </c>
      <c r="I187" s="26">
        <v>29</v>
      </c>
      <c r="J187" s="26">
        <v>0</v>
      </c>
      <c r="K187" s="26">
        <v>0</v>
      </c>
      <c r="L187" s="26">
        <v>0</v>
      </c>
      <c r="M187" s="26">
        <v>0</v>
      </c>
      <c r="N187" s="26">
        <v>11</v>
      </c>
      <c r="O187" s="26">
        <v>0</v>
      </c>
      <c r="P187" s="28">
        <v>16</v>
      </c>
    </row>
    <row r="188" spans="1:16" x14ac:dyDescent="0.25">
      <c r="A188" s="29" t="s">
        <v>652</v>
      </c>
      <c r="B188" s="29" t="s">
        <v>653</v>
      </c>
      <c r="C188" s="15">
        <v>2</v>
      </c>
      <c r="D188" s="15">
        <v>2</v>
      </c>
      <c r="E188" s="30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0</v>
      </c>
      <c r="D190" s="15">
        <v>0</v>
      </c>
      <c r="E190" s="30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0</v>
      </c>
    </row>
    <row r="191" spans="1:16" ht="22.5" x14ac:dyDescent="0.25">
      <c r="A191" s="29" t="s">
        <v>658</v>
      </c>
      <c r="B191" s="29" t="s">
        <v>659</v>
      </c>
      <c r="C191" s="15">
        <v>1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76</v>
      </c>
      <c r="D192" s="15">
        <v>66</v>
      </c>
      <c r="E192" s="30">
        <v>0</v>
      </c>
      <c r="F192" s="15">
        <v>3</v>
      </c>
      <c r="G192" s="15">
        <v>2</v>
      </c>
      <c r="H192" s="15">
        <v>22</v>
      </c>
      <c r="I192" s="15">
        <v>24</v>
      </c>
      <c r="J192" s="15">
        <v>0</v>
      </c>
      <c r="K192" s="15">
        <v>0</v>
      </c>
      <c r="L192" s="15">
        <v>0</v>
      </c>
      <c r="M192" s="15">
        <v>0</v>
      </c>
      <c r="N192" s="15">
        <v>10</v>
      </c>
      <c r="O192" s="15">
        <v>0</v>
      </c>
      <c r="P192" s="24">
        <v>15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20</v>
      </c>
      <c r="D194" s="15">
        <v>24</v>
      </c>
      <c r="E194" s="30">
        <v>-1</v>
      </c>
      <c r="F194" s="15">
        <v>0</v>
      </c>
      <c r="G194" s="15">
        <v>0</v>
      </c>
      <c r="H194" s="15">
        <v>3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0</v>
      </c>
    </row>
    <row r="195" spans="1:16" x14ac:dyDescent="0.25">
      <c r="A195" s="29" t="s">
        <v>666</v>
      </c>
      <c r="B195" s="29" t="s">
        <v>667</v>
      </c>
      <c r="C195" s="15">
        <v>1</v>
      </c>
      <c r="D195" s="15">
        <v>1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1</v>
      </c>
      <c r="E196" s="30">
        <v>-1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2</v>
      </c>
      <c r="D197" s="15">
        <v>1</v>
      </c>
      <c r="E197" s="30">
        <v>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24</v>
      </c>
      <c r="D198" s="15">
        <v>11</v>
      </c>
      <c r="E198" s="30">
        <v>1</v>
      </c>
      <c r="F198" s="15">
        <v>1</v>
      </c>
      <c r="G198" s="15">
        <v>1</v>
      </c>
      <c r="H198" s="15">
        <v>2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674</v>
      </c>
      <c r="B199" s="29" t="s">
        <v>675</v>
      </c>
      <c r="C199" s="15">
        <v>1</v>
      </c>
      <c r="D199" s="15">
        <v>1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1</v>
      </c>
      <c r="D200" s="15">
        <v>4</v>
      </c>
      <c r="E200" s="30">
        <v>-1</v>
      </c>
      <c r="F200" s="15">
        <v>0</v>
      </c>
      <c r="G200" s="1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12</v>
      </c>
      <c r="D202" s="26">
        <v>23</v>
      </c>
      <c r="E202" s="27">
        <v>-1</v>
      </c>
      <c r="F202" s="26">
        <v>2</v>
      </c>
      <c r="G202" s="26">
        <v>1</v>
      </c>
      <c r="H202" s="26">
        <v>9</v>
      </c>
      <c r="I202" s="26">
        <v>3</v>
      </c>
      <c r="J202" s="26">
        <v>0</v>
      </c>
      <c r="K202" s="26">
        <v>0</v>
      </c>
      <c r="L202" s="26">
        <v>0</v>
      </c>
      <c r="M202" s="26">
        <v>0</v>
      </c>
      <c r="N202" s="26">
        <v>9</v>
      </c>
      <c r="O202" s="26">
        <v>0</v>
      </c>
      <c r="P202" s="28">
        <v>4</v>
      </c>
    </row>
    <row r="203" spans="1:16" x14ac:dyDescent="0.25">
      <c r="A203" s="29" t="s">
        <v>681</v>
      </c>
      <c r="B203" s="29" t="s">
        <v>682</v>
      </c>
      <c r="C203" s="15">
        <v>5</v>
      </c>
      <c r="D203" s="15">
        <v>12</v>
      </c>
      <c r="E203" s="30">
        <v>-1</v>
      </c>
      <c r="F203" s="15">
        <v>0</v>
      </c>
      <c r="G203" s="15">
        <v>0</v>
      </c>
      <c r="H203" s="15">
        <v>0</v>
      </c>
      <c r="I203" s="15">
        <v>1</v>
      </c>
      <c r="J203" s="15">
        <v>0</v>
      </c>
      <c r="K203" s="15">
        <v>0</v>
      </c>
      <c r="L203" s="15">
        <v>0</v>
      </c>
      <c r="M203" s="15">
        <v>0</v>
      </c>
      <c r="N203" s="15">
        <v>3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1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1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3</v>
      </c>
      <c r="D207" s="15">
        <v>4</v>
      </c>
      <c r="E207" s="30">
        <v>-1</v>
      </c>
      <c r="F207" s="15">
        <v>2</v>
      </c>
      <c r="G207" s="15">
        <v>1</v>
      </c>
      <c r="H207" s="15">
        <v>9</v>
      </c>
      <c r="I207" s="15">
        <v>2</v>
      </c>
      <c r="J207" s="15">
        <v>0</v>
      </c>
      <c r="K207" s="15">
        <v>0</v>
      </c>
      <c r="L207" s="15">
        <v>0</v>
      </c>
      <c r="M207" s="15">
        <v>0</v>
      </c>
      <c r="N207" s="15">
        <v>2</v>
      </c>
      <c r="O207" s="15">
        <v>0</v>
      </c>
      <c r="P207" s="24">
        <v>4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1</v>
      </c>
      <c r="E208" s="30">
        <v>-1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1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1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0</v>
      </c>
      <c r="D215" s="15">
        <v>3</v>
      </c>
      <c r="E215" s="30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1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1</v>
      </c>
      <c r="E220" s="30">
        <v>-1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1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374</v>
      </c>
      <c r="D224" s="26">
        <v>400</v>
      </c>
      <c r="E224" s="27">
        <v>-1</v>
      </c>
      <c r="F224" s="26">
        <v>174</v>
      </c>
      <c r="G224" s="26">
        <v>102</v>
      </c>
      <c r="H224" s="26">
        <v>125</v>
      </c>
      <c r="I224" s="26">
        <v>134</v>
      </c>
      <c r="J224" s="26">
        <v>2</v>
      </c>
      <c r="K224" s="26">
        <v>1</v>
      </c>
      <c r="L224" s="26">
        <v>0</v>
      </c>
      <c r="M224" s="26">
        <v>0</v>
      </c>
      <c r="N224" s="26">
        <v>0</v>
      </c>
      <c r="O224" s="26">
        <v>13</v>
      </c>
      <c r="P224" s="28">
        <v>164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1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4</v>
      </c>
      <c r="D231" s="15">
        <v>2</v>
      </c>
      <c r="E231" s="30">
        <v>1</v>
      </c>
      <c r="F231" s="15">
        <v>0</v>
      </c>
      <c r="G231" s="15">
        <v>0</v>
      </c>
      <c r="H231" s="15">
        <v>1</v>
      </c>
      <c r="I231" s="15">
        <v>2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738</v>
      </c>
      <c r="B232" s="29" t="s">
        <v>739</v>
      </c>
      <c r="C232" s="15">
        <v>12</v>
      </c>
      <c r="D232" s="15">
        <v>5</v>
      </c>
      <c r="E232" s="30">
        <v>1</v>
      </c>
      <c r="F232" s="15">
        <v>1</v>
      </c>
      <c r="G232" s="15">
        <v>1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2</v>
      </c>
    </row>
    <row r="233" spans="1:16" x14ac:dyDescent="0.25">
      <c r="A233" s="29" t="s">
        <v>740</v>
      </c>
      <c r="B233" s="29" t="s">
        <v>741</v>
      </c>
      <c r="C233" s="15">
        <v>22</v>
      </c>
      <c r="D233" s="15">
        <v>13</v>
      </c>
      <c r="E233" s="30">
        <v>0</v>
      </c>
      <c r="F233" s="15">
        <v>2</v>
      </c>
      <c r="G233" s="15">
        <v>2</v>
      </c>
      <c r="H233" s="15">
        <v>4</v>
      </c>
      <c r="I233" s="15">
        <v>7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2</v>
      </c>
    </row>
    <row r="234" spans="1:16" x14ac:dyDescent="0.25">
      <c r="A234" s="29" t="s">
        <v>742</v>
      </c>
      <c r="B234" s="29" t="s">
        <v>743</v>
      </c>
      <c r="C234" s="15">
        <v>6</v>
      </c>
      <c r="D234" s="15">
        <v>7</v>
      </c>
      <c r="E234" s="30">
        <v>-1</v>
      </c>
      <c r="F234" s="15">
        <v>1</v>
      </c>
      <c r="G234" s="15">
        <v>0</v>
      </c>
      <c r="H234" s="15">
        <v>1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0</v>
      </c>
    </row>
    <row r="235" spans="1:16" ht="22.5" x14ac:dyDescent="0.25">
      <c r="A235" s="29" t="s">
        <v>744</v>
      </c>
      <c r="B235" s="29" t="s">
        <v>745</v>
      </c>
      <c r="C235" s="15">
        <v>1</v>
      </c>
      <c r="D235" s="15">
        <v>2</v>
      </c>
      <c r="E235" s="30">
        <v>-1</v>
      </c>
      <c r="F235" s="15">
        <v>0</v>
      </c>
      <c r="G235" s="15">
        <v>0</v>
      </c>
      <c r="H235" s="15">
        <v>1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1</v>
      </c>
    </row>
    <row r="236" spans="1:16" ht="33.75" x14ac:dyDescent="0.25">
      <c r="A236" s="29" t="s">
        <v>746</v>
      </c>
      <c r="B236" s="29" t="s">
        <v>747</v>
      </c>
      <c r="C236" s="15">
        <v>10</v>
      </c>
      <c r="D236" s="15">
        <v>23</v>
      </c>
      <c r="E236" s="30">
        <v>-1</v>
      </c>
      <c r="F236" s="15">
        <v>1</v>
      </c>
      <c r="G236" s="15">
        <v>0</v>
      </c>
      <c r="H236" s="15">
        <v>5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4</v>
      </c>
    </row>
    <row r="237" spans="1:16" x14ac:dyDescent="0.25">
      <c r="A237" s="29" t="s">
        <v>748</v>
      </c>
      <c r="B237" s="29" t="s">
        <v>749</v>
      </c>
      <c r="C237" s="15">
        <v>2</v>
      </c>
      <c r="D237" s="15">
        <v>1</v>
      </c>
      <c r="E237" s="30">
        <v>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317</v>
      </c>
      <c r="D239" s="15">
        <v>346</v>
      </c>
      <c r="E239" s="30">
        <v>-1</v>
      </c>
      <c r="F239" s="15">
        <v>169</v>
      </c>
      <c r="G239" s="15">
        <v>99</v>
      </c>
      <c r="H239" s="15">
        <v>111</v>
      </c>
      <c r="I239" s="15">
        <v>119</v>
      </c>
      <c r="J239" s="15">
        <v>2</v>
      </c>
      <c r="K239" s="15">
        <v>1</v>
      </c>
      <c r="L239" s="15">
        <v>0</v>
      </c>
      <c r="M239" s="15">
        <v>0</v>
      </c>
      <c r="N239" s="15">
        <v>0</v>
      </c>
      <c r="O239" s="15">
        <v>13</v>
      </c>
      <c r="P239" s="24">
        <v>154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3</v>
      </c>
      <c r="D245" s="26">
        <v>4</v>
      </c>
      <c r="E245" s="27">
        <v>-1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2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1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3</v>
      </c>
      <c r="D250" s="15">
        <v>1</v>
      </c>
      <c r="E250" s="30">
        <v>2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1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1</v>
      </c>
      <c r="E255" s="30">
        <v>-1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2</v>
      </c>
      <c r="E259" s="30">
        <v>-1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196</v>
      </c>
      <c r="D272" s="26">
        <v>146</v>
      </c>
      <c r="E272" s="27">
        <v>0</v>
      </c>
      <c r="F272" s="26">
        <v>15</v>
      </c>
      <c r="G272" s="26">
        <v>8</v>
      </c>
      <c r="H272" s="26">
        <v>75</v>
      </c>
      <c r="I272" s="26">
        <v>91</v>
      </c>
      <c r="J272" s="26">
        <v>0</v>
      </c>
      <c r="K272" s="26">
        <v>0</v>
      </c>
      <c r="L272" s="26">
        <v>0</v>
      </c>
      <c r="M272" s="26">
        <v>0</v>
      </c>
      <c r="N272" s="26">
        <v>2</v>
      </c>
      <c r="O272" s="26">
        <v>7</v>
      </c>
      <c r="P272" s="28">
        <v>52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1</v>
      </c>
      <c r="E273" s="30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90</v>
      </c>
      <c r="D274" s="15">
        <v>67</v>
      </c>
      <c r="E274" s="30">
        <v>0</v>
      </c>
      <c r="F274" s="15">
        <v>7</v>
      </c>
      <c r="G274" s="15">
        <v>4</v>
      </c>
      <c r="H274" s="15">
        <v>33</v>
      </c>
      <c r="I274" s="15">
        <v>48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4</v>
      </c>
      <c r="P274" s="24">
        <v>19</v>
      </c>
    </row>
    <row r="275" spans="1:16" ht="33.75" x14ac:dyDescent="0.25">
      <c r="A275" s="29" t="s">
        <v>822</v>
      </c>
      <c r="B275" s="29" t="s">
        <v>823</v>
      </c>
      <c r="C275" s="15">
        <v>87</v>
      </c>
      <c r="D275" s="15">
        <v>41</v>
      </c>
      <c r="E275" s="30">
        <v>1</v>
      </c>
      <c r="F275" s="15">
        <v>6</v>
      </c>
      <c r="G275" s="15">
        <v>3</v>
      </c>
      <c r="H275" s="15">
        <v>37</v>
      </c>
      <c r="I275" s="15">
        <v>34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2</v>
      </c>
      <c r="P275" s="24">
        <v>25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2</v>
      </c>
      <c r="D277" s="15">
        <v>7</v>
      </c>
      <c r="E277" s="30">
        <v>-1</v>
      </c>
      <c r="F277" s="15">
        <v>0</v>
      </c>
      <c r="G277" s="15">
        <v>0</v>
      </c>
      <c r="H277" s="15">
        <v>1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24">
        <v>0</v>
      </c>
    </row>
    <row r="278" spans="1:16" ht="22.5" x14ac:dyDescent="0.25">
      <c r="A278" s="29" t="s">
        <v>828</v>
      </c>
      <c r="B278" s="29" t="s">
        <v>829</v>
      </c>
      <c r="C278" s="15">
        <v>0</v>
      </c>
      <c r="D278" s="15">
        <v>0</v>
      </c>
      <c r="E278" s="30">
        <v>0</v>
      </c>
      <c r="F278" s="15">
        <v>0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830</v>
      </c>
      <c r="B279" s="29" t="s">
        <v>831</v>
      </c>
      <c r="C279" s="15">
        <v>16</v>
      </c>
      <c r="D279" s="15">
        <v>16</v>
      </c>
      <c r="E279" s="30">
        <v>0</v>
      </c>
      <c r="F279" s="15">
        <v>2</v>
      </c>
      <c r="G279" s="15">
        <v>1</v>
      </c>
      <c r="H279" s="15">
        <v>3</v>
      </c>
      <c r="I279" s="15">
        <v>4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5</v>
      </c>
    </row>
    <row r="280" spans="1:16" ht="22.5" x14ac:dyDescent="0.25">
      <c r="A280" s="29" t="s">
        <v>832</v>
      </c>
      <c r="B280" s="29" t="s">
        <v>833</v>
      </c>
      <c r="C280" s="15">
        <v>1</v>
      </c>
      <c r="D280" s="15">
        <v>1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10</v>
      </c>
      <c r="E292" s="30">
        <v>-1</v>
      </c>
      <c r="F292" s="15">
        <v>0</v>
      </c>
      <c r="G292" s="15">
        <v>0</v>
      </c>
      <c r="H292" s="15">
        <v>1</v>
      </c>
      <c r="I292" s="15">
        <v>3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1</v>
      </c>
      <c r="E295" s="30">
        <v>-1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1</v>
      </c>
      <c r="P295" s="24">
        <v>3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1</v>
      </c>
      <c r="E296" s="30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1</v>
      </c>
      <c r="E297" s="30">
        <v>-1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1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1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1</v>
      </c>
      <c r="D313" s="26">
        <v>2</v>
      </c>
      <c r="E313" s="27">
        <v>-1</v>
      </c>
      <c r="F313" s="26">
        <v>0</v>
      </c>
      <c r="G313" s="26">
        <v>0</v>
      </c>
      <c r="H313" s="26">
        <v>1</v>
      </c>
      <c r="I313" s="26">
        <v>1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1</v>
      </c>
    </row>
    <row r="314" spans="1:16" x14ac:dyDescent="0.25">
      <c r="A314" s="29" t="s">
        <v>897</v>
      </c>
      <c r="B314" s="29" t="s">
        <v>898</v>
      </c>
      <c r="C314" s="15">
        <v>1</v>
      </c>
      <c r="D314" s="15">
        <v>2</v>
      </c>
      <c r="E314" s="30">
        <v>-1</v>
      </c>
      <c r="F314" s="15">
        <v>0</v>
      </c>
      <c r="G314" s="15">
        <v>0</v>
      </c>
      <c r="H314" s="15">
        <v>1</v>
      </c>
      <c r="I314" s="15">
        <v>1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1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0</v>
      </c>
      <c r="D319" s="26">
        <v>0</v>
      </c>
      <c r="E319" s="27">
        <v>0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0</v>
      </c>
      <c r="D320" s="15">
        <v>0</v>
      </c>
      <c r="E320" s="30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1155</v>
      </c>
      <c r="D324" s="26">
        <v>3824</v>
      </c>
      <c r="E324" s="27">
        <v>-1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1155</v>
      </c>
      <c r="D325" s="15">
        <v>3824</v>
      </c>
      <c r="E325" s="30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6" t="s">
        <v>918</v>
      </c>
      <c r="B326" s="177"/>
      <c r="C326" s="26">
        <v>2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2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2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2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11937</v>
      </c>
      <c r="D342" s="32">
        <v>15586</v>
      </c>
      <c r="E342" s="33">
        <v>-1</v>
      </c>
      <c r="F342" s="32">
        <v>1780</v>
      </c>
      <c r="G342" s="32">
        <v>1169</v>
      </c>
      <c r="H342" s="32">
        <v>1445</v>
      </c>
      <c r="I342" s="32">
        <v>1486</v>
      </c>
      <c r="J342" s="32">
        <v>28</v>
      </c>
      <c r="K342" s="32">
        <v>17</v>
      </c>
      <c r="L342" s="32">
        <v>0</v>
      </c>
      <c r="M342" s="32">
        <v>0</v>
      </c>
      <c r="N342" s="32">
        <v>57</v>
      </c>
      <c r="O342" s="32">
        <v>217</v>
      </c>
      <c r="P342" s="32">
        <v>2095</v>
      </c>
    </row>
  </sheetData>
  <sheetProtection algorithmName="SHA-512" hashValue="YILRWRwGZ0L5HvYOILpsacZbkFc0wP4fGN78UDQ2UQ+fWXZqRIYoPd1AVQS638vRd9v6xebQASpLa1j37MoWbw==" saltValue="NSGGACDu5/EYJBNPCktJNQ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67" t="s">
        <v>950</v>
      </c>
      <c r="B5" s="14" t="s">
        <v>951</v>
      </c>
      <c r="C5" s="24">
        <v>0</v>
      </c>
    </row>
    <row r="6" spans="1:3" x14ac:dyDescent="0.25">
      <c r="A6" s="168"/>
      <c r="B6" s="14" t="s">
        <v>325</v>
      </c>
      <c r="C6" s="24">
        <v>7</v>
      </c>
    </row>
    <row r="7" spans="1:3" x14ac:dyDescent="0.25">
      <c r="A7" s="168"/>
      <c r="B7" s="14" t="s">
        <v>952</v>
      </c>
      <c r="C7" s="24">
        <v>2</v>
      </c>
    </row>
    <row r="8" spans="1:3" x14ac:dyDescent="0.25">
      <c r="A8" s="168"/>
      <c r="B8" s="14" t="s">
        <v>953</v>
      </c>
      <c r="C8" s="24">
        <v>5</v>
      </c>
    </row>
    <row r="9" spans="1:3" x14ac:dyDescent="0.25">
      <c r="A9" s="168"/>
      <c r="B9" s="14" t="s">
        <v>954</v>
      </c>
      <c r="C9" s="24">
        <v>27</v>
      </c>
    </row>
    <row r="10" spans="1:3" x14ac:dyDescent="0.25">
      <c r="A10" s="168"/>
      <c r="B10" s="14" t="s">
        <v>955</v>
      </c>
      <c r="C10" s="24">
        <v>13</v>
      </c>
    </row>
    <row r="11" spans="1:3" x14ac:dyDescent="0.25">
      <c r="A11" s="168"/>
      <c r="B11" s="14" t="s">
        <v>956</v>
      </c>
      <c r="C11" s="24">
        <v>12</v>
      </c>
    </row>
    <row r="12" spans="1:3" x14ac:dyDescent="0.25">
      <c r="A12" s="168"/>
      <c r="B12" s="14" t="s">
        <v>509</v>
      </c>
      <c r="C12" s="24">
        <v>13</v>
      </c>
    </row>
    <row r="13" spans="1:3" x14ac:dyDescent="0.25">
      <c r="A13" s="168"/>
      <c r="B13" s="14" t="s">
        <v>957</v>
      </c>
      <c r="C13" s="24">
        <v>3</v>
      </c>
    </row>
    <row r="14" spans="1:3" x14ac:dyDescent="0.25">
      <c r="A14" s="168"/>
      <c r="B14" s="14" t="s">
        <v>958</v>
      </c>
      <c r="C14" s="24">
        <v>0</v>
      </c>
    </row>
    <row r="15" spans="1:3" x14ac:dyDescent="0.25">
      <c r="A15" s="168"/>
      <c r="B15" s="14" t="s">
        <v>642</v>
      </c>
      <c r="C15" s="24">
        <v>0</v>
      </c>
    </row>
    <row r="16" spans="1:3" x14ac:dyDescent="0.25">
      <c r="A16" s="168"/>
      <c r="B16" s="14" t="s">
        <v>959</v>
      </c>
      <c r="C16" s="24">
        <v>15</v>
      </c>
    </row>
    <row r="17" spans="1:3" x14ac:dyDescent="0.25">
      <c r="A17" s="168"/>
      <c r="B17" s="14" t="s">
        <v>960</v>
      </c>
      <c r="C17" s="24">
        <v>6</v>
      </c>
    </row>
    <row r="18" spans="1:3" x14ac:dyDescent="0.25">
      <c r="A18" s="168"/>
      <c r="B18" s="14" t="s">
        <v>961</v>
      </c>
      <c r="C18" s="24">
        <v>2</v>
      </c>
    </row>
    <row r="19" spans="1:3" x14ac:dyDescent="0.25">
      <c r="A19" s="169"/>
      <c r="B19" s="14" t="s">
        <v>108</v>
      </c>
      <c r="C19" s="24">
        <v>41</v>
      </c>
    </row>
    <row r="20" spans="1:3" x14ac:dyDescent="0.25">
      <c r="A20" s="167" t="s">
        <v>962</v>
      </c>
      <c r="B20" s="14" t="s">
        <v>963</v>
      </c>
      <c r="C20" s="24">
        <v>12</v>
      </c>
    </row>
    <row r="21" spans="1:3" x14ac:dyDescent="0.25">
      <c r="A21" s="169"/>
      <c r="B21" s="14" t="s">
        <v>964</v>
      </c>
      <c r="C21" s="24">
        <v>2</v>
      </c>
    </row>
    <row r="22" spans="1:3" x14ac:dyDescent="0.25">
      <c r="A22" s="167" t="s">
        <v>965</v>
      </c>
      <c r="B22" s="14" t="s">
        <v>966</v>
      </c>
      <c r="C22" s="24">
        <v>45</v>
      </c>
    </row>
    <row r="23" spans="1:3" x14ac:dyDescent="0.25">
      <c r="A23" s="168"/>
      <c r="B23" s="14" t="s">
        <v>967</v>
      </c>
      <c r="C23" s="24">
        <v>93</v>
      </c>
    </row>
    <row r="24" spans="1:3" x14ac:dyDescent="0.25">
      <c r="A24" s="169"/>
      <c r="B24" s="14" t="s">
        <v>968</v>
      </c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180</v>
      </c>
    </row>
    <row r="29" spans="1:3" x14ac:dyDescent="0.25">
      <c r="A29" s="167" t="s">
        <v>287</v>
      </c>
      <c r="B29" s="14" t="s">
        <v>971</v>
      </c>
      <c r="C29" s="24">
        <v>2</v>
      </c>
    </row>
    <row r="30" spans="1:3" x14ac:dyDescent="0.25">
      <c r="A30" s="168"/>
      <c r="B30" s="14" t="s">
        <v>972</v>
      </c>
      <c r="C30" s="24">
        <v>15</v>
      </c>
    </row>
    <row r="31" spans="1:3" x14ac:dyDescent="0.25">
      <c r="A31" s="168"/>
      <c r="B31" s="14" t="s">
        <v>973</v>
      </c>
      <c r="C31" s="24">
        <v>0</v>
      </c>
    </row>
    <row r="32" spans="1:3" x14ac:dyDescent="0.25">
      <c r="A32" s="169"/>
      <c r="B32" s="14" t="s">
        <v>974</v>
      </c>
      <c r="C32" s="24">
        <v>0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126</v>
      </c>
    </row>
    <row r="35" spans="1:3" x14ac:dyDescent="0.25">
      <c r="A35" s="13" t="s">
        <v>977</v>
      </c>
      <c r="B35" s="18"/>
      <c r="C35" s="24">
        <v>35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0</v>
      </c>
    </row>
    <row r="38" spans="1:3" x14ac:dyDescent="0.25">
      <c r="A38" s="13" t="s">
        <v>980</v>
      </c>
      <c r="B38" s="18"/>
      <c r="C38" s="24">
        <v>0</v>
      </c>
    </row>
    <row r="39" spans="1:3" x14ac:dyDescent="0.25">
      <c r="A39" s="13" t="s">
        <v>968</v>
      </c>
      <c r="B39" s="18"/>
      <c r="C39" s="24">
        <v>29</v>
      </c>
    </row>
    <row r="40" spans="1:3" x14ac:dyDescent="0.25">
      <c r="A40" s="167" t="s">
        <v>981</v>
      </c>
      <c r="B40" s="14" t="s">
        <v>982</v>
      </c>
      <c r="C40" s="24">
        <v>8</v>
      </c>
    </row>
    <row r="41" spans="1:3" x14ac:dyDescent="0.25">
      <c r="A41" s="168"/>
      <c r="B41" s="14" t="s">
        <v>983</v>
      </c>
      <c r="C41" s="24">
        <v>0</v>
      </c>
    </row>
    <row r="42" spans="1:3" x14ac:dyDescent="0.25">
      <c r="A42" s="168"/>
      <c r="B42" s="14" t="s">
        <v>984</v>
      </c>
      <c r="C42" s="24">
        <v>13</v>
      </c>
    </row>
    <row r="43" spans="1:3" x14ac:dyDescent="0.25">
      <c r="A43" s="168"/>
      <c r="B43" s="14" t="s">
        <v>985</v>
      </c>
      <c r="C43" s="24">
        <v>0</v>
      </c>
    </row>
    <row r="44" spans="1:3" x14ac:dyDescent="0.25">
      <c r="A44" s="169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11</v>
      </c>
    </row>
    <row r="49" spans="1:3" x14ac:dyDescent="0.25">
      <c r="A49" s="167" t="s">
        <v>78</v>
      </c>
      <c r="B49" s="14" t="s">
        <v>988</v>
      </c>
      <c r="C49" s="24">
        <v>59</v>
      </c>
    </row>
    <row r="50" spans="1:3" x14ac:dyDescent="0.25">
      <c r="A50" s="169"/>
      <c r="B50" s="14" t="s">
        <v>989</v>
      </c>
      <c r="C50" s="24">
        <v>115</v>
      </c>
    </row>
    <row r="51" spans="1:3" x14ac:dyDescent="0.25">
      <c r="A51" s="167" t="s">
        <v>990</v>
      </c>
      <c r="B51" s="14" t="s">
        <v>991</v>
      </c>
      <c r="C51" s="24">
        <v>0</v>
      </c>
    </row>
    <row r="52" spans="1:3" x14ac:dyDescent="0.25">
      <c r="A52" s="169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67" t="s">
        <v>223</v>
      </c>
      <c r="B56" s="14" t="s">
        <v>20</v>
      </c>
      <c r="C56" s="24">
        <v>415</v>
      </c>
    </row>
    <row r="57" spans="1:3" x14ac:dyDescent="0.25">
      <c r="A57" s="168"/>
      <c r="B57" s="14" t="s">
        <v>994</v>
      </c>
      <c r="C57" s="24">
        <v>68</v>
      </c>
    </row>
    <row r="58" spans="1:3" x14ac:dyDescent="0.25">
      <c r="A58" s="168"/>
      <c r="B58" s="14" t="s">
        <v>995</v>
      </c>
      <c r="C58" s="24">
        <v>26</v>
      </c>
    </row>
    <row r="59" spans="1:3" x14ac:dyDescent="0.25">
      <c r="A59" s="168"/>
      <c r="B59" s="14" t="s">
        <v>996</v>
      </c>
      <c r="C59" s="24">
        <v>98</v>
      </c>
    </row>
    <row r="60" spans="1:3" x14ac:dyDescent="0.25">
      <c r="A60" s="169"/>
      <c r="B60" s="14" t="s">
        <v>997</v>
      </c>
      <c r="C60" s="24">
        <v>6</v>
      </c>
    </row>
    <row r="61" spans="1:3" x14ac:dyDescent="0.25">
      <c r="A61" s="167" t="s">
        <v>998</v>
      </c>
      <c r="B61" s="14" t="s">
        <v>999</v>
      </c>
      <c r="C61" s="24">
        <v>239</v>
      </c>
    </row>
    <row r="62" spans="1:3" x14ac:dyDescent="0.25">
      <c r="A62" s="168"/>
      <c r="B62" s="14" t="s">
        <v>1000</v>
      </c>
      <c r="C62" s="24">
        <v>64</v>
      </c>
    </row>
    <row r="63" spans="1:3" x14ac:dyDescent="0.25">
      <c r="A63" s="168"/>
      <c r="B63" s="14" t="s">
        <v>1001</v>
      </c>
      <c r="C63" s="24">
        <v>3</v>
      </c>
    </row>
    <row r="64" spans="1:3" x14ac:dyDescent="0.25">
      <c r="A64" s="168"/>
      <c r="B64" s="14" t="s">
        <v>1002</v>
      </c>
      <c r="C64" s="24">
        <v>187</v>
      </c>
    </row>
    <row r="65" spans="1:3" x14ac:dyDescent="0.25">
      <c r="A65" s="169"/>
      <c r="B65" s="14" t="s">
        <v>997</v>
      </c>
      <c r="C65" s="24">
        <v>41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228</v>
      </c>
    </row>
    <row r="70" spans="1:3" ht="22.5" x14ac:dyDescent="0.25">
      <c r="A70" s="13" t="s">
        <v>1005</v>
      </c>
      <c r="B70" s="18"/>
      <c r="C70" s="24">
        <v>1</v>
      </c>
    </row>
    <row r="71" spans="1:3" ht="22.5" x14ac:dyDescent="0.25">
      <c r="A71" s="13" t="s">
        <v>1006</v>
      </c>
      <c r="B71" s="18"/>
      <c r="C71" s="24">
        <v>250</v>
      </c>
    </row>
    <row r="72" spans="1:3" x14ac:dyDescent="0.25">
      <c r="A72" s="167" t="s">
        <v>1007</v>
      </c>
      <c r="B72" s="14" t="s">
        <v>1008</v>
      </c>
      <c r="C72" s="24">
        <v>0</v>
      </c>
    </row>
    <row r="73" spans="1:3" x14ac:dyDescent="0.25">
      <c r="A73" s="169"/>
      <c r="B73" s="14" t="s">
        <v>1009</v>
      </c>
      <c r="C73" s="24">
        <v>23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15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13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AK771Mg6te7+EQCCg09RGvx+cPG1E6BUNypjq7pqmx0/WKMF37xntmkaqUADJnFjJqJVeGgf1v0e0gPxKDUL/A==" saltValue="r23b7ImLAoCmZZ6mW6mAY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97</v>
      </c>
    </row>
    <row r="6" spans="1:3" x14ac:dyDescent="0.25">
      <c r="A6" s="183"/>
      <c r="B6" s="39" t="s">
        <v>296</v>
      </c>
      <c r="C6" s="40">
        <v>316</v>
      </c>
    </row>
    <row r="7" spans="1:3" x14ac:dyDescent="0.25">
      <c r="A7" s="183"/>
      <c r="B7" s="39" t="s">
        <v>1020</v>
      </c>
      <c r="C7" s="40">
        <v>22</v>
      </c>
    </row>
    <row r="8" spans="1:3" x14ac:dyDescent="0.25">
      <c r="A8" s="183"/>
      <c r="B8" s="39" t="s">
        <v>1021</v>
      </c>
      <c r="C8" s="40">
        <v>1</v>
      </c>
    </row>
    <row r="9" spans="1:3" x14ac:dyDescent="0.25">
      <c r="A9" s="183"/>
      <c r="B9" s="39" t="s">
        <v>1022</v>
      </c>
      <c r="C9" s="40">
        <v>0</v>
      </c>
    </row>
    <row r="10" spans="1:3" x14ac:dyDescent="0.25">
      <c r="A10" s="183"/>
      <c r="B10" s="39" t="s">
        <v>1023</v>
      </c>
      <c r="C10" s="40">
        <v>0</v>
      </c>
    </row>
    <row r="11" spans="1:3" x14ac:dyDescent="0.25">
      <c r="A11" s="184"/>
      <c r="B11" s="39" t="s">
        <v>1024</v>
      </c>
      <c r="C11" s="40">
        <v>0</v>
      </c>
    </row>
    <row r="12" spans="1:3" x14ac:dyDescent="0.25">
      <c r="A12" s="182" t="s">
        <v>1025</v>
      </c>
      <c r="B12" s="39" t="s">
        <v>62</v>
      </c>
      <c r="C12" s="40">
        <v>32</v>
      </c>
    </row>
    <row r="13" spans="1:3" x14ac:dyDescent="0.25">
      <c r="A13" s="183"/>
      <c r="B13" s="39" t="s">
        <v>1026</v>
      </c>
      <c r="C13" s="40">
        <v>35</v>
      </c>
    </row>
    <row r="14" spans="1:3" x14ac:dyDescent="0.25">
      <c r="A14" s="183"/>
      <c r="B14" s="39" t="s">
        <v>1027</v>
      </c>
      <c r="C14" s="40">
        <v>3</v>
      </c>
    </row>
    <row r="15" spans="1:3" x14ac:dyDescent="0.25">
      <c r="A15" s="184"/>
      <c r="B15" s="39" t="s">
        <v>1028</v>
      </c>
      <c r="C15" s="40">
        <v>1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35</v>
      </c>
    </row>
    <row r="20" spans="1:3" x14ac:dyDescent="0.25">
      <c r="A20" s="38" t="s">
        <v>1031</v>
      </c>
      <c r="B20" s="41"/>
      <c r="C20" s="40">
        <v>12</v>
      </c>
    </row>
    <row r="21" spans="1:3" x14ac:dyDescent="0.25">
      <c r="A21" s="38" t="s">
        <v>1032</v>
      </c>
      <c r="B21" s="41"/>
      <c r="C21" s="40">
        <v>50</v>
      </c>
    </row>
    <row r="22" spans="1:3" x14ac:dyDescent="0.25">
      <c r="A22" s="38" t="s">
        <v>1033</v>
      </c>
      <c r="B22" s="41"/>
      <c r="C22" s="40">
        <v>58</v>
      </c>
    </row>
    <row r="23" spans="1:3" x14ac:dyDescent="0.25">
      <c r="A23" s="38" t="s">
        <v>1034</v>
      </c>
      <c r="B23" s="41"/>
      <c r="C23" s="40">
        <v>57</v>
      </c>
    </row>
    <row r="24" spans="1:3" x14ac:dyDescent="0.25">
      <c r="A24" s="38" t="s">
        <v>1035</v>
      </c>
      <c r="B24" s="41"/>
      <c r="C24" s="40">
        <v>31</v>
      </c>
    </row>
    <row r="25" spans="1:3" x14ac:dyDescent="0.25">
      <c r="A25" s="38" t="s">
        <v>1036</v>
      </c>
      <c r="B25" s="41"/>
      <c r="C25" s="40">
        <v>16</v>
      </c>
    </row>
    <row r="26" spans="1:3" x14ac:dyDescent="0.25">
      <c r="A26" s="38" t="s">
        <v>1037</v>
      </c>
      <c r="B26" s="41"/>
      <c r="C26" s="40">
        <v>22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14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9</v>
      </c>
    </row>
    <row r="33" spans="1:6" x14ac:dyDescent="0.25">
      <c r="A33" s="38" t="s">
        <v>1042</v>
      </c>
      <c r="B33" s="41"/>
      <c r="C33" s="40">
        <v>78</v>
      </c>
    </row>
    <row r="34" spans="1:6" x14ac:dyDescent="0.25">
      <c r="A34" s="38" t="s">
        <v>1043</v>
      </c>
      <c r="B34" s="41"/>
      <c r="C34" s="40">
        <v>30</v>
      </c>
    </row>
    <row r="35" spans="1:6" x14ac:dyDescent="0.25">
      <c r="A35" s="38" t="s">
        <v>1044</v>
      </c>
      <c r="B35" s="41"/>
      <c r="C35" s="40">
        <v>154</v>
      </c>
    </row>
    <row r="36" spans="1:6" x14ac:dyDescent="0.25">
      <c r="A36" s="38" t="s">
        <v>1045</v>
      </c>
      <c r="B36" s="41"/>
      <c r="C36" s="40">
        <v>46</v>
      </c>
    </row>
    <row r="37" spans="1:6" x14ac:dyDescent="0.25">
      <c r="A37" s="38" t="s">
        <v>1046</v>
      </c>
      <c r="B37" s="41"/>
      <c r="C37" s="40">
        <v>98</v>
      </c>
    </row>
    <row r="38" spans="1:6" x14ac:dyDescent="0.25">
      <c r="A38" s="38" t="s">
        <v>1047</v>
      </c>
      <c r="B38" s="41"/>
      <c r="C38" s="40">
        <v>10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0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1050</v>
      </c>
      <c r="B45" s="41"/>
      <c r="C45" s="40">
        <v>0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2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11</v>
      </c>
      <c r="D52" s="44">
        <v>7</v>
      </c>
      <c r="E52" s="44">
        <v>3</v>
      </c>
      <c r="F52" s="40">
        <v>3</v>
      </c>
    </row>
    <row r="53" spans="1:6" x14ac:dyDescent="0.25">
      <c r="A53" s="186"/>
      <c r="B53" s="43" t="s">
        <v>1057</v>
      </c>
      <c r="C53" s="44">
        <v>225</v>
      </c>
      <c r="D53" s="44">
        <v>44</v>
      </c>
      <c r="E53" s="44">
        <v>19</v>
      </c>
      <c r="F53" s="40">
        <v>30</v>
      </c>
    </row>
    <row r="54" spans="1:6" x14ac:dyDescent="0.25">
      <c r="A54" s="186"/>
      <c r="B54" s="43" t="s">
        <v>1058</v>
      </c>
      <c r="C54" s="44">
        <v>5</v>
      </c>
      <c r="D54" s="44">
        <v>7</v>
      </c>
      <c r="E54" s="44">
        <v>2</v>
      </c>
      <c r="F54" s="40">
        <v>3</v>
      </c>
    </row>
    <row r="55" spans="1:6" x14ac:dyDescent="0.25">
      <c r="A55" s="186"/>
      <c r="B55" s="43" t="s">
        <v>1059</v>
      </c>
      <c r="C55" s="44">
        <v>10</v>
      </c>
      <c r="D55" s="44">
        <v>0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54</v>
      </c>
      <c r="D57" s="44">
        <v>7</v>
      </c>
      <c r="E57" s="44">
        <v>8</v>
      </c>
      <c r="F57" s="40">
        <v>6</v>
      </c>
    </row>
    <row r="58" spans="1:6" x14ac:dyDescent="0.25">
      <c r="A58" s="186"/>
      <c r="B58" s="43" t="s">
        <v>1062</v>
      </c>
      <c r="C58" s="44">
        <v>19</v>
      </c>
      <c r="D58" s="44">
        <v>2</v>
      </c>
      <c r="E58" s="44">
        <v>3</v>
      </c>
      <c r="F58" s="40">
        <v>3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2</v>
      </c>
      <c r="D61" s="44">
        <v>1</v>
      </c>
      <c r="E61" s="44">
        <v>3</v>
      </c>
      <c r="F61" s="40">
        <v>0</v>
      </c>
    </row>
    <row r="62" spans="1:6" x14ac:dyDescent="0.25">
      <c r="A62" s="186"/>
      <c r="B62" s="43" t="s">
        <v>1065</v>
      </c>
      <c r="C62" s="44">
        <v>4</v>
      </c>
      <c r="D62" s="44">
        <v>1</v>
      </c>
      <c r="E62" s="44">
        <v>3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37</v>
      </c>
      <c r="D64" s="44">
        <v>11</v>
      </c>
      <c r="E64" s="44">
        <v>13</v>
      </c>
      <c r="F64" s="40">
        <v>19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2</v>
      </c>
      <c r="D66" s="44">
        <v>1</v>
      </c>
      <c r="E66" s="44">
        <v>2</v>
      </c>
      <c r="F66" s="40">
        <v>0</v>
      </c>
    </row>
    <row r="67" spans="1:6" x14ac:dyDescent="0.25">
      <c r="A67" s="180" t="s">
        <v>1070</v>
      </c>
      <c r="B67" s="181"/>
      <c r="C67" s="45">
        <v>371</v>
      </c>
      <c r="D67" s="45">
        <v>81</v>
      </c>
      <c r="E67" s="45">
        <v>56</v>
      </c>
      <c r="F67" s="45">
        <v>64</v>
      </c>
    </row>
    <row r="68" spans="1:6" x14ac:dyDescent="0.25">
      <c r="A68" s="185" t="s">
        <v>965</v>
      </c>
      <c r="B68" s="43" t="s">
        <v>1071</v>
      </c>
      <c r="C68" s="44">
        <v>3</v>
      </c>
      <c r="D68" s="44">
        <v>0</v>
      </c>
      <c r="E68" s="44">
        <v>1</v>
      </c>
      <c r="F68" s="40">
        <v>2</v>
      </c>
    </row>
    <row r="69" spans="1:6" x14ac:dyDescent="0.25">
      <c r="A69" s="186"/>
      <c r="B69" s="43" t="s">
        <v>1072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13</v>
      </c>
      <c r="D70" s="44">
        <v>0</v>
      </c>
      <c r="E70" s="44">
        <v>2</v>
      </c>
      <c r="F70" s="40">
        <v>2</v>
      </c>
    </row>
    <row r="71" spans="1:6" x14ac:dyDescent="0.25">
      <c r="A71" s="180" t="s">
        <v>1073</v>
      </c>
      <c r="B71" s="181"/>
      <c r="C71" s="45">
        <v>16</v>
      </c>
      <c r="D71" s="45">
        <v>0</v>
      </c>
      <c r="E71" s="45">
        <v>3</v>
      </c>
      <c r="F71" s="45">
        <v>4</v>
      </c>
    </row>
  </sheetData>
  <sheetProtection algorithmName="SHA-512" hashValue="ABJdRG1cbt6RWwR2cNNI5m4Houm8DOhWSnNrdFVg8WC0bG1192ipRqFLsqUdjicn+nUbNFNeFMTlPjNrIKf/yQ==" saltValue="Wuv6678s3kRELJTlYo4yx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73" t="s">
        <v>1076</v>
      </c>
      <c r="B5" s="14" t="s">
        <v>1077</v>
      </c>
      <c r="C5" s="24">
        <v>695</v>
      </c>
    </row>
    <row r="6" spans="1:3" x14ac:dyDescent="0.25">
      <c r="A6" s="174"/>
      <c r="B6" s="14" t="s">
        <v>1019</v>
      </c>
      <c r="C6" s="24">
        <v>0</v>
      </c>
    </row>
    <row r="7" spans="1:3" x14ac:dyDescent="0.25">
      <c r="A7" s="174"/>
      <c r="B7" s="14" t="s">
        <v>1078</v>
      </c>
      <c r="C7" s="24">
        <v>793</v>
      </c>
    </row>
    <row r="8" spans="1:3" x14ac:dyDescent="0.25">
      <c r="A8" s="174"/>
      <c r="B8" s="14" t="s">
        <v>1079</v>
      </c>
      <c r="C8" s="24">
        <v>176</v>
      </c>
    </row>
    <row r="9" spans="1:3" x14ac:dyDescent="0.25">
      <c r="A9" s="174"/>
      <c r="B9" s="14" t="s">
        <v>1021</v>
      </c>
      <c r="C9" s="24">
        <v>4</v>
      </c>
    </row>
    <row r="10" spans="1:3" x14ac:dyDescent="0.25">
      <c r="A10" s="174"/>
      <c r="B10" s="14" t="s">
        <v>1022</v>
      </c>
      <c r="C10" s="24">
        <v>0</v>
      </c>
    </row>
    <row r="11" spans="1:3" x14ac:dyDescent="0.25">
      <c r="A11" s="174"/>
      <c r="B11" s="14" t="s">
        <v>1080</v>
      </c>
      <c r="C11" s="24">
        <v>0</v>
      </c>
    </row>
    <row r="12" spans="1:3" x14ac:dyDescent="0.25">
      <c r="A12" s="175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505</v>
      </c>
    </row>
    <row r="17" spans="1:3" x14ac:dyDescent="0.25">
      <c r="A17" s="23" t="s">
        <v>1084</v>
      </c>
      <c r="B17" s="18"/>
      <c r="C17" s="24">
        <v>110</v>
      </c>
    </row>
    <row r="18" spans="1:3" x14ac:dyDescent="0.25">
      <c r="A18" s="23" t="s">
        <v>1085</v>
      </c>
      <c r="B18" s="18"/>
      <c r="C18" s="24">
        <v>244</v>
      </c>
    </row>
    <row r="19" spans="1:3" x14ac:dyDescent="0.25">
      <c r="A19" s="23" t="s">
        <v>1086</v>
      </c>
      <c r="B19" s="18"/>
      <c r="C19" s="24">
        <v>78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0</v>
      </c>
    </row>
    <row r="24" spans="1:3" x14ac:dyDescent="0.25">
      <c r="A24" s="23" t="s">
        <v>1089</v>
      </c>
      <c r="B24" s="18"/>
      <c r="C24" s="24">
        <v>56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378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1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12</v>
      </c>
    </row>
    <row r="38" spans="1:3" x14ac:dyDescent="0.25">
      <c r="A38" s="23" t="s">
        <v>1098</v>
      </c>
      <c r="B38" s="18"/>
      <c r="C38" s="24">
        <v>123</v>
      </c>
    </row>
    <row r="39" spans="1:3" x14ac:dyDescent="0.25">
      <c r="A39" s="23" t="s">
        <v>1099</v>
      </c>
      <c r="B39" s="18"/>
      <c r="C39" s="24">
        <v>186</v>
      </c>
    </row>
    <row r="40" spans="1:3" x14ac:dyDescent="0.25">
      <c r="A40" s="23" t="s">
        <v>1100</v>
      </c>
      <c r="B40" s="18"/>
      <c r="C40" s="24">
        <v>44</v>
      </c>
    </row>
    <row r="41" spans="1:3" x14ac:dyDescent="0.25">
      <c r="A41" s="23" t="s">
        <v>1101</v>
      </c>
      <c r="B41" s="18"/>
      <c r="C41" s="24">
        <v>50</v>
      </c>
    </row>
    <row r="42" spans="1:3" x14ac:dyDescent="0.25">
      <c r="A42" s="23" t="s">
        <v>1102</v>
      </c>
      <c r="B42" s="18"/>
      <c r="C42" s="24">
        <v>92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0</v>
      </c>
    </row>
    <row r="47" spans="1:3" x14ac:dyDescent="0.25">
      <c r="A47" s="23" t="s">
        <v>1105</v>
      </c>
      <c r="B47" s="18"/>
      <c r="C47" s="24">
        <v>0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73" t="s">
        <v>1107</v>
      </c>
      <c r="B51" s="14" t="s">
        <v>1108</v>
      </c>
      <c r="C51" s="24">
        <v>86</v>
      </c>
    </row>
    <row r="52" spans="1:6" x14ac:dyDescent="0.25">
      <c r="A52" s="174"/>
      <c r="B52" s="14" t="s">
        <v>122</v>
      </c>
      <c r="C52" s="24">
        <v>163</v>
      </c>
    </row>
    <row r="53" spans="1:6" x14ac:dyDescent="0.25">
      <c r="A53" s="174"/>
      <c r="B53" s="14" t="s">
        <v>1109</v>
      </c>
      <c r="C53" s="24">
        <v>46</v>
      </c>
    </row>
    <row r="54" spans="1:6" x14ac:dyDescent="0.25">
      <c r="A54" s="175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73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74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74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74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74"/>
      <c r="B67" s="14" t="s">
        <v>325</v>
      </c>
      <c r="C67" s="15">
        <v>122</v>
      </c>
      <c r="D67" s="15">
        <v>20</v>
      </c>
      <c r="E67" s="15">
        <v>17</v>
      </c>
      <c r="F67" s="24">
        <v>15</v>
      </c>
    </row>
    <row r="68" spans="1:6" x14ac:dyDescent="0.25">
      <c r="A68" s="174"/>
      <c r="B68" s="14" t="s">
        <v>1111</v>
      </c>
      <c r="C68" s="15">
        <v>870</v>
      </c>
      <c r="D68" s="15">
        <v>208</v>
      </c>
      <c r="E68" s="15">
        <v>139</v>
      </c>
      <c r="F68" s="24">
        <v>234</v>
      </c>
    </row>
    <row r="69" spans="1:6" x14ac:dyDescent="0.25">
      <c r="A69" s="174"/>
      <c r="B69" s="14" t="s">
        <v>1112</v>
      </c>
      <c r="C69" s="15">
        <v>12</v>
      </c>
      <c r="D69" s="15">
        <v>6</v>
      </c>
      <c r="E69" s="15">
        <v>5</v>
      </c>
      <c r="F69" s="24">
        <v>5</v>
      </c>
    </row>
    <row r="70" spans="1:6" x14ac:dyDescent="0.25">
      <c r="A70" s="174"/>
      <c r="B70" s="14" t="s">
        <v>1059</v>
      </c>
      <c r="C70" s="15">
        <v>13</v>
      </c>
      <c r="D70" s="15">
        <v>9</v>
      </c>
      <c r="E70" s="15">
        <v>0</v>
      </c>
      <c r="F70" s="24">
        <v>3</v>
      </c>
    </row>
    <row r="71" spans="1:6" x14ac:dyDescent="0.25">
      <c r="A71" s="174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74"/>
      <c r="B72" s="14" t="s">
        <v>1114</v>
      </c>
      <c r="C72" s="15">
        <v>208</v>
      </c>
      <c r="D72" s="15">
        <v>98</v>
      </c>
      <c r="E72" s="15">
        <v>40</v>
      </c>
      <c r="F72" s="24">
        <v>88</v>
      </c>
    </row>
    <row r="73" spans="1:6" x14ac:dyDescent="0.25">
      <c r="A73" s="174"/>
      <c r="B73" s="14" t="s">
        <v>1115</v>
      </c>
      <c r="C73" s="15">
        <v>101</v>
      </c>
      <c r="D73" s="15">
        <v>11</v>
      </c>
      <c r="E73" s="15">
        <v>6</v>
      </c>
      <c r="F73" s="24">
        <v>15</v>
      </c>
    </row>
    <row r="74" spans="1:6" x14ac:dyDescent="0.25">
      <c r="A74" s="174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74"/>
      <c r="B75" s="14" t="s">
        <v>396</v>
      </c>
      <c r="C75" s="15">
        <v>1</v>
      </c>
      <c r="D75" s="15">
        <v>0</v>
      </c>
      <c r="E75" s="15">
        <v>0</v>
      </c>
      <c r="F75" s="24">
        <v>0</v>
      </c>
    </row>
    <row r="76" spans="1:6" x14ac:dyDescent="0.25">
      <c r="A76" s="174"/>
      <c r="B76" s="14" t="s">
        <v>1064</v>
      </c>
      <c r="C76" s="15">
        <v>12</v>
      </c>
      <c r="D76" s="15">
        <v>1</v>
      </c>
      <c r="E76" s="15">
        <v>0</v>
      </c>
      <c r="F76" s="24">
        <v>0</v>
      </c>
    </row>
    <row r="77" spans="1:6" x14ac:dyDescent="0.25">
      <c r="A77" s="174"/>
      <c r="B77" s="14" t="s">
        <v>1065</v>
      </c>
      <c r="C77" s="15">
        <v>16</v>
      </c>
      <c r="D77" s="15">
        <v>1</v>
      </c>
      <c r="E77" s="15">
        <v>0</v>
      </c>
      <c r="F77" s="24">
        <v>0</v>
      </c>
    </row>
    <row r="78" spans="1:6" x14ac:dyDescent="0.25">
      <c r="A78" s="174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74"/>
      <c r="B79" s="14" t="s">
        <v>1067</v>
      </c>
      <c r="C79" s="15">
        <v>253</v>
      </c>
      <c r="D79" s="15">
        <v>138</v>
      </c>
      <c r="E79" s="15">
        <v>96</v>
      </c>
      <c r="F79" s="24">
        <v>123</v>
      </c>
    </row>
    <row r="80" spans="1:6" x14ac:dyDescent="0.25">
      <c r="A80" s="174"/>
      <c r="B80" s="14" t="s">
        <v>1068</v>
      </c>
      <c r="C80" s="15">
        <v>7</v>
      </c>
      <c r="D80" s="15">
        <v>3</v>
      </c>
      <c r="E80" s="15">
        <v>3</v>
      </c>
      <c r="F80" s="24">
        <v>0</v>
      </c>
    </row>
    <row r="81" spans="1:6" x14ac:dyDescent="0.25">
      <c r="A81" s="175"/>
      <c r="B81" s="14" t="s">
        <v>1069</v>
      </c>
      <c r="C81" s="15">
        <v>3</v>
      </c>
      <c r="D81" s="15">
        <v>5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1618</v>
      </c>
      <c r="D82" s="32">
        <v>500</v>
      </c>
      <c r="E82" s="32">
        <v>306</v>
      </c>
      <c r="F82" s="32">
        <v>483</v>
      </c>
    </row>
    <row r="83" spans="1:6" x14ac:dyDescent="0.25">
      <c r="A83" s="173" t="s">
        <v>1116</v>
      </c>
      <c r="B83" s="14" t="s">
        <v>1071</v>
      </c>
      <c r="C83" s="15">
        <v>6</v>
      </c>
      <c r="D83" s="15">
        <v>0</v>
      </c>
      <c r="E83" s="15">
        <v>0</v>
      </c>
      <c r="F83" s="24">
        <v>0</v>
      </c>
    </row>
    <row r="84" spans="1:6" x14ac:dyDescent="0.25">
      <c r="A84" s="174"/>
      <c r="B84" s="14" t="s">
        <v>1072</v>
      </c>
      <c r="C84" s="15">
        <v>2</v>
      </c>
      <c r="D84" s="15">
        <v>0</v>
      </c>
      <c r="E84" s="15">
        <v>0</v>
      </c>
      <c r="F84" s="24">
        <v>0</v>
      </c>
    </row>
    <row r="85" spans="1:6" x14ac:dyDescent="0.25">
      <c r="A85" s="175"/>
      <c r="B85" s="14" t="s">
        <v>108</v>
      </c>
      <c r="C85" s="15">
        <v>92</v>
      </c>
      <c r="D85" s="15">
        <v>0</v>
      </c>
      <c r="E85" s="15">
        <v>16</v>
      </c>
      <c r="F85" s="24">
        <v>58</v>
      </c>
    </row>
    <row r="86" spans="1:6" x14ac:dyDescent="0.25">
      <c r="A86" s="188" t="s">
        <v>1117</v>
      </c>
      <c r="B86" s="189"/>
      <c r="C86" s="32">
        <v>100</v>
      </c>
      <c r="D86" s="32">
        <v>0</v>
      </c>
      <c r="E86" s="32">
        <v>16</v>
      </c>
      <c r="F86" s="32">
        <v>58</v>
      </c>
    </row>
  </sheetData>
  <sheetProtection algorithmName="SHA-512" hashValue="8rBR9b/jQNTGm0fbOzbx58GOKwW/rrKFHI52Qcq7PBZUeHGUaplE3vegOGYzfGqqXKxImjePvaCZf3vKjx6KHg==" saltValue="yFMqNQxHqin4WRTukPUPp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2</v>
      </c>
    </row>
    <row r="6" spans="1:3" x14ac:dyDescent="0.25">
      <c r="A6" s="13" t="s">
        <v>1121</v>
      </c>
      <c r="B6" s="18"/>
      <c r="C6" s="24">
        <v>21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0</v>
      </c>
    </row>
    <row r="14" spans="1:3" x14ac:dyDescent="0.25">
      <c r="A14" s="13" t="s">
        <v>1121</v>
      </c>
      <c r="B14" s="18"/>
      <c r="C14" s="24">
        <v>0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2</v>
      </c>
    </row>
    <row r="22" spans="1:3" x14ac:dyDescent="0.25">
      <c r="A22" s="13" t="s">
        <v>1128</v>
      </c>
      <c r="B22" s="18"/>
      <c r="C22" s="24">
        <v>1</v>
      </c>
    </row>
    <row r="23" spans="1:3" x14ac:dyDescent="0.25">
      <c r="A23" s="13" t="s">
        <v>1129</v>
      </c>
      <c r="B23" s="18"/>
      <c r="C23" s="24">
        <v>1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</v>
      </c>
    </row>
    <row r="29" spans="1:3" x14ac:dyDescent="0.25">
      <c r="A29" s="13" t="s">
        <v>1133</v>
      </c>
      <c r="B29" s="18"/>
      <c r="C29" s="24">
        <v>3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2</v>
      </c>
    </row>
    <row r="35" spans="1:3" x14ac:dyDescent="0.25">
      <c r="A35" s="13" t="s">
        <v>1137</v>
      </c>
      <c r="B35" s="18"/>
      <c r="C35" s="24">
        <v>2</v>
      </c>
    </row>
    <row r="36" spans="1:3" x14ac:dyDescent="0.25">
      <c r="A36" s="13" t="s">
        <v>1138</v>
      </c>
      <c r="B36" s="18"/>
      <c r="C36" s="24">
        <v>0</v>
      </c>
    </row>
  </sheetData>
  <sheetProtection algorithmName="SHA-512" hashValue="Xe4rEykZlCEGqtQzvvRifCE7StihmDtI46cjwLk+Ji9qeLQqd3jKQ7in9Dzc6F5+kx7khtVfw4XusUQ+a3eTkg==" saltValue="J9vEInYW/gSrNBuHDh3D6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0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12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3</v>
      </c>
    </row>
    <row r="15" spans="1:3" x14ac:dyDescent="0.25">
      <c r="A15" s="13" t="s">
        <v>1149</v>
      </c>
      <c r="B15" s="18"/>
      <c r="C15" s="24">
        <v>1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1</v>
      </c>
    </row>
    <row r="21" spans="1:3" x14ac:dyDescent="0.25">
      <c r="A21" s="13" t="s">
        <v>1153</v>
      </c>
      <c r="B21" s="18"/>
      <c r="C21" s="24">
        <v>7</v>
      </c>
    </row>
    <row r="22" spans="1:3" x14ac:dyDescent="0.25">
      <c r="A22" s="13" t="s">
        <v>1154</v>
      </c>
      <c r="B22" s="18"/>
      <c r="C22" s="24">
        <v>14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3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1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0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13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d54/JUAP3gZ8D5vYANq18K9/yK1w0SPEDU9bXJEFcdZbAdbXAtsgIseI4Q+XuCq5Fkq5mp89e+QZCXFMOvbqKA==" saltValue="+4sm5/PeydQO+X+KIXHh3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474</v>
      </c>
      <c r="D4" s="32">
        <v>398</v>
      </c>
      <c r="E4" s="33">
        <v>0</v>
      </c>
      <c r="F4" s="32">
        <v>702</v>
      </c>
      <c r="G4" s="32">
        <v>680</v>
      </c>
      <c r="H4" s="32">
        <v>111</v>
      </c>
      <c r="I4" s="32">
        <v>137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6</v>
      </c>
      <c r="P4" s="32">
        <v>733</v>
      </c>
    </row>
    <row r="5" spans="1:16" ht="45" x14ac:dyDescent="0.25">
      <c r="A5" s="29" t="s">
        <v>637</v>
      </c>
      <c r="B5" s="29" t="s">
        <v>638</v>
      </c>
      <c r="C5" s="15">
        <v>15</v>
      </c>
      <c r="D5" s="15">
        <v>21</v>
      </c>
      <c r="E5" s="30">
        <v>-1</v>
      </c>
      <c r="F5" s="15">
        <v>13</v>
      </c>
      <c r="G5" s="15">
        <v>11</v>
      </c>
      <c r="H5" s="15">
        <v>5</v>
      </c>
      <c r="I5" s="15">
        <v>5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1</v>
      </c>
      <c r="P5" s="24">
        <v>9</v>
      </c>
    </row>
    <row r="6" spans="1:16" ht="33.75" x14ac:dyDescent="0.25">
      <c r="A6" s="29" t="s">
        <v>639</v>
      </c>
      <c r="B6" s="29" t="s">
        <v>640</v>
      </c>
      <c r="C6" s="15">
        <v>226</v>
      </c>
      <c r="D6" s="15">
        <v>217</v>
      </c>
      <c r="E6" s="30">
        <v>0</v>
      </c>
      <c r="F6" s="15">
        <v>367</v>
      </c>
      <c r="G6" s="15">
        <v>366</v>
      </c>
      <c r="H6" s="15">
        <v>52</v>
      </c>
      <c r="I6" s="15">
        <v>57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</v>
      </c>
      <c r="P6" s="24">
        <v>401</v>
      </c>
    </row>
    <row r="7" spans="1:16" ht="22.5" x14ac:dyDescent="0.25">
      <c r="A7" s="29" t="s">
        <v>641</v>
      </c>
      <c r="B7" s="29" t="s">
        <v>642</v>
      </c>
      <c r="C7" s="15">
        <v>24</v>
      </c>
      <c r="D7" s="15">
        <v>22</v>
      </c>
      <c r="E7" s="30">
        <v>0</v>
      </c>
      <c r="F7" s="15">
        <v>9</v>
      </c>
      <c r="G7" s="15">
        <v>8</v>
      </c>
      <c r="H7" s="15">
        <v>12</v>
      </c>
      <c r="I7" s="15">
        <v>15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2</v>
      </c>
      <c r="P7" s="24">
        <v>13</v>
      </c>
    </row>
    <row r="8" spans="1:16" ht="33.75" x14ac:dyDescent="0.25">
      <c r="A8" s="29" t="s">
        <v>643</v>
      </c>
      <c r="B8" s="29" t="s">
        <v>644</v>
      </c>
      <c r="C8" s="15">
        <v>8</v>
      </c>
      <c r="D8" s="15">
        <v>5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25</v>
      </c>
      <c r="D9" s="15">
        <v>16</v>
      </c>
      <c r="E9" s="30">
        <v>0</v>
      </c>
      <c r="F9" s="15">
        <v>42</v>
      </c>
      <c r="G9" s="15">
        <v>40</v>
      </c>
      <c r="H9" s="15">
        <v>6</v>
      </c>
      <c r="I9" s="15">
        <v>12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2</v>
      </c>
      <c r="P9" s="24">
        <v>43</v>
      </c>
    </row>
    <row r="10" spans="1:16" ht="33.75" x14ac:dyDescent="0.25">
      <c r="A10" s="29" t="s">
        <v>647</v>
      </c>
      <c r="B10" s="29" t="s">
        <v>648</v>
      </c>
      <c r="C10" s="15">
        <v>168</v>
      </c>
      <c r="D10" s="15">
        <v>116</v>
      </c>
      <c r="E10" s="30">
        <v>0</v>
      </c>
      <c r="F10" s="15">
        <v>271</v>
      </c>
      <c r="G10" s="15">
        <v>255</v>
      </c>
      <c r="H10" s="15">
        <v>36</v>
      </c>
      <c r="I10" s="15">
        <v>47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267</v>
      </c>
    </row>
    <row r="11" spans="1:16" ht="45" x14ac:dyDescent="0.25">
      <c r="A11" s="29" t="s">
        <v>649</v>
      </c>
      <c r="B11" s="29" t="s">
        <v>650</v>
      </c>
      <c r="C11" s="15">
        <v>8</v>
      </c>
      <c r="D11" s="15">
        <v>1</v>
      </c>
      <c r="E11" s="30">
        <v>7</v>
      </c>
      <c r="F11" s="15">
        <v>0</v>
      </c>
      <c r="G11" s="15">
        <v>0</v>
      </c>
      <c r="H11" s="15">
        <v>0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Q+bHYioXbnsew3f/CU+qG+/MWN3tznHUzimLxdZj4hl0TYd2uMvwDy/fjtTgxNn8fPUnxpTWNv+kYlTurWRuJg==" saltValue="v9C9pN+d/PNOlxo+JBX7D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2021-05-05T12:12:40Z</dcterms:created>
  <dcterms:modified xsi:type="dcterms:W3CDTF">2021-05-28T09:03:29Z</dcterms:modified>
</cp:coreProperties>
</file>