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fOs7UQbWFMqN4ULILbrN9yzN3W/zAGLOJV3IAjKfpo1K+gfGNbol9qlW2EFyTr5QwJlmiLhM7NXw1esUSvsZaQ==" workbookSaltValue="YOUgusYEHJX8vc4140SYKw==" workbookSpinCount="100000" lockStructure="1"/>
  <bookViews>
    <workbookView xWindow="4365" yWindow="4365" windowWidth="11085" windowHeight="4590" tabRatio="592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L42" i="12" s="1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F42" i="12" s="1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G42" i="12" s="1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K42" i="12"/>
  <c r="J42" i="12"/>
  <c r="I42" i="12"/>
  <c r="E42" i="12"/>
  <c r="D42" i="12"/>
  <c r="H42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<sst xmlns="http://schemas.openxmlformats.org/spreadsheetml/2006/main" count="1940" uniqueCount="1113">
  <si>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</si>
  <si>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</si>
  <si>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</si>
  <si>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</si>
  <si>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</si>
  <si>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</si>
  <si>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Teruel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</si>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</sst>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03-4EAC-81EE-5D0089444C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03-4EAC-81EE-5D0089444C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472</c:v>
                </c:pt>
                <c:pt idx="1">
                  <c:v>4396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3-4EAC-81EE-5D0089444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63-4CE7-9F23-3AF30568E2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63-4CE7-9F23-3AF30568E2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63-4CE7-9F23-3AF30568E26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150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63-4CE7-9F23-3AF30568E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A4-40B7-BD37-9AA10CF477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A4-40B7-BD37-9AA10CF477E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A4-40B7-BD37-9AA10CF477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462</c:v>
                </c:pt>
                <c:pt idx="1">
                  <c:v>487</c:v>
                </c:pt>
                <c:pt idx="2">
                  <c:v>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4-40B7-BD37-9AA10CF4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24-4D22-A78A-179468DF98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24-4D22-A78A-179468DF98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127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24-4D22-A78A-179468DF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69-4BFA-AC24-6227AE669A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69-4BFA-AC24-6227AE669A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632</c:v>
                </c:pt>
                <c:pt idx="1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69-4BFA-AC24-6227AE669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148</c:v>
              </c:pt>
              <c:pt idx="1">
                <c:v>210</c:v>
              </c:pt>
              <c:pt idx="2">
                <c:v>12</c:v>
              </c:pt>
              <c:pt idx="3">
                <c:v>1</c:v>
              </c:pt>
              <c:pt idx="4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1-A088-43E4-99C5-882160ADD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639370078740159E-2"/>
          <c:y val="0.2091664041994751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286</c:v>
              </c:pt>
              <c:pt idx="1">
                <c:v>177</c:v>
              </c:pt>
              <c:pt idx="2">
                <c:v>2</c:v>
              </c:pt>
              <c:pt idx="3">
                <c:v>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650-4120-91E1-CA16411E3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11</c:v>
              </c:pt>
              <c:pt idx="2">
                <c:v>4</c:v>
              </c:pt>
              <c:pt idx="3">
                <c:v>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63B-4196-8AA0-AC5D62507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21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B548-4E99-B2B7-976ADEC9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Aux!$C$2:$C$8</c:f>
              <c:strCache>
                <c:ptCount val="7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Ejecución</c:v>
                </c:pt>
                <c:pt idx="4">
                  <c:v>Competencia y jurisdicción</c:v>
                </c:pt>
                <c:pt idx="5">
                  <c:v>Mercantil</c:v>
                </c:pt>
                <c:pt idx="6">
                  <c:v>Discapaces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311</c:v>
              </c:pt>
              <c:pt idx="1">
                <c:v>2</c:v>
              </c:pt>
              <c:pt idx="2">
                <c:v>16</c:v>
              </c:pt>
              <c:pt idx="3">
                <c:v>20</c:v>
              </c:pt>
              <c:pt idx="4">
                <c:v>31</c:v>
              </c:pt>
              <c:pt idx="5">
                <c:v>8</c:v>
              </c:pt>
              <c:pt idx="6">
                <c:v>550</c:v>
              </c:pt>
            </c:numLit>
          </c:val>
          <c:extLst>
            <c:ext xmlns:c16="http://schemas.microsoft.com/office/drawing/2014/chart" uri="{C3380CC4-5D6E-409C-BE32-E72D297353CC}">
              <c16:uniqueId val="{00000001-6D34-4DED-8663-C18DD87C5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Incidente modificación medidas contencioso</c:v>
                </c:pt>
                <c:pt idx="5">
                  <c:v>Ejecución forzosa medidas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37</c:v>
              </c:pt>
              <c:pt idx="1">
                <c:v>113</c:v>
              </c:pt>
              <c:pt idx="2">
                <c:v>24</c:v>
              </c:pt>
              <c:pt idx="3">
                <c:v>29</c:v>
              </c:pt>
              <c:pt idx="4">
                <c:v>37</c:v>
              </c:pt>
              <c:pt idx="5">
                <c:v>41</c:v>
              </c:pt>
              <c:pt idx="6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8305-4BF3-A62E-37A5CF8A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282339707536561"/>
          <c:y val="0.10518553149606298"/>
          <c:w val="0.31955755530558683"/>
          <c:h val="0.8948144685039369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CC-48E3-AE0F-80B3C49694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CC-48E3-AE0F-80B3C49694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FCC-48E3-AE0F-80B3C49694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67</c:v>
                </c:pt>
                <c:pt idx="1">
                  <c:v>65</c:v>
                </c:pt>
                <c:pt idx="2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CC-48E3-AE0F-80B3C4969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1678</c:v>
              </c:pt>
              <c:pt idx="1">
                <c:v>123</c:v>
              </c:pt>
              <c:pt idx="2">
                <c:v>125</c:v>
              </c:pt>
              <c:pt idx="3">
                <c:v>450</c:v>
              </c:pt>
              <c:pt idx="4">
                <c:v>963</c:v>
              </c:pt>
              <c:pt idx="5">
                <c:v>812</c:v>
              </c:pt>
              <c:pt idx="6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0-E554-4068-BD9C-3C394702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76</c:v>
              </c:pt>
              <c:pt idx="1">
                <c:v>194</c:v>
              </c:pt>
              <c:pt idx="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586E-47F0-8821-06167EBC8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53</c:v>
              </c:pt>
              <c:pt idx="1">
                <c:v>14</c:v>
              </c:pt>
              <c:pt idx="2">
                <c:v>20</c:v>
              </c:pt>
              <c:pt idx="3">
                <c:v>181</c:v>
              </c:pt>
              <c:pt idx="4">
                <c:v>14</c:v>
              </c:pt>
              <c:pt idx="5">
                <c:v>22</c:v>
              </c:pt>
              <c:pt idx="6">
                <c:v>32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11E-4A7A-8991-A22EC09F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85</c:v>
              </c:pt>
              <c:pt idx="1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F126-4C8B-8EB8-B710279E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70</c:v>
              </c:pt>
              <c:pt idx="1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CB23-44A0-A93A-6C4EB6AB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6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9F-46A5-84A5-9B7D7213A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Derechos extranjeros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F6-4A67-ADBB-F4C86493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0E-4A55-93F2-924D5C352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F3-4DE7-984C-4A6F0722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Aux!$F$2:$F$4</c:f>
              <c:strCache>
                <c:ptCount val="3"/>
                <c:pt idx="0">
                  <c:v>Integridad moral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41</c:v>
              </c:pt>
              <c:pt idx="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62AC-412B-B116-F4F4D792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BA-4A8E-B612-631892EEE4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BA-4A8E-B612-631892EEE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253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A-4A8E-B612-631892EEE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Leyes especiales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</c:v>
              </c:pt>
              <c:pt idx="1">
                <c:v>6</c:v>
              </c:pt>
              <c:pt idx="2">
                <c:v>4</c:v>
              </c:pt>
              <c:pt idx="3">
                <c:v>6</c:v>
              </c:pt>
              <c:pt idx="4">
                <c:v>13</c:v>
              </c:pt>
              <c:pt idx="5">
                <c:v>41</c:v>
              </c:pt>
              <c:pt idx="6">
                <c:v>1</c:v>
              </c:pt>
              <c:pt idx="7">
                <c:v>2</c:v>
              </c:pt>
              <c:pt idx="8">
                <c:v>4</c:v>
              </c:pt>
              <c:pt idx="9">
                <c:v>19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E0-4321-9BDE-D0A0C15D5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Aux!$O$2:$O$5</c:f>
              <c:strCache>
                <c:ptCount val="4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68</c:v>
              </c:pt>
              <c:pt idx="1">
                <c:v>55</c:v>
              </c:pt>
              <c:pt idx="2">
                <c:v>181</c:v>
              </c:pt>
              <c:pt idx="3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68DA-4A29-BF19-EF13E1543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C9-4D61-834E-2D41126FCD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C9-4D61-834E-2D41126FCD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C9-4D61-834E-2D41126FCD6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AC9-4D61-834E-2D41126FCD6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C9-4D61-834E-2D41126FCD6B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C9-4D61-834E-2D41126FCD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C9-4D61-834E-2D41126FCD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C9-4D61-834E-2D41126F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93-48CE-A807-F4A2AA78D6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93-48CE-A807-F4A2AA78D6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93-48CE-A807-F4A2AA78D69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93-48CE-A807-F4A2AA78D69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493-48CE-A807-F4A2AA78D69F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93-48CE-A807-F4A2AA78D6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93-48CE-A807-F4A2AA78D6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93-48CE-A807-F4A2AA78D69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93-48CE-A807-F4A2AA78D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93-48CE-A807-F4A2AA78D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117</c:v>
              </c:pt>
              <c:pt idx="1">
                <c:v>31</c:v>
              </c:pt>
              <c:pt idx="2">
                <c:v>15</c:v>
              </c:pt>
              <c:pt idx="3">
                <c:v>63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A8B-4FB8-A49A-63028A223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</c:v>
              </c:pt>
              <c:pt idx="1">
                <c:v>28</c:v>
              </c:pt>
              <c:pt idx="2">
                <c:v>2</c:v>
              </c:pt>
              <c:pt idx="3">
                <c:v>14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5F8-4F72-B526-5B60B05FD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FAC-493D-A40B-C7F9843BB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</c:v>
              </c:pt>
              <c:pt idx="1">
                <c:v>5</c:v>
              </c:pt>
              <c:pt idx="2">
                <c:v>2</c:v>
              </c:pt>
              <c:pt idx="3">
                <c:v>11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211-490A-8EB1-00C584C6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31</c:v>
              </c:pt>
              <c:pt idx="1">
                <c:v>1</c:v>
              </c:pt>
              <c:pt idx="2">
                <c:v>2</c:v>
              </c:pt>
              <c:pt idx="3">
                <c:v>4</c:v>
              </c:pt>
              <c:pt idx="4">
                <c:v>17</c:v>
              </c:pt>
              <c:pt idx="5">
                <c:v>14</c:v>
              </c:pt>
              <c:pt idx="6">
                <c:v>3</c:v>
              </c:pt>
              <c:pt idx="7">
                <c:v>5</c:v>
              </c:pt>
              <c:pt idx="8">
                <c:v>5</c:v>
              </c:pt>
              <c:pt idx="9">
                <c:v>2</c:v>
              </c:pt>
              <c:pt idx="10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8BB9-4B01-B862-47E77ABC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41</c:v>
              </c:pt>
              <c:pt idx="1">
                <c:v>18</c:v>
              </c:pt>
              <c:pt idx="2">
                <c:v>10</c:v>
              </c:pt>
              <c:pt idx="3">
                <c:v>9</c:v>
              </c:pt>
              <c:pt idx="4">
                <c:v>6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B95-41E4-84C5-E16477BBF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BC-4913-B237-1F21767027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BC-4913-B237-1F21767027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178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C-4913-B237-1F217670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8F-4FAC-A44E-9F80F03677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8F-4FAC-A44E-9F80F036777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8F-4FAC-A44E-9F80F03677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F-4FAC-A44E-9F80F0367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053-4127-8E71-8E984F929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</c:f>
              <c:strCache>
                <c:ptCount val="1"/>
                <c:pt idx="0">
                  <c:v>Vida e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C13F-444C-99DA-0BC6438F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Aux!$R$2:$R$6</c:f>
              <c:strCache>
                <c:ptCount val="5"/>
                <c:pt idx="0">
                  <c:v>Cónyuge</c:v>
                </c:pt>
                <c:pt idx="1">
                  <c:v>Pareja de Hecho</c:v>
                </c:pt>
                <c:pt idx="2">
                  <c:v>Hijos</c:v>
                </c:pt>
                <c:pt idx="3">
                  <c:v>Progenitores</c:v>
                </c:pt>
                <c:pt idx="4">
                  <c:v>Otros parientes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14</c:v>
              </c:pt>
              <c:pt idx="2">
                <c:v>12</c:v>
              </c:pt>
              <c:pt idx="3">
                <c:v>11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CB1-47E3-8B0D-C012F0CC2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26-405D-B154-27DF5F260C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26-405D-B154-27DF5F260C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44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6-405D-B154-27DF5F26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27-48D4-AF06-F8FA2DBBAA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27-48D4-AF06-F8FA2DBBAAA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27-48D4-AF06-F8FA2DBBAA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627-48D4-AF06-F8FA2DBBAAA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627-48D4-AF06-F8FA2DBBAA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27-48D4-AF06-F8FA2DBBAA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0</c:v>
                </c:pt>
                <c:pt idx="1">
                  <c:v>47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27-48D4-AF06-F8FA2DBB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110</c:v>
              </c:pt>
              <c:pt idx="1">
                <c:v>47</c:v>
              </c:pt>
              <c:pt idx="2">
                <c:v>1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CB02-4669-872E-E42E2E06C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14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716-4224-AC24-3759D81D7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0C-4DB4-9F60-0D80E10ABC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0C-4DB4-9F60-0D80E10ABC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117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C-4DB4-9F60-0D80E10A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963</c:v>
              </c:pt>
            </c:numLit>
          </c:val>
          <c:extLst>
            <c:ext xmlns:c16="http://schemas.microsoft.com/office/drawing/2014/chart" uri="{C3380CC4-5D6E-409C-BE32-E72D297353CC}">
              <c16:uniqueId val="{00000000-2E4C-4B03-B0DE-447E49B3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C0F-4194-A985-66B3FEFC4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2D-41B8-BA7B-66ED105F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76-4204-9490-763FD353E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30</c:v>
              </c:pt>
              <c:pt idx="2">
                <c:v>2</c:v>
              </c:pt>
              <c:pt idx="3">
                <c:v>1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EED-4E4A-ACE0-C3395E634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140</c:v>
              </c:pt>
              <c:pt idx="1">
                <c:v>4</c:v>
              </c:pt>
              <c:pt idx="2">
                <c:v>4</c:v>
              </c:pt>
              <c:pt idx="3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249A-4C36-878E-D3366A688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134</c:v>
              </c:pt>
              <c:pt idx="1">
                <c:v>3</c:v>
              </c:pt>
              <c:pt idx="2">
                <c:v>4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4E44-421D-A46B-E83C251BB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3AA-4690-9B7F-1C702E7C8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ABA-4429-A753-5838E7BD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F4D-4D90-A54B-FF7ECE5E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75-4807-944F-5787DB1354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75-4807-944F-5787DB135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75-4807-944F-5787DB135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2A-4AEE-A3DD-EC4EECB24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132</c:v>
              </c:pt>
              <c:pt idx="1">
                <c:v>3</c:v>
              </c:pt>
              <c:pt idx="2">
                <c:v>1</c:v>
              </c:pt>
              <c:pt idx="3">
                <c:v>5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8FE4-453A-886F-58FFDC7B6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D59-435B-887D-11FCECBC6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23</c:v>
              </c:pt>
              <c:pt idx="3">
                <c:v>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934-42F6-9C7B-3BDA17C2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Aux!$AW$2:$AW$3</c:f>
              <c:strCache>
                <c:ptCount val="2"/>
                <c:pt idx="0">
                  <c:v>Patrimonio histórico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2C6-426C-B9C5-055E02C31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E0-4778-B3E6-85B84242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5C-48D5-A9AD-B64F6CA8F3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5C-48D5-A9AD-B64F6CA8F3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C-48D5-A9AD-B64F6CA8F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64-4ECA-AC97-86E4FE6E9E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64-4ECA-AC97-86E4FE6E9E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64-4ECA-AC97-86E4FE6E9E7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75</c:v>
                </c:pt>
                <c:pt idx="1">
                  <c:v>15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64-4ECA-AC97-86E4FE6E9E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4C-473A-ABCB-2B1AA8AB2B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4C-473A-ABCB-2B1AA8AB2B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61</c:v>
                </c:pt>
                <c:pt idx="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C-473A-ABCB-2B1AA8AB2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1.xml"/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B7034FD-1762-4CA7-837D-3CB23C96E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60C0262-8353-483A-9485-A02D7FE76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7846FF7-3658-4CA1-ACD2-4042B25DE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CDBE340-7148-4219-801A-7455D6CC3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A318E59-CFAE-4349-A244-FFB6B7B33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B9FF25C-9467-45BC-A61A-49ACE7BBF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2437493-CEBB-4038-B6DD-1A0EB899F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ABB3C5E-5298-4ED2-930A-5D738312D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D5CB3052-02FF-40E2-81AB-3566A0F6A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848B154-0ED0-4CB9-8C5E-2AAFF0678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AE3353B-1E4A-449F-9EB1-F4C3BBFA2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974D08B-E686-4496-8123-92D1E953F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EB1855-F033-45DB-AB0E-85B483548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82B048-39FF-4E6C-AFD7-FDC1F66277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4465CF6-BB19-4597-9BDA-BCE631906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2AEFCE5-A5F8-4A2D-811B-F1BCF9254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D28AEA6-060B-4C09-8B40-AB45BFF2A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E203E3BD-2CD2-4BAA-8188-22E4A2B37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1B207F3-8040-4EEC-AA44-853F95ACD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19BD7B4-ADF3-437C-9EE1-ABF2B4848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CDC7FF3-6429-4AA0-AEA3-1EFBFF7BE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FC5969A-929C-4922-B733-CD52C7A52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DFBBD12-1450-4C4B-94EF-E4C5C02B5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19D71D7-6E8D-4832-8A12-87DB8951E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5CE919A-60E0-4A6F-B8A0-B0364A032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F2B9863-4E53-4772-8469-61289CC16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7541469-8958-4A00-B370-29EAB5739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139BAF1-7C59-4D4E-8519-EFDDC7EE8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B00A1A0-B1FB-4E69-B393-D05B18C84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7C4EC7D-32D6-4452-B773-702D26732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1170287-D29A-4689-909A-17566C72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A8F6AE7-B5B9-4F0C-88E8-9768C59E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65F61CF-63CB-4E61-996A-74DEC4C57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1D72D36-8C2D-4666-8680-22839BE1A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76200</xdr:rowOff>
    </xdr:from>
    <xdr:to>
      <xdr:col>22</xdr:col>
      <xdr:colOff>533400</xdr:colOff>
      <xdr:row>17</xdr:row>
      <xdr:rowOff>95250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0482904-F1BE-4EB2-AA80-816A9243A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2E5FB39-9046-47D5-A5EE-59BBCF6F3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184150</xdr:rowOff>
    </xdr:from>
    <xdr:to>
      <xdr:col>60</xdr:col>
      <xdr:colOff>533400</xdr:colOff>
      <xdr:row>15</xdr:row>
      <xdr:rowOff>146050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279210D-E868-4E26-97A0-ACAF878F5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7CE32ED-58C6-48D4-8D97-67F96DC3E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6FAD081-F914-4F79-BF06-53E972872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08BCC5B-8B9E-4A0E-ACBB-9223C033F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BCCAA3F-2623-4863-B130-7F757CF05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26F7CBE-E652-4717-846C-F56FEF01F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8B98FFE-11E6-4E54-A2AF-9C9E9CA7D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E445553-F9F9-429C-BF62-1372823205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01EA6B9-97B3-4141-8345-B1EF8EAFC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0784E5D-F434-4BC1-AE2D-A213D0686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7CCC33D-F258-47EE-975B-EAAB3CC90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13101AC-5D7A-4010-A9CA-588D7932B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A3E7319-9EE5-429B-B807-210257141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0A9DEE2-A3CE-43AF-918B-3F67952C1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0B67377-9C26-4B08-AA5A-371F8AD0B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D59D6183-427A-4CE7-B218-3DF4EF454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EDEC837F-D2BF-468C-AC69-B563BE97E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0E0CA95-BDC8-40B3-BEB3-337E0B789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86B14AB-6E98-450F-B3F1-3A778D9FF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CF71FCF-CD58-46B2-8B04-53690CC05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EB34FDF-1A88-4B78-B2FF-C90D981E5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77DF3C3-E6FE-454C-88FD-1805C6A41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3F07AE2-4724-443B-9BBD-9B1FA49E1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A016745A-666C-4DFB-9E94-7E09451D4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A1249638-94D4-48CB-B8A0-BA3B691C2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05AECEE-1522-4CA2-9381-9C66C0A67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744DD82-CD0A-4E7A-97ED-14F58494C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A986CE7-6A30-431E-861B-CDA68101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A49487A-A075-4108-BEE8-BD9962EA0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6" t="s">
        <v>0</v>
      </c>
      <c r="B1" s="166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QzElnJjw7Sw9RpMn4WQWf9V1vGZZGwmt/cz6jMC5IsEPejrS4jxe0zujHqvjPTVNCMR2dJjIDomMUkib4vxSZw==" saltValue="ak3y/FI4GRVq7SUNr+4YXg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3</v>
      </c>
      <c r="D5" s="13">
        <v>0</v>
      </c>
      <c r="E5" s="25">
        <v>3</v>
      </c>
    </row>
    <row r="6" spans="1:5" x14ac:dyDescent="0.25">
      <c r="A6" s="11" t="s">
        <v>849</v>
      </c>
      <c r="B6" s="18"/>
      <c r="C6" s="13">
        <v>3</v>
      </c>
      <c r="D6" s="13">
        <v>0</v>
      </c>
      <c r="E6" s="25">
        <v>3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5">
        <v>1</v>
      </c>
    </row>
    <row r="8" spans="1:5" x14ac:dyDescent="0.25">
      <c r="A8" s="11" t="s">
        <v>851</v>
      </c>
      <c r="B8" s="18"/>
      <c r="C8" s="13">
        <v>6</v>
      </c>
      <c r="D8" s="13">
        <v>1</v>
      </c>
      <c r="E8" s="25">
        <v>5</v>
      </c>
    </row>
    <row r="9" spans="1:5" x14ac:dyDescent="0.25">
      <c r="A9" s="11" t="s">
        <v>459</v>
      </c>
      <c r="B9" s="18"/>
      <c r="C9" s="13">
        <v>1</v>
      </c>
      <c r="D9" s="13">
        <v>0</v>
      </c>
      <c r="E9" s="25">
        <v>1</v>
      </c>
    </row>
    <row r="10" spans="1:5" x14ac:dyDescent="0.25">
      <c r="A10" s="11" t="s">
        <v>852</v>
      </c>
      <c r="B10" s="18"/>
      <c r="C10" s="13">
        <v>8</v>
      </c>
      <c r="D10" s="13">
        <v>2</v>
      </c>
      <c r="E10" s="25">
        <v>5</v>
      </c>
    </row>
    <row r="11" spans="1:5" x14ac:dyDescent="0.25">
      <c r="A11" s="181" t="s">
        <v>624</v>
      </c>
      <c r="B11" s="182"/>
      <c r="C11" s="31">
        <v>22</v>
      </c>
      <c r="D11" s="31">
        <v>3</v>
      </c>
      <c r="E11" s="31">
        <v>18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1" t="s">
        <v>624</v>
      </c>
      <c r="B17" s="182"/>
      <c r="C17" s="31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5</v>
      </c>
    </row>
    <row r="21" spans="1:3" x14ac:dyDescent="0.25">
      <c r="A21" s="11" t="s">
        <v>849</v>
      </c>
      <c r="B21" s="18"/>
      <c r="C21" s="25">
        <v>1</v>
      </c>
    </row>
    <row r="22" spans="1:3" x14ac:dyDescent="0.25">
      <c r="A22" s="11" t="s">
        <v>850</v>
      </c>
      <c r="B22" s="18"/>
      <c r="C22" s="25">
        <v>2</v>
      </c>
    </row>
    <row r="23" spans="1:3" x14ac:dyDescent="0.25">
      <c r="A23" s="11" t="s">
        <v>851</v>
      </c>
      <c r="B23" s="18"/>
      <c r="C23" s="25">
        <v>14</v>
      </c>
    </row>
    <row r="24" spans="1:3" x14ac:dyDescent="0.25">
      <c r="A24" s="11" t="s">
        <v>459</v>
      </c>
      <c r="B24" s="18"/>
      <c r="C24" s="25">
        <v>1</v>
      </c>
    </row>
    <row r="25" spans="1:3" x14ac:dyDescent="0.25">
      <c r="A25" s="11" t="s">
        <v>852</v>
      </c>
      <c r="B25" s="18"/>
      <c r="C25" s="25">
        <v>7</v>
      </c>
    </row>
    <row r="26" spans="1:3" x14ac:dyDescent="0.25">
      <c r="A26" s="181" t="s">
        <v>624</v>
      </c>
      <c r="B26" s="182"/>
      <c r="C26" s="31">
        <v>30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1</v>
      </c>
    </row>
    <row r="30" spans="1:3" x14ac:dyDescent="0.25">
      <c r="A30" s="11" t="s">
        <v>696</v>
      </c>
      <c r="B30" s="18"/>
      <c r="C30" s="25">
        <v>1</v>
      </c>
    </row>
    <row r="31" spans="1:3" x14ac:dyDescent="0.25">
      <c r="A31" s="11" t="s">
        <v>858</v>
      </c>
      <c r="B31" s="18"/>
      <c r="C31" s="25">
        <v>23</v>
      </c>
    </row>
    <row r="32" spans="1:3" x14ac:dyDescent="0.25">
      <c r="A32" s="11" t="s">
        <v>793</v>
      </c>
      <c r="B32" s="18"/>
      <c r="C32" s="25">
        <v>1</v>
      </c>
    </row>
    <row r="33" spans="1:3" x14ac:dyDescent="0.25">
      <c r="A33" s="11" t="s">
        <v>859</v>
      </c>
      <c r="B33" s="18"/>
      <c r="C33" s="25">
        <v>4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1" t="s">
        <v>624</v>
      </c>
      <c r="B38" s="182"/>
      <c r="C38" s="31">
        <v>30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0</v>
      </c>
    </row>
    <row r="42" spans="1:3" x14ac:dyDescent="0.25">
      <c r="A42" s="11" t="s">
        <v>849</v>
      </c>
      <c r="B42" s="18"/>
      <c r="C42" s="25">
        <v>0</v>
      </c>
    </row>
    <row r="43" spans="1:3" x14ac:dyDescent="0.25">
      <c r="A43" s="11" t="s">
        <v>850</v>
      </c>
      <c r="B43" s="18"/>
      <c r="C43" s="25">
        <v>1</v>
      </c>
    </row>
    <row r="44" spans="1:3" x14ac:dyDescent="0.25">
      <c r="A44" s="11" t="s">
        <v>851</v>
      </c>
      <c r="B44" s="18"/>
      <c r="C44" s="25">
        <v>1</v>
      </c>
    </row>
    <row r="45" spans="1:3" x14ac:dyDescent="0.25">
      <c r="A45" s="11" t="s">
        <v>459</v>
      </c>
      <c r="B45" s="18"/>
      <c r="C45" s="25">
        <v>3</v>
      </c>
    </row>
    <row r="46" spans="1:3" x14ac:dyDescent="0.25">
      <c r="A46" s="11" t="s">
        <v>852</v>
      </c>
      <c r="B46" s="18"/>
      <c r="C46" s="25">
        <v>3</v>
      </c>
    </row>
    <row r="47" spans="1:3" x14ac:dyDescent="0.25">
      <c r="A47" s="181" t="s">
        <v>624</v>
      </c>
      <c r="B47" s="182"/>
      <c r="C47" s="31">
        <v>8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7" t="s">
        <v>848</v>
      </c>
      <c r="B50" s="12" t="s">
        <v>76</v>
      </c>
      <c r="C50" s="25">
        <v>0</v>
      </c>
    </row>
    <row r="51" spans="1:3" x14ac:dyDescent="0.25">
      <c r="A51" s="169"/>
      <c r="B51" s="12" t="s">
        <v>77</v>
      </c>
      <c r="C51" s="25">
        <v>0</v>
      </c>
    </row>
    <row r="52" spans="1:3" x14ac:dyDescent="0.25">
      <c r="A52" s="167" t="s">
        <v>849</v>
      </c>
      <c r="B52" s="12" t="s">
        <v>76</v>
      </c>
      <c r="C52" s="25">
        <v>0</v>
      </c>
    </row>
    <row r="53" spans="1:3" x14ac:dyDescent="0.25">
      <c r="A53" s="169"/>
      <c r="B53" s="12" t="s">
        <v>77</v>
      </c>
      <c r="C53" s="25">
        <v>0</v>
      </c>
    </row>
    <row r="54" spans="1:3" x14ac:dyDescent="0.25">
      <c r="A54" s="167" t="s">
        <v>850</v>
      </c>
      <c r="B54" s="12" t="s">
        <v>76</v>
      </c>
      <c r="C54" s="25">
        <v>1</v>
      </c>
    </row>
    <row r="55" spans="1:3" x14ac:dyDescent="0.25">
      <c r="A55" s="169"/>
      <c r="B55" s="12" t="s">
        <v>77</v>
      </c>
      <c r="C55" s="25">
        <v>0</v>
      </c>
    </row>
    <row r="56" spans="1:3" x14ac:dyDescent="0.25">
      <c r="A56" s="167" t="s">
        <v>851</v>
      </c>
      <c r="B56" s="12" t="s">
        <v>76</v>
      </c>
      <c r="C56" s="25">
        <v>0</v>
      </c>
    </row>
    <row r="57" spans="1:3" x14ac:dyDescent="0.25">
      <c r="A57" s="169"/>
      <c r="B57" s="12" t="s">
        <v>77</v>
      </c>
      <c r="C57" s="25">
        <v>0</v>
      </c>
    </row>
    <row r="58" spans="1:3" x14ac:dyDescent="0.25">
      <c r="A58" s="167" t="s">
        <v>459</v>
      </c>
      <c r="B58" s="12" t="s">
        <v>76</v>
      </c>
      <c r="C58" s="25">
        <v>0</v>
      </c>
    </row>
    <row r="59" spans="1:3" x14ac:dyDescent="0.25">
      <c r="A59" s="169"/>
      <c r="B59" s="12" t="s">
        <v>77</v>
      </c>
      <c r="C59" s="25">
        <v>0</v>
      </c>
    </row>
    <row r="60" spans="1:3" x14ac:dyDescent="0.25">
      <c r="A60" s="167" t="s">
        <v>852</v>
      </c>
      <c r="B60" s="12" t="s">
        <v>76</v>
      </c>
      <c r="C60" s="25">
        <v>2</v>
      </c>
    </row>
    <row r="61" spans="1:3" x14ac:dyDescent="0.25">
      <c r="A61" s="169"/>
      <c r="B61" s="12" t="s">
        <v>77</v>
      </c>
      <c r="C61" s="25">
        <v>1</v>
      </c>
    </row>
    <row r="62" spans="1:3" x14ac:dyDescent="0.25">
      <c r="A62" s="181" t="s">
        <v>624</v>
      </c>
      <c r="B62" s="182"/>
      <c r="C62" s="31">
        <v>4</v>
      </c>
    </row>
  </sheetData>
  <sheetProtection algorithmName="SHA-512" hashValue="0ajVRMtX0hqc2vt3zdmAQOqv/uAw7JUYpMFO+sWaX0t6LDdRgvRFh5fdG3PZWiJWsVH0KNK/1tBEDm/pWfA/lQ==" saltValue="C1F9BG+ulcDP+YMyPgrKQ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0" t="s">
        <v>864</v>
      </c>
      <c r="D4" s="30" t="s">
        <v>59</v>
      </c>
      <c r="E4" s="30" t="s">
        <v>704</v>
      </c>
      <c r="F4" s="30" t="s">
        <v>865</v>
      </c>
    </row>
    <row r="5" spans="1:6" x14ac:dyDescent="0.25">
      <c r="A5" s="167" t="s">
        <v>866</v>
      </c>
      <c r="B5" s="12" t="s">
        <v>867</v>
      </c>
      <c r="C5" s="13">
        <v>18</v>
      </c>
      <c r="D5" s="13">
        <v>14</v>
      </c>
      <c r="E5" s="13">
        <v>9</v>
      </c>
      <c r="F5" s="25">
        <v>0</v>
      </c>
    </row>
    <row r="6" spans="1:6" x14ac:dyDescent="0.25">
      <c r="A6" s="169"/>
      <c r="B6" s="12" t="s">
        <v>868</v>
      </c>
      <c r="C6" s="13">
        <v>6</v>
      </c>
      <c r="D6" s="13">
        <v>6</v>
      </c>
      <c r="E6" s="13">
        <v>4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1</v>
      </c>
      <c r="D7" s="13">
        <v>1</v>
      </c>
      <c r="E7" s="13">
        <v>1</v>
      </c>
      <c r="F7" s="25">
        <v>0</v>
      </c>
    </row>
    <row r="8" spans="1:6" x14ac:dyDescent="0.25">
      <c r="A8" s="167" t="s">
        <v>871</v>
      </c>
      <c r="B8" s="12" t="s">
        <v>872</v>
      </c>
      <c r="C8" s="13">
        <v>1</v>
      </c>
      <c r="D8" s="13">
        <v>1</v>
      </c>
      <c r="E8" s="13">
        <v>1</v>
      </c>
      <c r="F8" s="25">
        <v>0</v>
      </c>
    </row>
    <row r="9" spans="1:6" x14ac:dyDescent="0.25">
      <c r="A9" s="168"/>
      <c r="B9" s="12" t="s">
        <v>873</v>
      </c>
      <c r="C9" s="13">
        <v>1</v>
      </c>
      <c r="D9" s="13">
        <v>1</v>
      </c>
      <c r="E9" s="13">
        <v>1</v>
      </c>
      <c r="F9" s="25">
        <v>0</v>
      </c>
    </row>
    <row r="10" spans="1:6" x14ac:dyDescent="0.25">
      <c r="A10" s="169"/>
      <c r="B10" s="12" t="s">
        <v>874</v>
      </c>
      <c r="C10" s="13">
        <v>0</v>
      </c>
      <c r="D10" s="13">
        <v>0</v>
      </c>
      <c r="E10" s="13">
        <v>0</v>
      </c>
      <c r="F10" s="25">
        <v>0</v>
      </c>
    </row>
    <row r="11" spans="1:6" x14ac:dyDescent="0.25">
      <c r="A11" s="167" t="s">
        <v>875</v>
      </c>
      <c r="B11" s="12" t="s">
        <v>876</v>
      </c>
      <c r="C11" s="13">
        <v>1</v>
      </c>
      <c r="D11" s="13">
        <v>0</v>
      </c>
      <c r="E11" s="13">
        <v>0</v>
      </c>
      <c r="F11" s="25">
        <v>0</v>
      </c>
    </row>
    <row r="12" spans="1:6" x14ac:dyDescent="0.25">
      <c r="A12" s="169"/>
      <c r="B12" s="12" t="s">
        <v>877</v>
      </c>
      <c r="C12" s="13">
        <v>4</v>
      </c>
      <c r="D12" s="13">
        <v>4</v>
      </c>
      <c r="E12" s="13">
        <v>4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1</v>
      </c>
      <c r="D13" s="13">
        <v>1</v>
      </c>
      <c r="E13" s="13">
        <v>0</v>
      </c>
      <c r="F13" s="25">
        <v>0</v>
      </c>
    </row>
    <row r="14" spans="1:6" x14ac:dyDescent="0.25">
      <c r="A14" s="167" t="s">
        <v>880</v>
      </c>
      <c r="B14" s="12" t="s">
        <v>881</v>
      </c>
      <c r="C14" s="13">
        <v>98</v>
      </c>
      <c r="D14" s="13">
        <v>98</v>
      </c>
      <c r="E14" s="13">
        <v>95</v>
      </c>
      <c r="F14" s="25">
        <v>0</v>
      </c>
    </row>
    <row r="15" spans="1:6" x14ac:dyDescent="0.25">
      <c r="A15" s="168"/>
      <c r="B15" s="12" t="s">
        <v>882</v>
      </c>
      <c r="C15" s="13">
        <v>1</v>
      </c>
      <c r="D15" s="13">
        <v>0</v>
      </c>
      <c r="E15" s="13">
        <v>0</v>
      </c>
      <c r="F15" s="25">
        <v>0</v>
      </c>
    </row>
    <row r="16" spans="1:6" x14ac:dyDescent="0.25">
      <c r="A16" s="168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68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69"/>
      <c r="B18" s="12" t="s">
        <v>885</v>
      </c>
      <c r="C18" s="13">
        <v>1</v>
      </c>
      <c r="D18" s="13">
        <v>1</v>
      </c>
      <c r="E18" s="13">
        <v>1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2</v>
      </c>
      <c r="D19" s="13">
        <v>2</v>
      </c>
      <c r="E19" s="13">
        <v>2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1" t="s">
        <v>624</v>
      </c>
      <c r="B21" s="182"/>
      <c r="C21" s="31">
        <v>135</v>
      </c>
      <c r="D21" s="31">
        <v>129</v>
      </c>
      <c r="E21" s="31">
        <v>118</v>
      </c>
      <c r="F21" s="31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0</v>
      </c>
    </row>
    <row r="25" spans="1:6" x14ac:dyDescent="0.25">
      <c r="A25" s="11" t="s">
        <v>109</v>
      </c>
      <c r="B25" s="18"/>
      <c r="C25" s="25">
        <v>0</v>
      </c>
    </row>
    <row r="26" spans="1:6" x14ac:dyDescent="0.25">
      <c r="A26" s="11" t="s">
        <v>727</v>
      </c>
      <c r="B26" s="18"/>
      <c r="C26" s="25">
        <v>0</v>
      </c>
    </row>
    <row r="27" spans="1:6" x14ac:dyDescent="0.25">
      <c r="A27" s="181" t="s">
        <v>624</v>
      </c>
      <c r="B27" s="182"/>
      <c r="C27" s="31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12</v>
      </c>
    </row>
    <row r="31" spans="1:6" x14ac:dyDescent="0.25">
      <c r="A31" s="11" t="s">
        <v>892</v>
      </c>
      <c r="B31" s="18"/>
      <c r="C31" s="25">
        <v>4</v>
      </c>
    </row>
    <row r="32" spans="1:6" x14ac:dyDescent="0.25">
      <c r="A32" s="11" t="s">
        <v>77</v>
      </c>
      <c r="B32" s="18"/>
      <c r="C32" s="25">
        <v>1</v>
      </c>
    </row>
    <row r="33" spans="1:3" x14ac:dyDescent="0.25">
      <c r="A33" s="181" t="s">
        <v>624</v>
      </c>
      <c r="B33" s="182"/>
      <c r="C33" s="31">
        <v>17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152</v>
      </c>
    </row>
    <row r="37" spans="1:3" x14ac:dyDescent="0.25">
      <c r="A37" s="11" t="s">
        <v>895</v>
      </c>
      <c r="B37" s="18"/>
      <c r="C37" s="25">
        <v>125</v>
      </c>
    </row>
    <row r="38" spans="1:3" x14ac:dyDescent="0.25">
      <c r="A38" s="181" t="s">
        <v>624</v>
      </c>
      <c r="B38" s="182"/>
      <c r="C38" s="31">
        <v>277</v>
      </c>
    </row>
    <row r="40" spans="1:3" x14ac:dyDescent="0.25">
      <c r="A40" s="5"/>
    </row>
    <row r="41" spans="1:3" x14ac:dyDescent="0.25">
      <c r="A41" s="183" t="s">
        <v>63</v>
      </c>
    </row>
    <row r="42" spans="1:3" x14ac:dyDescent="0.25">
      <c r="A42" s="183"/>
    </row>
  </sheetData>
  <sheetProtection algorithmName="SHA-512" hashValue="5H3Ma3EJxGZSGAJmNdyynIZ3rWp4Ibn3yUZ8GWvGy+YiqQ2nauJSyXt8juWbeDXo6NYTAyg1EXMZaln2ulZ0JQ==" saltValue="L8xUSv3DqVeVen1lF6jPeA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2" width="6.140625" style="98" customWidth="1"/>
    <col min="73" max="73" width="6.7109375" style="98" customWidth="1"/>
    <col min="74" max="74" width="2.7109375" style="98" customWidth="1"/>
    <col min="75" max="75" width="21.140625" style="98" customWidth="1"/>
    <col min="76" max="79" width="11.42578125" style="98"/>
    <col min="80" max="80" width="16.42578125" style="98" customWidth="1"/>
    <col min="81" max="81" width="2.7109375" style="98" customWidth="1"/>
    <col min="82" max="82" width="17" style="98" customWidth="1"/>
    <col min="83" max="84" width="21.140625" style="98" customWidth="1"/>
    <col min="85" max="87" width="11.42578125" style="98"/>
    <col min="88" max="88" width="2.7109375" style="98" customWidth="1"/>
    <col min="89" max="89" width="15.140625" style="98" customWidth="1"/>
    <col min="90" max="90" width="8.28515625" style="98" customWidth="1"/>
    <col min="91" max="91" width="23.42578125" style="98" customWidth="1"/>
    <col min="92" max="92" width="14.85546875" style="98" customWidth="1"/>
    <col min="93" max="93" width="18" style="98" customWidth="1"/>
    <col min="94" max="16384" width="11.42578125" style="98"/>
  </cols>
  <sheetData>
    <row r="1" spans="1:92" ht="18.75" x14ac:dyDescent="0.25">
      <c r="A1" s="96"/>
      <c r="B1" s="97"/>
      <c r="C1" s="186" t="s">
        <v>1016</v>
      </c>
      <c r="D1" s="186"/>
      <c r="E1" s="186"/>
      <c r="G1" s="96"/>
      <c r="P1" s="96"/>
      <c r="X1" s="96"/>
      <c r="AF1" s="96"/>
      <c r="AN1" s="96"/>
      <c r="AT1" s="96"/>
      <c r="BC1" s="96"/>
      <c r="BJ1" s="96"/>
      <c r="BV1" s="96"/>
      <c r="CC1" s="96"/>
      <c r="CJ1" s="96"/>
    </row>
    <row r="2" spans="1:92" s="100" customFormat="1" ht="11.25" x14ac:dyDescent="0.25">
      <c r="A2" s="99">
        <v>0</v>
      </c>
      <c r="H2" s="101"/>
      <c r="Z2" s="184"/>
      <c r="AA2" s="184"/>
      <c r="AB2" s="184"/>
      <c r="AC2" s="184"/>
      <c r="AH2" s="184"/>
      <c r="AI2" s="184"/>
      <c r="AJ2" s="184"/>
      <c r="AK2" s="184"/>
      <c r="AV2" s="185"/>
      <c r="AW2" s="185"/>
      <c r="AX2" s="185"/>
      <c r="AY2" s="185"/>
      <c r="AZ2" s="185"/>
      <c r="BA2" s="185"/>
      <c r="BK2" s="185" t="s">
        <v>1017</v>
      </c>
      <c r="BL2" s="185"/>
      <c r="BM2" s="185"/>
      <c r="BN2" s="185"/>
      <c r="BO2" s="185"/>
      <c r="BP2" s="185"/>
      <c r="BQ2" s="185"/>
      <c r="BR2" s="185"/>
      <c r="BS2" s="185"/>
      <c r="BT2" s="185"/>
      <c r="CK2" s="101"/>
    </row>
    <row r="3" spans="1:92" s="100" customFormat="1" ht="11.25" x14ac:dyDescent="0.25">
      <c r="Z3" s="184" t="s">
        <v>1018</v>
      </c>
      <c r="AA3" s="184"/>
      <c r="AB3" s="184"/>
      <c r="AC3" s="184"/>
      <c r="AH3" s="184" t="s">
        <v>1019</v>
      </c>
      <c r="AI3" s="184"/>
      <c r="AJ3" s="184"/>
      <c r="AK3" s="184"/>
      <c r="AV3" s="185" t="s">
        <v>726</v>
      </c>
      <c r="AW3" s="185"/>
      <c r="AX3" s="185"/>
      <c r="AY3" s="185"/>
      <c r="AZ3" s="185"/>
      <c r="BA3" s="185"/>
      <c r="CK3" s="101"/>
    </row>
    <row r="4" spans="1:92" s="102" customFormat="1" ht="21.75" customHeight="1" x14ac:dyDescent="0.25">
      <c r="C4" s="184" t="s">
        <v>12</v>
      </c>
      <c r="D4" s="184"/>
      <c r="E4" s="184"/>
      <c r="I4" s="184" t="s">
        <v>34</v>
      </c>
      <c r="J4" s="184"/>
      <c r="K4" s="184"/>
      <c r="L4" s="184"/>
      <c r="M4" s="184"/>
      <c r="Q4" s="184" t="s">
        <v>1020</v>
      </c>
      <c r="R4" s="184"/>
      <c r="S4" s="184"/>
      <c r="T4" s="184"/>
      <c r="U4" s="184"/>
      <c r="V4" s="184"/>
      <c r="AP4" s="184" t="s">
        <v>1021</v>
      </c>
      <c r="AQ4" s="184"/>
      <c r="AR4" s="184"/>
      <c r="BE4" s="184" t="s">
        <v>726</v>
      </c>
      <c r="BF4" s="184"/>
      <c r="BG4" s="184"/>
      <c r="BK4" s="188" t="s">
        <v>1022</v>
      </c>
      <c r="BL4" s="187" t="s">
        <v>1023</v>
      </c>
      <c r="BM4" s="187" t="s">
        <v>1024</v>
      </c>
      <c r="BN4" s="187" t="s">
        <v>147</v>
      </c>
      <c r="BO4" s="187" t="s">
        <v>1025</v>
      </c>
      <c r="BP4" s="187" t="s">
        <v>1026</v>
      </c>
      <c r="BQ4" s="187" t="s">
        <v>1027</v>
      </c>
      <c r="BR4" s="187" t="s">
        <v>254</v>
      </c>
      <c r="BS4" s="189" t="s">
        <v>1028</v>
      </c>
      <c r="BT4" s="189" t="s">
        <v>261</v>
      </c>
      <c r="BU4" s="189" t="s">
        <v>1029</v>
      </c>
      <c r="BX4" s="184" t="s">
        <v>133</v>
      </c>
      <c r="BY4" s="184"/>
      <c r="BZ4" s="184"/>
      <c r="CE4" s="184" t="s">
        <v>1030</v>
      </c>
      <c r="CF4" s="184"/>
      <c r="CK4" s="184" t="s">
        <v>42</v>
      </c>
      <c r="CL4" s="184"/>
      <c r="CM4" s="184"/>
      <c r="CN4" s="184"/>
    </row>
    <row r="5" spans="1:92" s="102" customFormat="1" ht="14.25" customHeight="1" x14ac:dyDescent="0.25">
      <c r="Z5" s="103" t="s">
        <v>1031</v>
      </c>
      <c r="AA5" s="104" t="s">
        <v>1032</v>
      </c>
      <c r="AB5" s="104" t="s">
        <v>76</v>
      </c>
      <c r="AC5" s="105" t="s">
        <v>76</v>
      </c>
      <c r="AH5" s="103" t="s">
        <v>1031</v>
      </c>
      <c r="AI5" s="104" t="s">
        <v>1032</v>
      </c>
      <c r="AJ5" s="104" t="s">
        <v>76</v>
      </c>
      <c r="AK5" s="105" t="s">
        <v>76</v>
      </c>
      <c r="AV5" s="188" t="s">
        <v>1033</v>
      </c>
      <c r="AW5" s="187" t="s">
        <v>1034</v>
      </c>
      <c r="AX5" s="187" t="s">
        <v>1035</v>
      </c>
      <c r="AY5" s="187" t="s">
        <v>104</v>
      </c>
      <c r="AZ5" s="187" t="s">
        <v>105</v>
      </c>
      <c r="BA5" s="189" t="s">
        <v>106</v>
      </c>
      <c r="BK5" s="188"/>
      <c r="BL5" s="187"/>
      <c r="BM5" s="187"/>
      <c r="BN5" s="187"/>
      <c r="BO5" s="187"/>
      <c r="BP5" s="187"/>
      <c r="BQ5" s="187"/>
      <c r="BR5" s="187"/>
      <c r="BS5" s="189"/>
      <c r="BT5" s="189"/>
      <c r="BU5" s="189"/>
    </row>
    <row r="6" spans="1:92" s="102" customFormat="1" ht="14.25" customHeight="1" x14ac:dyDescent="0.25">
      <c r="C6" s="106" t="s">
        <v>17</v>
      </c>
      <c r="D6" s="107" t="s">
        <v>1036</v>
      </c>
      <c r="E6" s="106" t="s">
        <v>21</v>
      </c>
      <c r="I6" s="108" t="s">
        <v>43</v>
      </c>
      <c r="J6" s="107" t="s">
        <v>1037</v>
      </c>
      <c r="K6" s="107" t="s">
        <v>57</v>
      </c>
      <c r="L6" s="107" t="s">
        <v>59</v>
      </c>
      <c r="M6" s="109" t="s">
        <v>1038</v>
      </c>
      <c r="N6" s="110" t="s">
        <v>1039</v>
      </c>
      <c r="O6" s="110"/>
      <c r="Q6" s="108" t="s">
        <v>1040</v>
      </c>
      <c r="R6" s="107" t="s">
        <v>1041</v>
      </c>
      <c r="S6" s="107" t="s">
        <v>1042</v>
      </c>
      <c r="T6" s="107" t="s">
        <v>698</v>
      </c>
      <c r="U6" s="107" t="s">
        <v>1043</v>
      </c>
      <c r="V6" s="109" t="s">
        <v>187</v>
      </c>
      <c r="Z6" s="111" t="s">
        <v>1044</v>
      </c>
      <c r="AA6" s="112" t="s">
        <v>1044</v>
      </c>
      <c r="AB6" s="112" t="s">
        <v>1045</v>
      </c>
      <c r="AC6" s="113" t="s">
        <v>1046</v>
      </c>
      <c r="AH6" s="111" t="s">
        <v>1044</v>
      </c>
      <c r="AI6" s="112" t="s">
        <v>1044</v>
      </c>
      <c r="AJ6" s="112" t="s">
        <v>1045</v>
      </c>
      <c r="AK6" s="113" t="s">
        <v>1046</v>
      </c>
      <c r="AP6" s="108" t="s">
        <v>1047</v>
      </c>
      <c r="AQ6" s="107" t="s">
        <v>95</v>
      </c>
      <c r="AR6" s="109" t="s">
        <v>1048</v>
      </c>
      <c r="AV6" s="188"/>
      <c r="AW6" s="187"/>
      <c r="AX6" s="187"/>
      <c r="AY6" s="187"/>
      <c r="AZ6" s="187"/>
      <c r="BA6" s="189"/>
      <c r="BE6" s="108" t="s">
        <v>108</v>
      </c>
      <c r="BF6" s="107" t="s">
        <v>109</v>
      </c>
      <c r="BG6" s="109" t="s">
        <v>1049</v>
      </c>
      <c r="BK6" s="188"/>
      <c r="BL6" s="187"/>
      <c r="BM6" s="187"/>
      <c r="BN6" s="187"/>
      <c r="BO6" s="187"/>
      <c r="BP6" s="187"/>
      <c r="BQ6" s="187"/>
      <c r="BR6" s="187"/>
      <c r="BS6" s="189"/>
      <c r="BT6" s="189"/>
      <c r="BU6" s="189"/>
      <c r="BX6" s="108" t="s">
        <v>1022</v>
      </c>
      <c r="BY6" s="107" t="s">
        <v>1050</v>
      </c>
      <c r="BZ6" s="109" t="s">
        <v>106</v>
      </c>
      <c r="CE6" s="108" t="s">
        <v>1051</v>
      </c>
      <c r="CF6" s="109" t="s">
        <v>1052</v>
      </c>
      <c r="CL6" s="108" t="s">
        <v>43</v>
      </c>
      <c r="CM6" s="109" t="s">
        <v>44</v>
      </c>
    </row>
    <row r="7" spans="1:92" s="114" customFormat="1" ht="21" customHeight="1" x14ac:dyDescent="0.25">
      <c r="C7" s="115">
        <f>DatosGenerales!C9</f>
        <v>4480</v>
      </c>
      <c r="D7" s="116">
        <f>SUM(DatosGenerales!C16:C20)</f>
        <v>472</v>
      </c>
      <c r="E7" s="115">
        <f>SUM(DatosGenerales!C13:C15)</f>
        <v>4396</v>
      </c>
      <c r="I7" s="117">
        <f>DatosGenerales!C27</f>
        <v>420</v>
      </c>
      <c r="J7" s="116">
        <f>DatosGenerales!C28</f>
        <v>67</v>
      </c>
      <c r="K7" s="115">
        <f>SUM(DatosGenerales!C29:C30)</f>
        <v>65</v>
      </c>
      <c r="L7" s="116">
        <f>DatosGenerales!C32</f>
        <v>286</v>
      </c>
      <c r="M7" s="115">
        <f>DatosGenerales!C81</f>
        <v>253</v>
      </c>
      <c r="N7" s="118">
        <f>L7-M7</f>
        <v>33</v>
      </c>
      <c r="O7" s="118"/>
      <c r="Q7" s="117">
        <f>DatosGenerales!C32</f>
        <v>286</v>
      </c>
      <c r="R7" s="116">
        <f>DatosGenerales!C43</f>
        <v>177</v>
      </c>
      <c r="S7" s="116">
        <f>DatosGenerales!C44</f>
        <v>2</v>
      </c>
      <c r="T7" s="116">
        <f>DatosGenerales!C55</f>
        <v>7</v>
      </c>
      <c r="U7" s="116">
        <f>DatosGenerales!C66</f>
        <v>1</v>
      </c>
      <c r="V7" s="119">
        <f>SUM(Q7:U7)</f>
        <v>473</v>
      </c>
      <c r="Z7" s="117">
        <f>SUM(DatosGenerales!C90,DatosGenerales!C91,DatosGenerales!C93)</f>
        <v>178</v>
      </c>
      <c r="AA7" s="116">
        <f>SUM(DatosGenerales!C92,DatosGenerales!C94)</f>
        <v>48</v>
      </c>
      <c r="AB7" s="116">
        <f>DatosGenerales!C90</f>
        <v>117</v>
      </c>
      <c r="AC7" s="119">
        <f>DatosGenerales!C91</f>
        <v>44</v>
      </c>
      <c r="AH7" s="117">
        <f>SUM(DatosGenerales!C98,DatosGenerales!C99,DatosGenerales!C101)</f>
        <v>23</v>
      </c>
      <c r="AI7" s="116">
        <f>SUM(DatosGenerales!C100,DatosGenerales!C102)</f>
        <v>1</v>
      </c>
      <c r="AJ7" s="116">
        <f>DatosGenerales!C98</f>
        <v>12</v>
      </c>
      <c r="AK7" s="119">
        <f>DatosGenerales!C99</f>
        <v>9</v>
      </c>
      <c r="AP7" s="117">
        <f>SUM(DatosGenerales!C116:C117)</f>
        <v>75</v>
      </c>
      <c r="AQ7" s="116">
        <f>SUM(DatosGenerales!C118:C119)</f>
        <v>15</v>
      </c>
      <c r="AR7" s="119">
        <f>SUM(DatosGenerales!C120:C121)</f>
        <v>96</v>
      </c>
      <c r="AV7" s="117">
        <f>DatosGenerales!C125</f>
        <v>5</v>
      </c>
      <c r="AW7" s="116">
        <f>DatosGenerales!C126</f>
        <v>11</v>
      </c>
      <c r="AX7" s="116">
        <f>DatosGenerales!C127</f>
        <v>0</v>
      </c>
      <c r="AY7" s="116">
        <f>DatosGenerales!C128</f>
        <v>4</v>
      </c>
      <c r="AZ7" s="116">
        <f>DatosGenerales!C129</f>
        <v>7</v>
      </c>
      <c r="BA7" s="119">
        <f>DatosGenerales!C130</f>
        <v>2</v>
      </c>
      <c r="BE7" s="117">
        <f>DatosGenerales!C131</f>
        <v>11</v>
      </c>
      <c r="BF7" s="116">
        <f>DatosGenerales!C132</f>
        <v>21</v>
      </c>
      <c r="BG7" s="119">
        <f>DatosGenerales!C134</f>
        <v>4</v>
      </c>
      <c r="BK7" s="117">
        <f>DatosGenerales!C232</f>
        <v>311</v>
      </c>
      <c r="BL7" s="116">
        <f>DatosGenerales!C236</f>
        <v>2</v>
      </c>
      <c r="BM7" s="116">
        <f>DatosGenerales!C270</f>
        <v>16</v>
      </c>
      <c r="BN7" s="116">
        <f>DatosGenerales!C272</f>
        <v>0</v>
      </c>
      <c r="BO7" s="116">
        <f>DatosGenerales!C282</f>
        <v>0</v>
      </c>
      <c r="BP7" s="116">
        <f>DatosGenerales!C286</f>
        <v>0</v>
      </c>
      <c r="BQ7" s="116">
        <f>DatosGenerales!C298</f>
        <v>0</v>
      </c>
      <c r="BR7" s="116">
        <f>DatosGenerales!C302</f>
        <v>20</v>
      </c>
      <c r="BS7" s="119">
        <f>DatosGenerales!C306</f>
        <v>31</v>
      </c>
      <c r="BT7" s="119">
        <f>DatosGenerales!C320</f>
        <v>8</v>
      </c>
      <c r="BU7" s="119">
        <f>DatosGenerales!C343</f>
        <v>550</v>
      </c>
      <c r="BX7" s="117">
        <f>DatosGenerales!C175</f>
        <v>462</v>
      </c>
      <c r="BY7" s="116">
        <f>DatosGenerales!C176</f>
        <v>487</v>
      </c>
      <c r="BZ7" s="119">
        <f>DatosGenerales!C177</f>
        <v>301</v>
      </c>
      <c r="CE7" s="117">
        <f>DatosGenerales!C183</f>
        <v>127</v>
      </c>
      <c r="CF7" s="119">
        <f>DatosGenerales!C186</f>
        <v>12</v>
      </c>
      <c r="CL7" s="117">
        <f>DatosGenerales!C35</f>
        <v>632</v>
      </c>
      <c r="CM7" s="119">
        <f>DatosGenerales!C36</f>
        <v>288</v>
      </c>
    </row>
    <row r="8" spans="1:92" x14ac:dyDescent="0.25">
      <c r="B8" s="120"/>
    </row>
    <row r="11" spans="1:92" x14ac:dyDescent="0.25">
      <c r="R11" s="98" t="s">
        <v>1053</v>
      </c>
    </row>
    <row r="16" spans="1:92" ht="12.75" customHeight="1" x14ac:dyDescent="0.25">
      <c r="AV16" s="121"/>
      <c r="AW16" s="121"/>
      <c r="AX16" s="121"/>
      <c r="AY16" s="121"/>
      <c r="AZ16" s="121"/>
      <c r="BA16" s="121"/>
    </row>
    <row r="17" spans="19:92" x14ac:dyDescent="0.25">
      <c r="AV17" s="121"/>
      <c r="AW17" s="121"/>
      <c r="AX17" s="121"/>
      <c r="AY17" s="121"/>
      <c r="AZ17" s="121"/>
      <c r="BA17" s="121"/>
    </row>
    <row r="19" spans="19:92" x14ac:dyDescent="0.25">
      <c r="CN19" s="98" t="s">
        <v>1054</v>
      </c>
    </row>
    <row r="22" spans="19:92" x14ac:dyDescent="0.2">
      <c r="BK22" s="122" t="s">
        <v>1055</v>
      </c>
      <c r="BO22" s="122"/>
    </row>
    <row r="23" spans="19:92" x14ac:dyDescent="0.25">
      <c r="S23" s="123"/>
      <c r="Z23" s="124"/>
      <c r="AH23" s="124"/>
    </row>
    <row r="30" spans="19:92" x14ac:dyDescent="0.25">
      <c r="BJ30" s="125"/>
    </row>
    <row r="31" spans="19:92" s="102" customFormat="1" ht="12.75" customHeight="1" x14ac:dyDescent="0.25">
      <c r="BJ31" s="126"/>
    </row>
    <row r="32" spans="19:92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1056</v>
      </c>
      <c r="BO38" s="129">
        <v>13</v>
      </c>
    </row>
    <row r="41" spans="62:67" x14ac:dyDescent="0.2">
      <c r="BK41" s="122" t="s">
        <v>1057</v>
      </c>
    </row>
    <row r="51" spans="63:73" x14ac:dyDescent="0.25">
      <c r="BK51" s="126" t="s">
        <v>1058</v>
      </c>
      <c r="BL51" s="126" t="s">
        <v>1058</v>
      </c>
      <c r="BM51" s="125"/>
    </row>
    <row r="52" spans="63:73" x14ac:dyDescent="0.25">
      <c r="BK52" s="126" t="s">
        <v>1059</v>
      </c>
      <c r="BL52" s="126" t="s">
        <v>1060</v>
      </c>
      <c r="BM52" s="126"/>
      <c r="BN52" s="102"/>
      <c r="BO52" s="102"/>
      <c r="BP52" s="102"/>
      <c r="BQ52" s="102"/>
      <c r="BR52" s="102"/>
      <c r="BS52" s="102"/>
      <c r="BT52" s="102"/>
      <c r="BU52" s="102"/>
    </row>
    <row r="53" spans="63:73" x14ac:dyDescent="0.25">
      <c r="BK53" s="127">
        <f>SUM(DatosGenerales!C219,DatosGenerales!C221,DatosGenerales!C223)</f>
        <v>61</v>
      </c>
      <c r="BL53" s="127">
        <f>SUM(DatosGenerales!C220,DatosGenerales!C222,DatosGenerales!C224)</f>
        <v>148</v>
      </c>
      <c r="BM53" s="127"/>
      <c r="BN53" s="114"/>
      <c r="BO53" s="114"/>
      <c r="BP53" s="114"/>
      <c r="BQ53" s="114"/>
      <c r="BR53" s="114"/>
      <c r="BS53" s="114"/>
      <c r="BT53" s="114"/>
      <c r="BU53" s="114"/>
    </row>
    <row r="55" spans="63:73" x14ac:dyDescent="0.2">
      <c r="BK55" s="122" t="s">
        <v>1061</v>
      </c>
    </row>
    <row r="65" spans="63:71" x14ac:dyDescent="0.25">
      <c r="BK65" s="126" t="s">
        <v>1062</v>
      </c>
      <c r="BL65" s="126" t="s">
        <v>1063</v>
      </c>
      <c r="BM65" s="126" t="s">
        <v>1064</v>
      </c>
      <c r="BN65" s="126"/>
    </row>
    <row r="66" spans="63:71" x14ac:dyDescent="0.25">
      <c r="BK66" s="127">
        <f>SUM(DatosGenerales!C219:C220)</f>
        <v>6</v>
      </c>
      <c r="BL66" s="127">
        <f>SUM(DatosGenerales!C221:C222)</f>
        <v>150</v>
      </c>
      <c r="BM66" s="127">
        <f>SUM(DatosGenerales!C223:C224)</f>
        <v>53</v>
      </c>
      <c r="BN66" s="127"/>
      <c r="BO66" s="114"/>
      <c r="BP66" s="114"/>
      <c r="BQ66" s="114"/>
      <c r="BR66" s="114"/>
      <c r="BS66" s="114"/>
    </row>
  </sheetData>
  <sheetProtection algorithmName="SHA-512" hashValue="890BaV8x8H9er07NCMqIERz6S63TegdIWIm71aUBdOo34Tl9MBH4caIoUxP4hGa5zRvSvAMr8kDwGM2yrrIH9w==" saltValue="xXf4ve7+hCLOVHupGZNmI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1065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1066</v>
      </c>
      <c r="H3" s="122" t="s">
        <v>1067</v>
      </c>
      <c r="M3" s="122" t="s">
        <v>1068</v>
      </c>
      <c r="R3" s="122" t="s">
        <v>1069</v>
      </c>
      <c r="W3" s="122" t="s">
        <v>1070</v>
      </c>
      <c r="AB3" s="122" t="s">
        <v>1071</v>
      </c>
      <c r="AG3" s="122" t="s">
        <v>1072</v>
      </c>
      <c r="AL3" s="122" t="s">
        <v>1073</v>
      </c>
      <c r="AQ3" s="122" t="s">
        <v>1074</v>
      </c>
      <c r="AV3" s="122" t="s">
        <v>1075</v>
      </c>
      <c r="BA3" s="122" t="s">
        <v>1076</v>
      </c>
      <c r="BF3" s="122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1056</v>
      </c>
      <c r="D25" s="129">
        <v>100</v>
      </c>
      <c r="H25" s="128" t="s">
        <v>1056</v>
      </c>
      <c r="I25" s="129">
        <v>50</v>
      </c>
      <c r="M25" s="128" t="s">
        <v>1056</v>
      </c>
      <c r="N25" s="129">
        <v>10</v>
      </c>
      <c r="R25" s="128" t="s">
        <v>1056</v>
      </c>
      <c r="S25" s="129">
        <v>50</v>
      </c>
      <c r="W25" s="128" t="s">
        <v>1056</v>
      </c>
      <c r="X25" s="129">
        <v>50</v>
      </c>
      <c r="AB25" s="128" t="s">
        <v>1056</v>
      </c>
      <c r="AC25" s="129">
        <v>0</v>
      </c>
      <c r="AG25" s="128" t="s">
        <v>1056</v>
      </c>
      <c r="AH25" s="129">
        <v>0</v>
      </c>
      <c r="AL25" s="128" t="s">
        <v>1056</v>
      </c>
      <c r="AM25" s="129">
        <v>0</v>
      </c>
      <c r="AQ25" s="128" t="s">
        <v>1056</v>
      </c>
      <c r="AR25" s="129">
        <v>0</v>
      </c>
      <c r="AV25" s="128" t="s">
        <v>1056</v>
      </c>
      <c r="AW25" s="129">
        <v>10</v>
      </c>
      <c r="BA25" s="128" t="s">
        <v>1056</v>
      </c>
      <c r="BB25" s="129">
        <v>0</v>
      </c>
      <c r="BF25" s="128" t="s">
        <v>1056</v>
      </c>
      <c r="BG25" s="129">
        <v>50</v>
      </c>
    </row>
  </sheetData>
  <sheetProtection algorithmName="SHA-512" hashValue="3KLTLWdSg/LcTOTv4EVx5xmQ6a2CLTLjRCKw2CD0bNkldWTZGGctnmMz1XHA/HGy0mnTSLa/sksJ8/J0CJmonw==" saltValue="YUwvy2wLAXnh6Uy3VDsew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0" style="98" hidden="1" customWidth="1"/>
    <col min="51" max="16384" width="11.42578125" style="98"/>
  </cols>
  <sheetData>
    <row r="1" spans="1:50" ht="19.7" customHeight="1" x14ac:dyDescent="0.25">
      <c r="A1" s="96"/>
      <c r="B1" s="97"/>
      <c r="C1" s="191" t="s">
        <v>1078</v>
      </c>
      <c r="D1" s="191"/>
      <c r="E1" s="191"/>
      <c r="F1" s="191"/>
      <c r="G1" s="191"/>
      <c r="H1" s="191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84" t="s">
        <v>670</v>
      </c>
      <c r="D4" s="184"/>
      <c r="E4" s="184"/>
      <c r="F4" s="184"/>
      <c r="G4" s="184"/>
      <c r="H4" s="184"/>
      <c r="I4" s="98"/>
      <c r="L4" s="184" t="s">
        <v>890</v>
      </c>
      <c r="M4" s="184"/>
      <c r="N4" s="184"/>
      <c r="O4" s="184"/>
      <c r="P4" s="184"/>
      <c r="T4" s="184" t="s">
        <v>646</v>
      </c>
      <c r="U4" s="184"/>
      <c r="V4" s="184"/>
      <c r="W4" s="184"/>
      <c r="X4" s="184"/>
      <c r="Y4" s="184"/>
      <c r="Z4" s="184"/>
      <c r="AA4" s="184"/>
      <c r="AE4" s="184" t="s">
        <v>1079</v>
      </c>
      <c r="AF4" s="184"/>
      <c r="AG4" s="184"/>
      <c r="AH4" s="184"/>
      <c r="AI4" s="184"/>
      <c r="AJ4" s="184"/>
      <c r="AK4" s="184"/>
      <c r="AL4" s="184"/>
      <c r="AP4" s="184" t="s">
        <v>942</v>
      </c>
      <c r="AQ4" s="184"/>
      <c r="AR4" s="184"/>
      <c r="AS4" s="184"/>
      <c r="AT4" s="184"/>
      <c r="AU4" s="184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192" t="s">
        <v>77</v>
      </c>
      <c r="M6" s="193" t="s">
        <v>1080</v>
      </c>
      <c r="N6" s="193" t="s">
        <v>1081</v>
      </c>
      <c r="O6" s="194" t="s">
        <v>667</v>
      </c>
      <c r="P6" s="194"/>
      <c r="AC6" s="100"/>
      <c r="AN6" s="100"/>
    </row>
    <row r="7" spans="1:50" s="102" customFormat="1" ht="20.85" customHeight="1" x14ac:dyDescent="0.25">
      <c r="C7" s="190" t="s">
        <v>204</v>
      </c>
      <c r="D7" s="106" t="s">
        <v>17</v>
      </c>
      <c r="E7" s="134" t="s">
        <v>671</v>
      </c>
      <c r="F7" s="134" t="s">
        <v>672</v>
      </c>
      <c r="G7" s="109" t="s">
        <v>673</v>
      </c>
      <c r="H7" s="109" t="s">
        <v>674</v>
      </c>
      <c r="I7" s="98"/>
      <c r="L7" s="192"/>
      <c r="M7" s="193"/>
      <c r="N7" s="193"/>
      <c r="O7" s="107" t="s">
        <v>668</v>
      </c>
      <c r="P7" s="109" t="s">
        <v>669</v>
      </c>
      <c r="S7" s="135" t="s">
        <v>647</v>
      </c>
      <c r="T7" s="136" t="s">
        <v>282</v>
      </c>
      <c r="U7" s="136" t="s">
        <v>1082</v>
      </c>
      <c r="V7" s="136" t="s">
        <v>653</v>
      </c>
      <c r="W7" s="136" t="s">
        <v>654</v>
      </c>
      <c r="X7" s="136" t="s">
        <v>655</v>
      </c>
      <c r="Y7" s="136" t="s">
        <v>1083</v>
      </c>
      <c r="Z7" s="136" t="s">
        <v>656</v>
      </c>
      <c r="AA7" s="135" t="s">
        <v>645</v>
      </c>
      <c r="AE7" s="137" t="s">
        <v>628</v>
      </c>
      <c r="AF7" s="136" t="s">
        <v>311</v>
      </c>
      <c r="AG7" s="136" t="s">
        <v>629</v>
      </c>
      <c r="AH7" s="136" t="s">
        <v>630</v>
      </c>
      <c r="AI7" s="136" t="s">
        <v>631</v>
      </c>
      <c r="AJ7" s="135" t="s">
        <v>632</v>
      </c>
      <c r="AK7" s="136" t="s">
        <v>633</v>
      </c>
      <c r="AL7" s="136" t="s">
        <v>408</v>
      </c>
      <c r="AM7" s="135" t="s">
        <v>634</v>
      </c>
      <c r="AP7" s="137" t="s">
        <v>943</v>
      </c>
      <c r="AQ7" s="136" t="s">
        <v>944</v>
      </c>
      <c r="AR7" s="136" t="s">
        <v>945</v>
      </c>
      <c r="AS7" s="136" t="s">
        <v>946</v>
      </c>
      <c r="AT7" s="136" t="s">
        <v>688</v>
      </c>
      <c r="AU7" s="135" t="s">
        <v>947</v>
      </c>
      <c r="AW7" s="138" t="s">
        <v>943</v>
      </c>
      <c r="AX7" s="139">
        <f>DatosMenores!C65</f>
        <v>41</v>
      </c>
    </row>
    <row r="8" spans="1:50" s="114" customFormat="1" ht="14.85" customHeight="1" x14ac:dyDescent="0.25">
      <c r="C8" s="190"/>
      <c r="D8" s="116">
        <f>DatosMenores!C53</f>
        <v>117</v>
      </c>
      <c r="E8" s="116">
        <f>DatosMenores!C54</f>
        <v>31</v>
      </c>
      <c r="F8" s="116">
        <f>DatosMenores!C55</f>
        <v>15</v>
      </c>
      <c r="G8" s="116">
        <f>DatosMenores!C56</f>
        <v>63</v>
      </c>
      <c r="H8" s="115">
        <f>DatosMenores!C57</f>
        <v>8</v>
      </c>
      <c r="I8" s="98"/>
      <c r="L8" s="115">
        <f>DatosMenores!C46</f>
        <v>0</v>
      </c>
      <c r="M8" s="116">
        <f>DatosMenores!C47</f>
        <v>1</v>
      </c>
      <c r="N8" s="116">
        <f>DatosMenores!C48</f>
        <v>9</v>
      </c>
      <c r="O8" s="116">
        <f>DatosMenores!C49</f>
        <v>0</v>
      </c>
      <c r="P8" s="115">
        <f>DatosMenores!C50</f>
        <v>0</v>
      </c>
      <c r="S8" s="115">
        <f>DatosMenores!C27</f>
        <v>24</v>
      </c>
      <c r="T8" s="116">
        <f>SUM(DatosMenores!C28:C31)</f>
        <v>5</v>
      </c>
      <c r="U8" s="116">
        <f>DatosMenores!C32</f>
        <v>2</v>
      </c>
      <c r="V8" s="116">
        <f>DatosMenores!C33</f>
        <v>11</v>
      </c>
      <c r="W8" s="116">
        <f>DatosMenores!C34</f>
        <v>6</v>
      </c>
      <c r="X8" s="116">
        <f>DatosMenores!C35</f>
        <v>0</v>
      </c>
      <c r="Y8" s="116">
        <f>DatosMenores!C37</f>
        <v>1</v>
      </c>
      <c r="Z8" s="116">
        <f>DatosMenores!C36</f>
        <v>1</v>
      </c>
      <c r="AA8" s="115">
        <f>DatosMenores!C38</f>
        <v>1</v>
      </c>
      <c r="AC8" s="100"/>
      <c r="AE8" s="117">
        <f>DatosMenores!C5</f>
        <v>0</v>
      </c>
      <c r="AF8" s="116">
        <f>DatosMenores!C6</f>
        <v>31</v>
      </c>
      <c r="AG8" s="116">
        <f>DatosMenores!C7</f>
        <v>1</v>
      </c>
      <c r="AH8" s="116">
        <f>DatosMenores!C8</f>
        <v>2</v>
      </c>
      <c r="AI8" s="116">
        <f>DatosMenores!C9</f>
        <v>4</v>
      </c>
      <c r="AJ8" s="115">
        <f>DatosMenores!C10</f>
        <v>0</v>
      </c>
      <c r="AK8" s="116">
        <f>DatosMenores!C11</f>
        <v>17</v>
      </c>
      <c r="AL8" s="116">
        <f>DatosMenores!C12</f>
        <v>14</v>
      </c>
      <c r="AM8" s="115">
        <f>DatosMenores!C13</f>
        <v>3</v>
      </c>
      <c r="AN8" s="100"/>
      <c r="AP8" s="117">
        <f>DatosMenores!C65</f>
        <v>41</v>
      </c>
      <c r="AQ8" s="117">
        <f>DatosMenores!C66</f>
        <v>18</v>
      </c>
      <c r="AR8" s="116">
        <f>DatosMenores!C67</f>
        <v>10</v>
      </c>
      <c r="AS8" s="116">
        <f>DatosMenores!C70</f>
        <v>0</v>
      </c>
      <c r="AT8" s="116">
        <f>DatosMenores!C71</f>
        <v>6</v>
      </c>
      <c r="AU8" s="115">
        <f>DatosMenores!C72</f>
        <v>0</v>
      </c>
      <c r="AW8" s="138" t="s">
        <v>944</v>
      </c>
      <c r="AX8" s="139">
        <f>DatosMenores!C66</f>
        <v>18</v>
      </c>
    </row>
    <row r="9" spans="1:50" ht="14.85" customHeight="1" x14ac:dyDescent="0.25">
      <c r="B9" s="120"/>
      <c r="C9" s="190" t="s">
        <v>675</v>
      </c>
      <c r="D9" s="106" t="s">
        <v>676</v>
      </c>
      <c r="E9" s="107" t="s">
        <v>677</v>
      </c>
      <c r="F9" s="109" t="s">
        <v>678</v>
      </c>
      <c r="G9" s="109" t="s">
        <v>679</v>
      </c>
      <c r="H9" s="109" t="s">
        <v>674</v>
      </c>
      <c r="AC9" s="102"/>
      <c r="AE9" s="140"/>
      <c r="AN9" s="102"/>
      <c r="AQ9" s="141"/>
      <c r="AR9" s="142"/>
      <c r="AW9" s="138" t="s">
        <v>945</v>
      </c>
      <c r="AX9" s="139">
        <f>DatosMenores!C67</f>
        <v>10</v>
      </c>
    </row>
    <row r="10" spans="1:50" ht="29.85" customHeight="1" x14ac:dyDescent="0.25">
      <c r="C10" s="190"/>
      <c r="D10" s="115">
        <f>DatosMenores!C58</f>
        <v>45</v>
      </c>
      <c r="E10" s="116">
        <f>DatosMenores!C59</f>
        <v>28</v>
      </c>
      <c r="F10" s="119">
        <f>DatosMenores!C60</f>
        <v>2</v>
      </c>
      <c r="G10" s="119">
        <f>DatosMenores!C61</f>
        <v>14</v>
      </c>
      <c r="H10" s="119">
        <f>DatosMenores!C62</f>
        <v>7</v>
      </c>
      <c r="AE10" s="137" t="s">
        <v>635</v>
      </c>
      <c r="AF10" s="136" t="s">
        <v>478</v>
      </c>
      <c r="AG10" s="136" t="s">
        <v>636</v>
      </c>
      <c r="AH10" s="136" t="s">
        <v>1084</v>
      </c>
      <c r="AI10" s="136" t="s">
        <v>638</v>
      </c>
      <c r="AJ10" s="136" t="s">
        <v>640</v>
      </c>
      <c r="AK10" s="136" t="s">
        <v>641</v>
      </c>
      <c r="AL10" s="135" t="s">
        <v>106</v>
      </c>
      <c r="AP10" s="137" t="s">
        <v>224</v>
      </c>
      <c r="AQ10" s="136" t="s">
        <v>948</v>
      </c>
      <c r="AR10" s="136" t="s">
        <v>949</v>
      </c>
      <c r="AS10" s="137" t="s">
        <v>1085</v>
      </c>
      <c r="AT10" s="135" t="s">
        <v>1086</v>
      </c>
      <c r="AW10" s="138" t="s">
        <v>1085</v>
      </c>
      <c r="AX10" s="139">
        <f>DatosMenores!C68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5</v>
      </c>
      <c r="AH11" s="116">
        <f>DatosMenores!C17</f>
        <v>5</v>
      </c>
      <c r="AI11" s="116">
        <f>DatosMenores!C18</f>
        <v>2</v>
      </c>
      <c r="AJ11" s="116">
        <f>DatosMenores!C20</f>
        <v>0</v>
      </c>
      <c r="AK11" s="116">
        <f>DatosMenores!C21</f>
        <v>0</v>
      </c>
      <c r="AL11" s="115">
        <f>DatosMenores!C19</f>
        <v>19</v>
      </c>
      <c r="AP11" s="117">
        <f>DatosMenores!C74</f>
        <v>0</v>
      </c>
      <c r="AQ11" s="116">
        <f>DatosMenores!C73</f>
        <v>6</v>
      </c>
      <c r="AR11" s="116">
        <f>DatosMenores!C75</f>
        <v>0</v>
      </c>
      <c r="AS11" s="117">
        <f>DatosMenores!C68</f>
        <v>0</v>
      </c>
      <c r="AT11" s="115">
        <f>DatosMenores!C69</f>
        <v>9</v>
      </c>
      <c r="AW11" s="138" t="s">
        <v>1086</v>
      </c>
      <c r="AX11" s="139">
        <f>DatosMenores!C69</f>
        <v>9</v>
      </c>
    </row>
    <row r="12" spans="1:50" ht="12.75" customHeight="1" x14ac:dyDescent="0.25">
      <c r="AW12" s="138" t="s">
        <v>946</v>
      </c>
      <c r="AX12" s="139">
        <f>DatosMenores!C70</f>
        <v>0</v>
      </c>
    </row>
    <row r="13" spans="1:50" ht="12.75" customHeight="1" x14ac:dyDescent="0.25">
      <c r="AW13" s="138" t="s">
        <v>688</v>
      </c>
      <c r="AX13" s="139">
        <f>DatosMenores!C71</f>
        <v>6</v>
      </c>
    </row>
    <row r="14" spans="1:50" ht="12.75" customHeight="1" x14ac:dyDescent="0.25">
      <c r="AW14" s="138" t="s">
        <v>947</v>
      </c>
      <c r="AX14" s="139">
        <f>DatosMenores!C72</f>
        <v>0</v>
      </c>
    </row>
    <row r="15" spans="1:50" ht="12.75" customHeight="1" x14ac:dyDescent="0.25">
      <c r="AW15" s="138" t="s">
        <v>948</v>
      </c>
      <c r="AX15" s="139">
        <f>DatosMenores!C73</f>
        <v>6</v>
      </c>
    </row>
    <row r="16" spans="1:50" ht="12.75" customHeight="1" x14ac:dyDescent="0.25">
      <c r="AW16" s="138" t="s">
        <v>224</v>
      </c>
      <c r="AX16" s="139">
        <f>DatosMenores!C74</f>
        <v>0</v>
      </c>
    </row>
    <row r="17" spans="49:50" ht="12.75" customHeight="1" x14ac:dyDescent="0.25">
      <c r="AW17" s="138" t="s">
        <v>949</v>
      </c>
      <c r="AX17" s="139">
        <f>DatosMenores!C75</f>
        <v>0</v>
      </c>
    </row>
  </sheetData>
  <sheetProtection algorithmName="SHA-512" hashValue="B0Bv7OXQ/+EZGtlPx+feF6d6mPxHjD1GV5aSCV/MCxxho2s06PApMa/QBddd+p2eFHt01stUT+Uq2xKyd5cB7Q==" saltValue="x2GAp1/dW71IrN8Ice+nF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1087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1093</v>
      </c>
      <c r="D4" s="153">
        <f>DatosViolenciaDoméstica!C5</f>
        <v>22</v>
      </c>
      <c r="F4" s="152" t="s">
        <v>1094</v>
      </c>
      <c r="G4" s="154">
        <f>DatosViolenciaDoméstica!E64</f>
        <v>6</v>
      </c>
      <c r="H4" s="155"/>
    </row>
    <row r="5" spans="1:30" x14ac:dyDescent="0.2">
      <c r="C5" s="152" t="s">
        <v>12</v>
      </c>
      <c r="D5" s="153">
        <f>DatosViolenciaDoméstica!C6</f>
        <v>38</v>
      </c>
      <c r="F5" s="152" t="s">
        <v>1095</v>
      </c>
      <c r="G5" s="156">
        <f>DatosViolenciaDoméstica!F64</f>
        <v>10</v>
      </c>
      <c r="H5" s="155"/>
    </row>
    <row r="6" spans="1:30" x14ac:dyDescent="0.2">
      <c r="C6" s="152" t="s">
        <v>1096</v>
      </c>
      <c r="D6" s="153">
        <f>DatosViolenciaDoméstica!C7</f>
        <v>0</v>
      </c>
    </row>
    <row r="7" spans="1:30" x14ac:dyDescent="0.2">
      <c r="C7" s="152" t="s">
        <v>54</v>
      </c>
      <c r="D7" s="153">
        <f>DatosViolenciaDoméstica!C8</f>
        <v>0</v>
      </c>
    </row>
    <row r="8" spans="1:30" x14ac:dyDescent="0.2">
      <c r="C8" s="152" t="s">
        <v>1097</v>
      </c>
      <c r="D8" s="153">
        <f>DatosViolenciaDoméstica!C9</f>
        <v>0</v>
      </c>
    </row>
    <row r="9" spans="1:30" x14ac:dyDescent="0.2">
      <c r="C9" s="152" t="s">
        <v>1098</v>
      </c>
      <c r="D9" s="153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8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3muGeYmmmONqAYKU7y/LyZtEnX0d3leuKX0ycoFhjbtVXg0ww5Lw7ll1cKVVsEdpofbpgWPxTcGfAMM0CsEGpw==" saltValue="NZ5tUAgftXg8e74YFeFdQ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195" t="s">
        <v>1099</v>
      </c>
      <c r="D1" s="195"/>
      <c r="E1" s="195"/>
      <c r="F1" s="195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196" t="s">
        <v>1088</v>
      </c>
      <c r="D3" s="196"/>
      <c r="F3" s="196" t="s">
        <v>890</v>
      </c>
      <c r="G3" s="196"/>
      <c r="H3" s="150"/>
      <c r="I3" s="151"/>
      <c r="J3" s="151"/>
      <c r="K3" s="151" t="s">
        <v>1089</v>
      </c>
      <c r="L3" s="151"/>
      <c r="M3" s="151"/>
      <c r="N3" s="151"/>
      <c r="O3" s="151"/>
      <c r="P3" s="151" t="s">
        <v>1090</v>
      </c>
      <c r="Q3" s="151"/>
      <c r="R3" s="151"/>
      <c r="S3" s="151"/>
      <c r="T3" s="151"/>
      <c r="U3" s="151" t="s">
        <v>1091</v>
      </c>
      <c r="V3" s="151"/>
      <c r="W3" s="151"/>
      <c r="X3" s="151"/>
      <c r="Y3" s="151"/>
      <c r="Z3" s="151" t="s">
        <v>189</v>
      </c>
      <c r="AA3" s="151"/>
      <c r="AB3" s="151"/>
      <c r="AC3" s="151"/>
      <c r="AD3" s="151" t="s">
        <v>1092</v>
      </c>
    </row>
    <row r="4" spans="1:30" x14ac:dyDescent="0.2">
      <c r="C4" s="152" t="s">
        <v>12</v>
      </c>
      <c r="D4" s="153">
        <f>DatosViolenciaGénero!C8</f>
        <v>112</v>
      </c>
      <c r="F4" s="152" t="s">
        <v>1094</v>
      </c>
      <c r="G4" s="154">
        <f>DatosViolenciaGénero!E76</f>
        <v>70</v>
      </c>
      <c r="H4" s="155"/>
    </row>
    <row r="5" spans="1:30" x14ac:dyDescent="0.2">
      <c r="C5" s="152" t="s">
        <v>34</v>
      </c>
      <c r="D5" s="153">
        <f>DatosViolenciaGénero!C6</f>
        <v>121</v>
      </c>
      <c r="F5" s="152" t="s">
        <v>1095</v>
      </c>
      <c r="G5" s="154">
        <f>DatosViolenciaGénero!F76</f>
        <v>52</v>
      </c>
      <c r="H5" s="155"/>
    </row>
    <row r="6" spans="1:30" x14ac:dyDescent="0.2">
      <c r="C6" s="152" t="s">
        <v>1096</v>
      </c>
      <c r="D6" s="162">
        <f>DatosViolenciaGénero!C9</f>
        <v>24</v>
      </c>
    </row>
    <row r="7" spans="1:30" x14ac:dyDescent="0.2">
      <c r="C7" s="152" t="s">
        <v>54</v>
      </c>
      <c r="D7" s="162">
        <f>DatosViolenciaGénero!C10</f>
        <v>1</v>
      </c>
    </row>
    <row r="8" spans="1:30" x14ac:dyDescent="0.2">
      <c r="C8" s="152" t="s">
        <v>1100</v>
      </c>
      <c r="D8" s="153">
        <f>DatosViolenciaGénero!C12</f>
        <v>0</v>
      </c>
    </row>
    <row r="9" spans="1:30" x14ac:dyDescent="0.2">
      <c r="C9" s="152" t="s">
        <v>1101</v>
      </c>
      <c r="D9" s="153">
        <f>DatosViolenciaGénero!C13</f>
        <v>0</v>
      </c>
    </row>
    <row r="10" spans="1:30" x14ac:dyDescent="0.2">
      <c r="C10" s="152" t="s">
        <v>1093</v>
      </c>
      <c r="D10" s="162">
        <f>DatosViolenciaGénero!C7</f>
        <v>14</v>
      </c>
    </row>
    <row r="11" spans="1:30" x14ac:dyDescent="0.2">
      <c r="C11" s="152" t="s">
        <v>1097</v>
      </c>
      <c r="D11" s="162">
        <f>DatosViolenciaGénero!C11</f>
        <v>0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8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59"/>
      <c r="J25" s="159"/>
      <c r="K25" s="160" t="s">
        <v>1056</v>
      </c>
      <c r="L25" s="161">
        <v>0</v>
      </c>
      <c r="M25" s="159"/>
      <c r="N25" s="159"/>
      <c r="O25" s="159"/>
      <c r="P25" s="160" t="s">
        <v>1056</v>
      </c>
      <c r="Q25" s="161">
        <v>0</v>
      </c>
      <c r="R25" s="159"/>
      <c r="S25" s="159"/>
      <c r="T25" s="159"/>
      <c r="U25" s="160" t="s">
        <v>1056</v>
      </c>
      <c r="V25" s="161">
        <v>0</v>
      </c>
      <c r="W25" s="159"/>
      <c r="X25" s="159"/>
      <c r="Y25" s="159"/>
      <c r="Z25" s="159"/>
      <c r="AA25" s="159"/>
      <c r="AB25" s="145"/>
      <c r="AC25" s="159"/>
      <c r="AE25" s="160" t="s">
        <v>1056</v>
      </c>
      <c r="AF25" s="161">
        <v>0</v>
      </c>
    </row>
  </sheetData>
  <sheetProtection algorithmName="SHA-512" hashValue="V26tYlDHLkTHDFL26ZoktDS3wWs1XofZqlMUQfxw0/cMFY/2G+e0k+SeOek8ZWlCFSr79w1zXyn6Xd+xrbLrNA==" saltValue="2vYDda5xnuQfHyUeo+SPo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191" t="s">
        <v>1102</v>
      </c>
      <c r="D1" s="191"/>
      <c r="E1" s="191"/>
      <c r="F1" s="130"/>
      <c r="H1" s="163"/>
      <c r="I1" s="163"/>
      <c r="J1" s="163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1103</v>
      </c>
      <c r="D3" s="122"/>
      <c r="E3" s="122"/>
      <c r="F3" s="122"/>
      <c r="G3" s="122"/>
      <c r="H3" s="122" t="s">
        <v>1104</v>
      </c>
      <c r="I3" s="122"/>
      <c r="J3" s="122"/>
      <c r="K3" s="122"/>
      <c r="L3" s="122"/>
      <c r="M3" s="122" t="s">
        <v>1092</v>
      </c>
      <c r="N3" s="122"/>
      <c r="O3" s="122"/>
      <c r="P3" s="122"/>
      <c r="Q3" s="122"/>
      <c r="R3" s="122" t="s">
        <v>1105</v>
      </c>
      <c r="S3" s="122"/>
      <c r="T3" s="122"/>
      <c r="U3" s="122"/>
      <c r="V3" s="122"/>
      <c r="W3" s="122" t="s">
        <v>1106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</row>
  </sheetData>
  <sheetProtection algorithmName="SHA-512" hashValue="394jRc4xbsUZG75I8v/OkK2xXBmpxSQY0onhqCxWoTVsRZw/Fn7lomYus3yk/co4xCvU2MaOKACFkoJZ4DC1sA==" saltValue="rB+uI56svNAFfL+w4owjv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191" t="s">
        <v>1107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30"/>
      <c r="R1" s="163"/>
      <c r="S1" s="163"/>
      <c r="T1" s="163"/>
      <c r="U1" s="130"/>
      <c r="W1" s="163"/>
      <c r="X1" s="163"/>
      <c r="Y1" s="163"/>
      <c r="Z1" s="130"/>
      <c r="AB1" s="163"/>
      <c r="AC1" s="163"/>
      <c r="AD1" s="163"/>
      <c r="AE1" s="130"/>
      <c r="AG1" s="163"/>
      <c r="AH1" s="163"/>
      <c r="AI1" s="163"/>
      <c r="AJ1" s="130"/>
      <c r="AL1" s="163"/>
      <c r="AM1" s="163"/>
      <c r="AN1" s="163"/>
      <c r="AO1" s="130"/>
      <c r="AQ1" s="163"/>
      <c r="AR1" s="163"/>
      <c r="AS1" s="163"/>
      <c r="AT1" s="130"/>
      <c r="AV1" s="163"/>
      <c r="AW1" s="163"/>
      <c r="AX1" s="163"/>
      <c r="AY1" s="130"/>
      <c r="BA1" s="163"/>
      <c r="BB1" s="163"/>
      <c r="BC1" s="163"/>
      <c r="BD1" s="130"/>
      <c r="BF1" s="163"/>
      <c r="BG1" s="163"/>
      <c r="BH1" s="163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289</v>
      </c>
      <c r="D3" s="122"/>
      <c r="E3" s="122"/>
      <c r="F3" s="122"/>
      <c r="G3" s="122"/>
      <c r="H3" s="122" t="s">
        <v>897</v>
      </c>
      <c r="I3" s="122"/>
      <c r="J3" s="122"/>
      <c r="K3" s="122"/>
      <c r="L3" s="122"/>
      <c r="M3" s="122" t="s">
        <v>1108</v>
      </c>
      <c r="N3" s="122"/>
      <c r="O3" s="122"/>
      <c r="P3" s="122"/>
      <c r="Q3" s="122"/>
      <c r="R3" s="122" t="s">
        <v>1109</v>
      </c>
      <c r="S3" s="122"/>
      <c r="T3" s="122"/>
      <c r="U3" s="122"/>
      <c r="V3" s="122"/>
      <c r="W3" s="122" t="s">
        <v>1110</v>
      </c>
      <c r="X3" s="122"/>
      <c r="Y3" s="122"/>
      <c r="Z3" s="122"/>
      <c r="AA3" s="122"/>
      <c r="AB3" s="122" t="s">
        <v>901</v>
      </c>
      <c r="AC3" s="122"/>
      <c r="AD3" s="122"/>
      <c r="AE3" s="122"/>
      <c r="AF3" s="122"/>
      <c r="AG3" s="122" t="s">
        <v>902</v>
      </c>
      <c r="AH3" s="122"/>
      <c r="AI3" s="122"/>
      <c r="AJ3" s="122"/>
      <c r="AK3" s="122"/>
      <c r="AL3" s="122" t="s">
        <v>903</v>
      </c>
      <c r="AM3" s="122"/>
      <c r="AN3" s="122"/>
      <c r="AO3" s="122"/>
      <c r="AP3" s="122"/>
      <c r="AQ3" s="122" t="s">
        <v>904</v>
      </c>
      <c r="AR3" s="122"/>
      <c r="AS3" s="122"/>
      <c r="AT3" s="122"/>
      <c r="AU3" s="122"/>
      <c r="AV3" s="122" t="s">
        <v>1092</v>
      </c>
      <c r="AW3" s="122"/>
      <c r="AX3" s="122"/>
      <c r="AY3" s="122"/>
      <c r="AZ3" s="122"/>
      <c r="BA3" s="122" t="s">
        <v>905</v>
      </c>
      <c r="BB3" s="122"/>
      <c r="BC3" s="122"/>
      <c r="BD3" s="122"/>
      <c r="BE3" s="122"/>
      <c r="BF3" s="122" t="s">
        <v>302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28" t="s">
        <v>1056</v>
      </c>
      <c r="N25" s="129">
        <v>0</v>
      </c>
      <c r="O25" s="133"/>
      <c r="P25" s="133"/>
      <c r="Q25" s="133"/>
      <c r="R25" s="128" t="s">
        <v>1056</v>
      </c>
      <c r="S25" s="129">
        <v>0</v>
      </c>
      <c r="T25" s="133"/>
      <c r="U25" s="133"/>
      <c r="V25" s="133"/>
      <c r="W25" s="128" t="s">
        <v>1056</v>
      </c>
      <c r="X25" s="129">
        <v>0</v>
      </c>
      <c r="Y25" s="133"/>
      <c r="Z25" s="133"/>
      <c r="AA25" s="133"/>
      <c r="AB25" s="128" t="s">
        <v>1056</v>
      </c>
      <c r="AC25" s="129">
        <v>0</v>
      </c>
      <c r="AD25" s="133"/>
      <c r="AE25" s="133"/>
      <c r="AF25" s="133"/>
      <c r="AG25" s="128" t="s">
        <v>1056</v>
      </c>
      <c r="AH25" s="129">
        <v>0</v>
      </c>
      <c r="AI25" s="133"/>
      <c r="AJ25" s="133"/>
      <c r="AK25" s="133"/>
      <c r="AL25" s="128" t="s">
        <v>1056</v>
      </c>
      <c r="AM25" s="129">
        <v>0</v>
      </c>
      <c r="AN25" s="133"/>
      <c r="AO25" s="133"/>
      <c r="AP25" s="133"/>
      <c r="AQ25" s="128" t="s">
        <v>1056</v>
      </c>
      <c r="AR25" s="129">
        <v>0</v>
      </c>
      <c r="AS25" s="133"/>
      <c r="AT25" s="133"/>
      <c r="AU25" s="133"/>
      <c r="AV25" s="128" t="s">
        <v>1056</v>
      </c>
      <c r="AW25" s="129">
        <v>0</v>
      </c>
      <c r="AX25" s="133"/>
      <c r="AY25" s="133"/>
      <c r="AZ25" s="133"/>
      <c r="BA25" s="128" t="s">
        <v>1056</v>
      </c>
      <c r="BB25" s="129">
        <v>0</v>
      </c>
      <c r="BC25" s="133"/>
      <c r="BD25" s="133"/>
      <c r="BE25" s="133"/>
      <c r="BF25" s="128" t="s">
        <v>1056</v>
      </c>
      <c r="BG25" s="129">
        <v>0</v>
      </c>
      <c r="BH25" s="133"/>
      <c r="BI25" s="133"/>
    </row>
  </sheetData>
  <sheetProtection algorithmName="SHA-512" hashValue="EaASsjwgDCI8g7n0SP+M9I9LP7Ye4y4hylHuouKj6HnmgleEOiOfB3YYb1zKk52pipRqDDb+Vr8yS2SsQpMPlw==" saltValue="mwp2nAlI+c2JbO92zxz7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191" t="s">
        <v>1111</v>
      </c>
      <c r="D1" s="191"/>
      <c r="E1" s="191"/>
      <c r="F1" s="130"/>
      <c r="H1" s="163"/>
      <c r="I1" s="163"/>
      <c r="J1" s="163"/>
      <c r="K1" s="130"/>
      <c r="M1" s="163"/>
      <c r="N1" s="163"/>
      <c r="O1" s="163"/>
      <c r="P1" s="163"/>
      <c r="Q1" s="163"/>
      <c r="S1" s="130"/>
      <c r="U1" s="163"/>
      <c r="V1" s="163"/>
      <c r="W1" s="163"/>
      <c r="X1" s="163"/>
      <c r="Y1" s="163"/>
    </row>
    <row r="3" spans="1:26" x14ac:dyDescent="0.2">
      <c r="A3" s="122"/>
      <c r="B3" s="122"/>
      <c r="C3" s="122" t="s">
        <v>1092</v>
      </c>
      <c r="D3" s="122"/>
      <c r="E3" s="122"/>
      <c r="F3" s="122"/>
      <c r="G3" s="122"/>
      <c r="H3" s="122" t="s">
        <v>1112</v>
      </c>
      <c r="I3" s="122"/>
      <c r="J3" s="122"/>
      <c r="K3" s="122"/>
      <c r="L3" s="122"/>
      <c r="M3" s="122" t="s">
        <v>704</v>
      </c>
      <c r="N3" s="122"/>
      <c r="O3" s="122"/>
      <c r="P3" s="122"/>
      <c r="Q3" s="122"/>
      <c r="S3" s="122"/>
      <c r="T3" s="122"/>
      <c r="U3" s="122" t="s">
        <v>705</v>
      </c>
      <c r="V3" s="122"/>
      <c r="W3" s="122"/>
      <c r="X3" s="122"/>
      <c r="Y3" s="122"/>
    </row>
    <row r="5" spans="1:26" ht="36" x14ac:dyDescent="0.2">
      <c r="M5" s="164" t="s">
        <v>848</v>
      </c>
      <c r="N5" s="164" t="s">
        <v>849</v>
      </c>
      <c r="O5" s="164" t="s">
        <v>850</v>
      </c>
      <c r="P5" s="164" t="s">
        <v>851</v>
      </c>
      <c r="Q5" s="164" t="s">
        <v>459</v>
      </c>
      <c r="R5" s="164" t="s">
        <v>852</v>
      </c>
      <c r="U5" s="164" t="s">
        <v>848</v>
      </c>
      <c r="V5" s="164" t="s">
        <v>849</v>
      </c>
      <c r="W5" s="164" t="s">
        <v>850</v>
      </c>
      <c r="X5" s="164" t="s">
        <v>851</v>
      </c>
      <c r="Y5" s="164" t="s">
        <v>459</v>
      </c>
      <c r="Z5" s="164" t="s">
        <v>852</v>
      </c>
    </row>
    <row r="6" spans="1:26" x14ac:dyDescent="0.2">
      <c r="M6" s="165">
        <f>DatosMedioAmbiente!C50</f>
        <v>0</v>
      </c>
      <c r="N6" s="165">
        <f>DatosMedioAmbiente!C52</f>
        <v>0</v>
      </c>
      <c r="O6" s="165">
        <f>DatosMedioAmbiente!C54</f>
        <v>1</v>
      </c>
      <c r="P6" s="165">
        <f>DatosMedioAmbiente!C56</f>
        <v>0</v>
      </c>
      <c r="Q6" s="165">
        <f>DatosMedioAmbiente!C58</f>
        <v>0</v>
      </c>
      <c r="R6" s="165">
        <f>DatosMedioAmbiente!C60</f>
        <v>2</v>
      </c>
      <c r="U6" s="165">
        <f>DatosMedioAmbiente!C51</f>
        <v>0</v>
      </c>
      <c r="V6" s="165">
        <f>DatosMedioAmbiente!C53</f>
        <v>0</v>
      </c>
      <c r="W6" s="165">
        <f>DatosMedioAmbiente!C55</f>
        <v>0</v>
      </c>
      <c r="X6" s="165">
        <f>DatosMedioAmbiente!C57</f>
        <v>0</v>
      </c>
      <c r="Y6" s="165">
        <f>DatosMedioAmbiente!C59</f>
        <v>0</v>
      </c>
      <c r="Z6" s="165">
        <f>DatosMedioAmbiente!C61</f>
        <v>1</v>
      </c>
    </row>
    <row r="25" spans="1:20" s="82" customFormat="1" ht="15.75" x14ac:dyDescent="0.25">
      <c r="A25" s="133"/>
      <c r="B25" s="133"/>
      <c r="C25" s="128" t="s">
        <v>1056</v>
      </c>
      <c r="D25" s="129">
        <v>0</v>
      </c>
      <c r="E25" s="133"/>
      <c r="F25" s="133"/>
      <c r="G25" s="133"/>
      <c r="H25" s="128" t="s">
        <v>1056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zOioytWDOmk3iMpNkeMykMekFPCLQ2vbEpocLoDFwDQumV2mYYctKlry7IeyXLUs507xaLxEWw1wkVnmxuXlQQ==" saltValue="WrnXWxPUHPA0eFHk9LiyC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7" t="s">
        <v>15</v>
      </c>
      <c r="B8" s="12" t="s">
        <v>16</v>
      </c>
      <c r="C8" s="13">
        <v>1878</v>
      </c>
      <c r="D8" s="13">
        <v>463</v>
      </c>
      <c r="E8" s="14">
        <v>3.0561555075593998</v>
      </c>
    </row>
    <row r="9" spans="1:5" x14ac:dyDescent="0.25">
      <c r="A9" s="168"/>
      <c r="B9" s="12" t="s">
        <v>17</v>
      </c>
      <c r="C9" s="13">
        <v>4480</v>
      </c>
      <c r="D9" s="13">
        <v>4569</v>
      </c>
      <c r="E9" s="14">
        <v>-1.94790982709564E-2</v>
      </c>
    </row>
    <row r="10" spans="1:5" x14ac:dyDescent="0.25">
      <c r="A10" s="168"/>
      <c r="B10" s="12" t="s">
        <v>18</v>
      </c>
      <c r="C10" s="13">
        <v>4465</v>
      </c>
      <c r="D10" s="13">
        <v>4360</v>
      </c>
      <c r="E10" s="14">
        <v>2.4082568807339399E-2</v>
      </c>
    </row>
    <row r="11" spans="1:5" x14ac:dyDescent="0.25">
      <c r="A11" s="168"/>
      <c r="B11" s="12" t="s">
        <v>19</v>
      </c>
      <c r="C11" s="13">
        <v>222</v>
      </c>
      <c r="D11" s="13">
        <v>198</v>
      </c>
      <c r="E11" s="14">
        <v>0.12121212121212099</v>
      </c>
    </row>
    <row r="12" spans="1:5" x14ac:dyDescent="0.25">
      <c r="A12" s="169"/>
      <c r="B12" s="12" t="s">
        <v>20</v>
      </c>
      <c r="C12" s="13">
        <v>1712</v>
      </c>
      <c r="D12" s="13">
        <v>1878</v>
      </c>
      <c r="E12" s="14">
        <v>-8.83919062832801E-2</v>
      </c>
    </row>
    <row r="13" spans="1:5" x14ac:dyDescent="0.25">
      <c r="A13" s="167" t="s">
        <v>21</v>
      </c>
      <c r="B13" s="12" t="s">
        <v>22</v>
      </c>
      <c r="C13" s="13">
        <v>954</v>
      </c>
      <c r="D13" s="13">
        <v>628</v>
      </c>
      <c r="E13" s="14">
        <v>0.51910828025477695</v>
      </c>
    </row>
    <row r="14" spans="1:5" x14ac:dyDescent="0.25">
      <c r="A14" s="168"/>
      <c r="B14" s="12" t="s">
        <v>23</v>
      </c>
      <c r="C14" s="13">
        <v>1193</v>
      </c>
      <c r="D14" s="13">
        <v>768</v>
      </c>
      <c r="E14" s="14">
        <v>0.55338541666666696</v>
      </c>
    </row>
    <row r="15" spans="1:5" x14ac:dyDescent="0.25">
      <c r="A15" s="169"/>
      <c r="B15" s="12" t="s">
        <v>24</v>
      </c>
      <c r="C15" s="13">
        <v>2249</v>
      </c>
      <c r="D15" s="13">
        <v>1732</v>
      </c>
      <c r="E15" s="14">
        <v>0.29849884526558901</v>
      </c>
    </row>
    <row r="16" spans="1:5" x14ac:dyDescent="0.25">
      <c r="A16" s="167" t="s">
        <v>25</v>
      </c>
      <c r="B16" s="12" t="s">
        <v>26</v>
      </c>
      <c r="C16" s="13">
        <v>148</v>
      </c>
      <c r="D16" s="13">
        <v>47</v>
      </c>
      <c r="E16" s="14">
        <v>2.1489361702127701</v>
      </c>
    </row>
    <row r="17" spans="1:5" x14ac:dyDescent="0.25">
      <c r="A17" s="168"/>
      <c r="B17" s="12" t="s">
        <v>27</v>
      </c>
      <c r="C17" s="13">
        <v>210</v>
      </c>
      <c r="D17" s="13">
        <v>147</v>
      </c>
      <c r="E17" s="14">
        <v>0.42857142857142899</v>
      </c>
    </row>
    <row r="18" spans="1:5" x14ac:dyDescent="0.25">
      <c r="A18" s="168"/>
      <c r="B18" s="12" t="s">
        <v>28</v>
      </c>
      <c r="C18" s="13">
        <v>12</v>
      </c>
      <c r="D18" s="13">
        <v>2</v>
      </c>
      <c r="E18" s="14">
        <v>5</v>
      </c>
    </row>
    <row r="19" spans="1:5" x14ac:dyDescent="0.25">
      <c r="A19" s="168"/>
      <c r="B19" s="12" t="s">
        <v>29</v>
      </c>
      <c r="C19" s="13">
        <v>1</v>
      </c>
      <c r="D19" s="13">
        <v>1</v>
      </c>
      <c r="E19" s="14">
        <v>0</v>
      </c>
    </row>
    <row r="20" spans="1:5" x14ac:dyDescent="0.25">
      <c r="A20" s="169"/>
      <c r="B20" s="15" t="s">
        <v>30</v>
      </c>
      <c r="C20" s="16">
        <v>101</v>
      </c>
      <c r="D20" s="16">
        <v>27</v>
      </c>
      <c r="E20" s="17">
        <v>2.74074074074074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19</v>
      </c>
      <c r="D23" s="13">
        <v>7</v>
      </c>
      <c r="E23" s="14">
        <v>1.71428571428571</v>
      </c>
    </row>
    <row r="24" spans="1:5" x14ac:dyDescent="0.25">
      <c r="A24" s="11" t="s">
        <v>33</v>
      </c>
      <c r="B24" s="19"/>
      <c r="C24" s="16">
        <v>48</v>
      </c>
      <c r="D24" s="16">
        <v>21</v>
      </c>
      <c r="E24" s="17">
        <v>1.28571428571429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420</v>
      </c>
      <c r="D27" s="13">
        <v>406</v>
      </c>
      <c r="E27" s="14">
        <v>3.4482758620689703E-2</v>
      </c>
    </row>
    <row r="28" spans="1:5" x14ac:dyDescent="0.25">
      <c r="A28" s="167" t="s">
        <v>36</v>
      </c>
      <c r="B28" s="12" t="s">
        <v>37</v>
      </c>
      <c r="C28" s="13">
        <v>67</v>
      </c>
      <c r="D28" s="13">
        <v>23</v>
      </c>
      <c r="E28" s="14">
        <v>1.9130434782608701</v>
      </c>
    </row>
    <row r="29" spans="1:5" x14ac:dyDescent="0.25">
      <c r="A29" s="168"/>
      <c r="B29" s="12" t="s">
        <v>38</v>
      </c>
      <c r="C29" s="13">
        <v>57</v>
      </c>
      <c r="D29" s="13">
        <v>17</v>
      </c>
      <c r="E29" s="14">
        <v>2.3529411764705901</v>
      </c>
    </row>
    <row r="30" spans="1:5" x14ac:dyDescent="0.25">
      <c r="A30" s="168"/>
      <c r="B30" s="12" t="s">
        <v>39</v>
      </c>
      <c r="C30" s="13">
        <v>8</v>
      </c>
      <c r="D30" s="13">
        <v>8</v>
      </c>
      <c r="E30" s="14">
        <v>0</v>
      </c>
    </row>
    <row r="31" spans="1:5" x14ac:dyDescent="0.25">
      <c r="A31" s="168"/>
      <c r="B31" s="12" t="s">
        <v>40</v>
      </c>
      <c r="C31" s="13">
        <v>4</v>
      </c>
      <c r="D31" s="13">
        <v>1</v>
      </c>
      <c r="E31" s="14">
        <v>3</v>
      </c>
    </row>
    <row r="32" spans="1:5" x14ac:dyDescent="0.25">
      <c r="A32" s="169"/>
      <c r="B32" s="15" t="s">
        <v>41</v>
      </c>
      <c r="C32" s="16">
        <v>286</v>
      </c>
      <c r="D32" s="16">
        <v>357</v>
      </c>
      <c r="E32" s="17">
        <v>-0.198879551820728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632</v>
      </c>
      <c r="D35" s="13">
        <v>248</v>
      </c>
      <c r="E35" s="14">
        <v>1.54838709677419</v>
      </c>
    </row>
    <row r="36" spans="1:5" x14ac:dyDescent="0.25">
      <c r="A36" s="11" t="s">
        <v>44</v>
      </c>
      <c r="B36" s="19"/>
      <c r="C36" s="16">
        <v>288</v>
      </c>
      <c r="D36" s="16">
        <v>120</v>
      </c>
      <c r="E36" s="17">
        <v>1.4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7" t="s">
        <v>46</v>
      </c>
      <c r="B39" s="12" t="s">
        <v>16</v>
      </c>
      <c r="C39" s="13">
        <v>76</v>
      </c>
      <c r="D39" s="13">
        <v>62</v>
      </c>
      <c r="E39" s="14">
        <v>0.225806451612903</v>
      </c>
    </row>
    <row r="40" spans="1:5" x14ac:dyDescent="0.25">
      <c r="A40" s="168"/>
      <c r="B40" s="12" t="s">
        <v>47</v>
      </c>
      <c r="C40" s="13">
        <v>10</v>
      </c>
      <c r="D40" s="13">
        <v>18</v>
      </c>
      <c r="E40" s="14">
        <v>-0.44444444444444398</v>
      </c>
    </row>
    <row r="41" spans="1:5" x14ac:dyDescent="0.25">
      <c r="A41" s="168"/>
      <c r="B41" s="12" t="s">
        <v>48</v>
      </c>
      <c r="C41" s="13">
        <v>210</v>
      </c>
      <c r="D41" s="13">
        <v>176</v>
      </c>
      <c r="E41" s="14">
        <v>0.19318181818181801</v>
      </c>
    </row>
    <row r="42" spans="1:5" x14ac:dyDescent="0.25">
      <c r="A42" s="169"/>
      <c r="B42" s="12" t="s">
        <v>20</v>
      </c>
      <c r="C42" s="13">
        <v>76</v>
      </c>
      <c r="D42" s="13">
        <v>76</v>
      </c>
      <c r="E42" s="14">
        <v>0</v>
      </c>
    </row>
    <row r="43" spans="1:5" x14ac:dyDescent="0.25">
      <c r="A43" s="167" t="s">
        <v>49</v>
      </c>
      <c r="B43" s="12" t="s">
        <v>50</v>
      </c>
      <c r="C43" s="13">
        <v>177</v>
      </c>
      <c r="D43" s="13">
        <v>132</v>
      </c>
      <c r="E43" s="14">
        <v>0.34090909090909099</v>
      </c>
    </row>
    <row r="44" spans="1:5" x14ac:dyDescent="0.25">
      <c r="A44" s="168"/>
      <c r="B44" s="12" t="s">
        <v>51</v>
      </c>
      <c r="C44" s="13">
        <v>2</v>
      </c>
      <c r="D44" s="13">
        <v>8</v>
      </c>
      <c r="E44" s="14">
        <v>-0.75</v>
      </c>
    </row>
    <row r="45" spans="1:5" x14ac:dyDescent="0.25">
      <c r="A45" s="168"/>
      <c r="B45" s="12" t="s">
        <v>52</v>
      </c>
      <c r="C45" s="13">
        <v>30</v>
      </c>
      <c r="D45" s="13">
        <v>16</v>
      </c>
      <c r="E45" s="14">
        <v>0.875</v>
      </c>
    </row>
    <row r="46" spans="1:5" x14ac:dyDescent="0.25">
      <c r="A46" s="169"/>
      <c r="B46" s="15" t="s">
        <v>53</v>
      </c>
      <c r="C46" s="16">
        <v>11</v>
      </c>
      <c r="D46" s="16">
        <v>10</v>
      </c>
      <c r="E46" s="17">
        <v>0.1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7" t="s">
        <v>55</v>
      </c>
      <c r="B49" s="12" t="s">
        <v>48</v>
      </c>
      <c r="C49" s="13">
        <v>12</v>
      </c>
      <c r="D49" s="13">
        <v>4</v>
      </c>
      <c r="E49" s="14">
        <v>2</v>
      </c>
    </row>
    <row r="50" spans="1:5" x14ac:dyDescent="0.25">
      <c r="A50" s="168"/>
      <c r="B50" s="12" t="s">
        <v>47</v>
      </c>
      <c r="C50" s="13">
        <v>3</v>
      </c>
      <c r="D50" s="20"/>
      <c r="E50" s="14">
        <v>0</v>
      </c>
    </row>
    <row r="51" spans="1:5" x14ac:dyDescent="0.25">
      <c r="A51" s="168"/>
      <c r="B51" s="12" t="s">
        <v>16</v>
      </c>
      <c r="C51" s="13">
        <v>2</v>
      </c>
      <c r="D51" s="13">
        <v>2</v>
      </c>
      <c r="E51" s="14">
        <v>0</v>
      </c>
    </row>
    <row r="52" spans="1:5" x14ac:dyDescent="0.25">
      <c r="A52" s="168"/>
      <c r="B52" s="12" t="s">
        <v>20</v>
      </c>
      <c r="C52" s="13">
        <v>2</v>
      </c>
      <c r="D52" s="13">
        <v>2</v>
      </c>
      <c r="E52" s="14">
        <v>0</v>
      </c>
    </row>
    <row r="53" spans="1:5" x14ac:dyDescent="0.25">
      <c r="A53" s="168"/>
      <c r="B53" s="12" t="s">
        <v>56</v>
      </c>
      <c r="C53" s="13">
        <v>7</v>
      </c>
      <c r="D53" s="13">
        <v>2</v>
      </c>
      <c r="E53" s="14">
        <v>2.5</v>
      </c>
    </row>
    <row r="54" spans="1:5" x14ac:dyDescent="0.25">
      <c r="A54" s="169"/>
      <c r="B54" s="12" t="s">
        <v>57</v>
      </c>
      <c r="C54" s="13">
        <v>0</v>
      </c>
      <c r="D54" s="20"/>
      <c r="E54" s="14">
        <v>0</v>
      </c>
    </row>
    <row r="55" spans="1:5" x14ac:dyDescent="0.25">
      <c r="A55" s="167" t="s">
        <v>58</v>
      </c>
      <c r="B55" s="12" t="s">
        <v>59</v>
      </c>
      <c r="C55" s="13">
        <v>7</v>
      </c>
      <c r="D55" s="13">
        <v>1</v>
      </c>
      <c r="E55" s="14">
        <v>6</v>
      </c>
    </row>
    <row r="56" spans="1:5" x14ac:dyDescent="0.25">
      <c r="A56" s="168"/>
      <c r="B56" s="12" t="s">
        <v>52</v>
      </c>
      <c r="C56" s="13">
        <v>0</v>
      </c>
      <c r="D56" s="20"/>
      <c r="E56" s="14">
        <v>0</v>
      </c>
    </row>
    <row r="57" spans="1:5" x14ac:dyDescent="0.25">
      <c r="A57" s="169"/>
      <c r="B57" s="15" t="s">
        <v>60</v>
      </c>
      <c r="C57" s="16">
        <v>0</v>
      </c>
      <c r="D57" s="21"/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20"/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1</v>
      </c>
      <c r="E61" s="17">
        <v>-1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0" t="s">
        <v>63</v>
      </c>
      <c r="B64" s="12" t="s">
        <v>43</v>
      </c>
      <c r="C64" s="13">
        <v>1</v>
      </c>
      <c r="D64" s="13">
        <v>1</v>
      </c>
      <c r="E64" s="14">
        <v>0</v>
      </c>
    </row>
    <row r="65" spans="1:5" x14ac:dyDescent="0.25">
      <c r="A65" s="171"/>
      <c r="B65" s="12" t="s">
        <v>52</v>
      </c>
      <c r="C65" s="13">
        <v>0</v>
      </c>
      <c r="D65" s="20"/>
      <c r="E65" s="14">
        <v>0</v>
      </c>
    </row>
    <row r="66" spans="1:5" x14ac:dyDescent="0.25">
      <c r="A66" s="171"/>
      <c r="B66" s="12" t="s">
        <v>59</v>
      </c>
      <c r="C66" s="13">
        <v>1</v>
      </c>
      <c r="D66" s="20"/>
      <c r="E66" s="14">
        <v>0</v>
      </c>
    </row>
    <row r="67" spans="1:5" x14ac:dyDescent="0.25">
      <c r="A67" s="171"/>
      <c r="B67" s="12" t="s">
        <v>64</v>
      </c>
      <c r="C67" s="13">
        <v>0</v>
      </c>
      <c r="D67" s="20"/>
      <c r="E67" s="14">
        <v>0</v>
      </c>
    </row>
    <row r="68" spans="1:5" x14ac:dyDescent="0.25">
      <c r="A68" s="172"/>
      <c r="B68" s="15" t="s">
        <v>65</v>
      </c>
      <c r="C68" s="16">
        <v>0</v>
      </c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7" t="s">
        <v>67</v>
      </c>
      <c r="B71" s="12" t="s">
        <v>68</v>
      </c>
      <c r="C71" s="13">
        <v>241</v>
      </c>
      <c r="D71" s="13">
        <v>120</v>
      </c>
      <c r="E71" s="14">
        <v>1.00833333333333</v>
      </c>
    </row>
    <row r="72" spans="1:5" x14ac:dyDescent="0.25">
      <c r="A72" s="169"/>
      <c r="B72" s="12" t="s">
        <v>69</v>
      </c>
      <c r="C72" s="13">
        <v>42</v>
      </c>
      <c r="D72" s="13">
        <v>53</v>
      </c>
      <c r="E72" s="14">
        <v>-0.20754716981132099</v>
      </c>
    </row>
    <row r="73" spans="1:5" x14ac:dyDescent="0.25">
      <c r="A73" s="167" t="s">
        <v>70</v>
      </c>
      <c r="B73" s="12" t="s">
        <v>68</v>
      </c>
      <c r="C73" s="13">
        <v>212</v>
      </c>
      <c r="D73" s="13">
        <v>86</v>
      </c>
      <c r="E73" s="14">
        <v>1.46511627906977</v>
      </c>
    </row>
    <row r="74" spans="1:5" x14ac:dyDescent="0.25">
      <c r="A74" s="169"/>
      <c r="B74" s="12" t="s">
        <v>69</v>
      </c>
      <c r="C74" s="13">
        <v>0</v>
      </c>
      <c r="D74" s="13">
        <v>58</v>
      </c>
      <c r="E74" s="14">
        <v>-1</v>
      </c>
    </row>
    <row r="75" spans="1:5" x14ac:dyDescent="0.25">
      <c r="A75" s="167" t="s">
        <v>71</v>
      </c>
      <c r="B75" s="12" t="s">
        <v>68</v>
      </c>
      <c r="C75" s="13">
        <v>11</v>
      </c>
      <c r="D75" s="13">
        <v>6</v>
      </c>
      <c r="E75" s="14">
        <v>0.83333333333333304</v>
      </c>
    </row>
    <row r="76" spans="1:5" x14ac:dyDescent="0.25">
      <c r="A76" s="169"/>
      <c r="B76" s="12" t="s">
        <v>69</v>
      </c>
      <c r="C76" s="13">
        <v>0</v>
      </c>
      <c r="D76" s="13">
        <v>3</v>
      </c>
      <c r="E76" s="14">
        <v>-1</v>
      </c>
    </row>
    <row r="77" spans="1:5" x14ac:dyDescent="0.25">
      <c r="A77" s="167" t="s">
        <v>72</v>
      </c>
      <c r="B77" s="12" t="s">
        <v>68</v>
      </c>
      <c r="C77" s="13">
        <v>0</v>
      </c>
      <c r="D77" s="20"/>
      <c r="E77" s="14">
        <v>0</v>
      </c>
    </row>
    <row r="78" spans="1:5" x14ac:dyDescent="0.25">
      <c r="A78" s="169"/>
      <c r="B78" s="15" t="s">
        <v>69</v>
      </c>
      <c r="C78" s="16">
        <v>0</v>
      </c>
      <c r="D78" s="21"/>
      <c r="E78" s="17">
        <v>0</v>
      </c>
    </row>
    <row r="79" spans="1:5" ht="18.399999999999999" customHeight="1" x14ac:dyDescent="0.25">
      <c r="A79" s="5"/>
      <c r="B79" s="47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253</v>
      </c>
      <c r="D81" s="13">
        <v>275</v>
      </c>
      <c r="E81" s="14">
        <v>-0.08</v>
      </c>
    </row>
    <row r="82" spans="1:5" x14ac:dyDescent="0.25">
      <c r="A82" s="11" t="s">
        <v>74</v>
      </c>
      <c r="B82" s="19"/>
      <c r="C82" s="16">
        <v>0</v>
      </c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157</v>
      </c>
      <c r="D85" s="13">
        <v>113</v>
      </c>
      <c r="E85" s="14">
        <v>0.38938053097345099</v>
      </c>
    </row>
    <row r="86" spans="1:5" x14ac:dyDescent="0.25">
      <c r="A86" s="11" t="s">
        <v>77</v>
      </c>
      <c r="B86" s="18"/>
      <c r="C86" s="13">
        <v>84</v>
      </c>
      <c r="D86" s="13">
        <v>93</v>
      </c>
      <c r="E86" s="14">
        <v>-9.6774193548387094E-2</v>
      </c>
    </row>
    <row r="87" spans="1:5" x14ac:dyDescent="0.25">
      <c r="A87" s="11" t="s">
        <v>74</v>
      </c>
      <c r="B87" s="19"/>
      <c r="C87" s="16">
        <v>0</v>
      </c>
      <c r="D87" s="21"/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7" t="s">
        <v>76</v>
      </c>
      <c r="B90" s="12" t="s">
        <v>79</v>
      </c>
      <c r="C90" s="13">
        <v>117</v>
      </c>
      <c r="D90" s="13">
        <v>82</v>
      </c>
      <c r="E90" s="14">
        <v>0.42682926829268297</v>
      </c>
    </row>
    <row r="91" spans="1:5" x14ac:dyDescent="0.25">
      <c r="A91" s="168"/>
      <c r="B91" s="12" t="s">
        <v>80</v>
      </c>
      <c r="C91" s="13">
        <v>44</v>
      </c>
      <c r="D91" s="13">
        <v>28</v>
      </c>
      <c r="E91" s="14">
        <v>0.57142857142857095</v>
      </c>
    </row>
    <row r="92" spans="1:5" x14ac:dyDescent="0.25">
      <c r="A92" s="169"/>
      <c r="B92" s="12" t="s">
        <v>81</v>
      </c>
      <c r="C92" s="13">
        <v>9</v>
      </c>
      <c r="D92" s="13">
        <v>4</v>
      </c>
      <c r="E92" s="14">
        <v>1.25</v>
      </c>
    </row>
    <row r="93" spans="1:5" x14ac:dyDescent="0.25">
      <c r="A93" s="167" t="s">
        <v>77</v>
      </c>
      <c r="B93" s="12" t="s">
        <v>82</v>
      </c>
      <c r="C93" s="13">
        <v>17</v>
      </c>
      <c r="D93" s="13">
        <v>24</v>
      </c>
      <c r="E93" s="14">
        <v>-0.29166666666666702</v>
      </c>
    </row>
    <row r="94" spans="1:5" x14ac:dyDescent="0.25">
      <c r="A94" s="169"/>
      <c r="B94" s="12" t="s">
        <v>81</v>
      </c>
      <c r="C94" s="13">
        <v>39</v>
      </c>
      <c r="D94" s="13">
        <v>12</v>
      </c>
      <c r="E94" s="14">
        <v>2.25</v>
      </c>
    </row>
    <row r="95" spans="1:5" x14ac:dyDescent="0.25">
      <c r="A95" s="11" t="s">
        <v>74</v>
      </c>
      <c r="B95" s="19"/>
      <c r="C95" s="16">
        <v>1</v>
      </c>
      <c r="D95" s="16">
        <v>2</v>
      </c>
      <c r="E95" s="17">
        <v>-0.5</v>
      </c>
    </row>
    <row r="96" spans="1:5" ht="18.399999999999999" customHeight="1" x14ac:dyDescent="0.25">
      <c r="A96" s="5"/>
      <c r="B96" s="173" t="s">
        <v>83</v>
      </c>
      <c r="C96" s="173"/>
      <c r="D96" s="173"/>
      <c r="E96" s="173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7" t="s">
        <v>76</v>
      </c>
      <c r="B98" s="12" t="s">
        <v>79</v>
      </c>
      <c r="C98" s="13">
        <v>12</v>
      </c>
      <c r="D98" s="13">
        <v>11</v>
      </c>
      <c r="E98" s="14">
        <v>9.0909090909090898E-2</v>
      </c>
    </row>
    <row r="99" spans="1:5" x14ac:dyDescent="0.25">
      <c r="A99" s="168"/>
      <c r="B99" s="12" t="s">
        <v>80</v>
      </c>
      <c r="C99" s="13">
        <v>9</v>
      </c>
      <c r="D99" s="13">
        <v>1</v>
      </c>
      <c r="E99" s="14">
        <v>8</v>
      </c>
    </row>
    <row r="100" spans="1:5" x14ac:dyDescent="0.25">
      <c r="A100" s="169"/>
      <c r="B100" s="12" t="s">
        <v>81</v>
      </c>
      <c r="C100" s="13">
        <v>0</v>
      </c>
      <c r="D100" s="20"/>
      <c r="E100" s="14">
        <v>0</v>
      </c>
    </row>
    <row r="101" spans="1:5" x14ac:dyDescent="0.25">
      <c r="A101" s="167" t="s">
        <v>77</v>
      </c>
      <c r="B101" s="12" t="s">
        <v>82</v>
      </c>
      <c r="C101" s="13">
        <v>2</v>
      </c>
      <c r="D101" s="13">
        <v>1</v>
      </c>
      <c r="E101" s="14">
        <v>1</v>
      </c>
    </row>
    <row r="102" spans="1:5" x14ac:dyDescent="0.25">
      <c r="A102" s="169"/>
      <c r="B102" s="12" t="s">
        <v>81</v>
      </c>
      <c r="C102" s="13">
        <v>1</v>
      </c>
      <c r="D102" s="13">
        <v>2</v>
      </c>
      <c r="E102" s="14">
        <v>-0.5</v>
      </c>
    </row>
    <row r="103" spans="1:5" x14ac:dyDescent="0.25">
      <c r="A103" s="11" t="s">
        <v>74</v>
      </c>
      <c r="B103" s="19"/>
      <c r="C103" s="16">
        <v>0</v>
      </c>
      <c r="D103" s="21"/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7" t="s">
        <v>85</v>
      </c>
      <c r="B106" s="12" t="s">
        <v>86</v>
      </c>
      <c r="C106" s="13">
        <v>0</v>
      </c>
      <c r="D106" s="20"/>
      <c r="E106" s="14">
        <v>0</v>
      </c>
    </row>
    <row r="107" spans="1:5" x14ac:dyDescent="0.25">
      <c r="A107" s="169"/>
      <c r="B107" s="12" t="s">
        <v>87</v>
      </c>
      <c r="C107" s="13">
        <v>0</v>
      </c>
      <c r="D107" s="20"/>
      <c r="E107" s="14">
        <v>0</v>
      </c>
    </row>
    <row r="108" spans="1:5" x14ac:dyDescent="0.25">
      <c r="A108" s="167" t="s">
        <v>88</v>
      </c>
      <c r="B108" s="12" t="s">
        <v>86</v>
      </c>
      <c r="C108" s="13">
        <v>64</v>
      </c>
      <c r="D108" s="13">
        <v>46</v>
      </c>
      <c r="E108" s="14">
        <v>0.39130434782608697</v>
      </c>
    </row>
    <row r="109" spans="1:5" x14ac:dyDescent="0.25">
      <c r="A109" s="169"/>
      <c r="B109" s="12" t="s">
        <v>87</v>
      </c>
      <c r="C109" s="13">
        <v>161</v>
      </c>
      <c r="D109" s="13">
        <v>244</v>
      </c>
      <c r="E109" s="14">
        <v>-0.34016393442623</v>
      </c>
    </row>
    <row r="110" spans="1:5" x14ac:dyDescent="0.25">
      <c r="A110" s="167" t="s">
        <v>89</v>
      </c>
      <c r="B110" s="12" t="s">
        <v>86</v>
      </c>
      <c r="C110" s="13">
        <v>776</v>
      </c>
      <c r="D110" s="13">
        <v>238</v>
      </c>
      <c r="E110" s="14">
        <v>2.26050420168067</v>
      </c>
    </row>
    <row r="111" spans="1:5" x14ac:dyDescent="0.25">
      <c r="A111" s="169"/>
      <c r="B111" s="12" t="s">
        <v>87</v>
      </c>
      <c r="C111" s="13">
        <v>807</v>
      </c>
      <c r="D111" s="13">
        <v>340</v>
      </c>
      <c r="E111" s="14">
        <v>1.3735294117647101</v>
      </c>
    </row>
    <row r="112" spans="1:5" x14ac:dyDescent="0.25">
      <c r="A112" s="167" t="s">
        <v>90</v>
      </c>
      <c r="B112" s="12" t="s">
        <v>86</v>
      </c>
      <c r="C112" s="13">
        <v>112</v>
      </c>
      <c r="D112" s="13">
        <v>131</v>
      </c>
      <c r="E112" s="14">
        <v>-0.14503816793893101</v>
      </c>
    </row>
    <row r="113" spans="1:5" x14ac:dyDescent="0.25">
      <c r="A113" s="169"/>
      <c r="B113" s="15" t="s">
        <v>87</v>
      </c>
      <c r="C113" s="16">
        <v>141</v>
      </c>
      <c r="D113" s="16">
        <v>102</v>
      </c>
      <c r="E113" s="17">
        <v>0.38235294117647101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7" t="s">
        <v>92</v>
      </c>
      <c r="B116" s="12" t="s">
        <v>93</v>
      </c>
      <c r="C116" s="13">
        <v>62</v>
      </c>
      <c r="D116" s="13">
        <v>49</v>
      </c>
      <c r="E116" s="14">
        <v>0.26530612244898</v>
      </c>
    </row>
    <row r="117" spans="1:5" x14ac:dyDescent="0.25">
      <c r="A117" s="169"/>
      <c r="B117" s="12" t="s">
        <v>94</v>
      </c>
      <c r="C117" s="13">
        <v>13</v>
      </c>
      <c r="D117" s="13">
        <v>6</v>
      </c>
      <c r="E117" s="14">
        <v>1.1666666666666701</v>
      </c>
    </row>
    <row r="118" spans="1:5" x14ac:dyDescent="0.25">
      <c r="A118" s="167" t="s">
        <v>95</v>
      </c>
      <c r="B118" s="12" t="s">
        <v>93</v>
      </c>
      <c r="C118" s="13">
        <v>15</v>
      </c>
      <c r="D118" s="13">
        <v>4</v>
      </c>
      <c r="E118" s="14">
        <v>2.75</v>
      </c>
    </row>
    <row r="119" spans="1:5" x14ac:dyDescent="0.25">
      <c r="A119" s="169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7" t="s">
        <v>96</v>
      </c>
      <c r="B120" s="12" t="s">
        <v>93</v>
      </c>
      <c r="C120" s="13">
        <v>95</v>
      </c>
      <c r="D120" s="13">
        <v>96</v>
      </c>
      <c r="E120" s="14">
        <v>-1.0416666666666701E-2</v>
      </c>
    </row>
    <row r="121" spans="1:5" x14ac:dyDescent="0.25">
      <c r="A121" s="169"/>
      <c r="B121" s="15" t="s">
        <v>97</v>
      </c>
      <c r="C121" s="16">
        <v>1</v>
      </c>
      <c r="D121" s="16">
        <v>5</v>
      </c>
      <c r="E121" s="17">
        <v>-0.8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29</v>
      </c>
      <c r="D124" s="13">
        <v>34</v>
      </c>
      <c r="E124" s="14">
        <v>-0.14705882352941199</v>
      </c>
    </row>
    <row r="125" spans="1:5" x14ac:dyDescent="0.25">
      <c r="A125" s="167" t="s">
        <v>100</v>
      </c>
      <c r="B125" s="12" t="s">
        <v>101</v>
      </c>
      <c r="C125" s="13">
        <v>5</v>
      </c>
      <c r="D125" s="13">
        <v>1</v>
      </c>
      <c r="E125" s="14">
        <v>4</v>
      </c>
    </row>
    <row r="126" spans="1:5" x14ac:dyDescent="0.25">
      <c r="A126" s="168"/>
      <c r="B126" s="12" t="s">
        <v>102</v>
      </c>
      <c r="C126" s="13">
        <v>11</v>
      </c>
      <c r="D126" s="13">
        <v>9</v>
      </c>
      <c r="E126" s="14">
        <v>0.22222222222222199</v>
      </c>
    </row>
    <row r="127" spans="1:5" x14ac:dyDescent="0.25">
      <c r="A127" s="168"/>
      <c r="B127" s="12" t="s">
        <v>103</v>
      </c>
      <c r="C127" s="13">
        <v>0</v>
      </c>
      <c r="D127" s="13">
        <v>0</v>
      </c>
      <c r="E127" s="14">
        <v>0</v>
      </c>
    </row>
    <row r="128" spans="1:5" x14ac:dyDescent="0.25">
      <c r="A128" s="168"/>
      <c r="B128" s="12" t="s">
        <v>104</v>
      </c>
      <c r="C128" s="13">
        <v>4</v>
      </c>
      <c r="D128" s="13">
        <v>0</v>
      </c>
      <c r="E128" s="14">
        <v>0</v>
      </c>
    </row>
    <row r="129" spans="1:5" x14ac:dyDescent="0.25">
      <c r="A129" s="168"/>
      <c r="B129" s="12" t="s">
        <v>105</v>
      </c>
      <c r="C129" s="13">
        <v>7</v>
      </c>
      <c r="D129" s="13">
        <v>24</v>
      </c>
      <c r="E129" s="14">
        <v>-0.70833333333333304</v>
      </c>
    </row>
    <row r="130" spans="1:5" x14ac:dyDescent="0.25">
      <c r="A130" s="169"/>
      <c r="B130" s="12" t="s">
        <v>106</v>
      </c>
      <c r="C130" s="13">
        <v>2</v>
      </c>
      <c r="D130" s="13">
        <v>0</v>
      </c>
      <c r="E130" s="14">
        <v>0</v>
      </c>
    </row>
    <row r="131" spans="1:5" x14ac:dyDescent="0.25">
      <c r="A131" s="167" t="s">
        <v>107</v>
      </c>
      <c r="B131" s="12" t="s">
        <v>108</v>
      </c>
      <c r="C131" s="13">
        <v>11</v>
      </c>
      <c r="D131" s="13">
        <v>3</v>
      </c>
      <c r="E131" s="14">
        <v>2.6666666666666701</v>
      </c>
    </row>
    <row r="132" spans="1:5" x14ac:dyDescent="0.25">
      <c r="A132" s="169"/>
      <c r="B132" s="12" t="s">
        <v>109</v>
      </c>
      <c r="C132" s="13">
        <v>21</v>
      </c>
      <c r="D132" s="13">
        <v>34</v>
      </c>
      <c r="E132" s="14">
        <v>-0.38235294117647101</v>
      </c>
    </row>
    <row r="133" spans="1:5" x14ac:dyDescent="0.25">
      <c r="A133" s="167" t="s">
        <v>110</v>
      </c>
      <c r="B133" s="12" t="s">
        <v>16</v>
      </c>
      <c r="C133" s="13">
        <v>1</v>
      </c>
      <c r="D133" s="13">
        <v>6</v>
      </c>
      <c r="E133" s="14">
        <v>-0.83333333333333304</v>
      </c>
    </row>
    <row r="134" spans="1:5" x14ac:dyDescent="0.25">
      <c r="A134" s="169"/>
      <c r="B134" s="12" t="s">
        <v>20</v>
      </c>
      <c r="C134" s="13">
        <v>4</v>
      </c>
      <c r="D134" s="13">
        <v>3</v>
      </c>
      <c r="E134" s="14">
        <v>0.33333333333333298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7" t="s">
        <v>113</v>
      </c>
      <c r="B138" s="12" t="s">
        <v>114</v>
      </c>
      <c r="C138" s="13">
        <v>35</v>
      </c>
      <c r="D138" s="13">
        <v>28</v>
      </c>
      <c r="E138" s="14">
        <v>0.25</v>
      </c>
    </row>
    <row r="139" spans="1:5" x14ac:dyDescent="0.25">
      <c r="A139" s="168"/>
      <c r="B139" s="12" t="s">
        <v>115</v>
      </c>
      <c r="C139" s="13">
        <v>2</v>
      </c>
      <c r="D139" s="20"/>
      <c r="E139" s="14">
        <v>0</v>
      </c>
    </row>
    <row r="140" spans="1:5" x14ac:dyDescent="0.25">
      <c r="A140" s="168"/>
      <c r="B140" s="12" t="s">
        <v>116</v>
      </c>
      <c r="C140" s="13">
        <v>0</v>
      </c>
      <c r="D140" s="20"/>
      <c r="E140" s="14">
        <v>0</v>
      </c>
    </row>
    <row r="141" spans="1:5" x14ac:dyDescent="0.25">
      <c r="A141" s="168"/>
      <c r="B141" s="12" t="s">
        <v>117</v>
      </c>
      <c r="C141" s="13">
        <v>0</v>
      </c>
      <c r="D141" s="20"/>
      <c r="E141" s="14">
        <v>0</v>
      </c>
    </row>
    <row r="142" spans="1:5" x14ac:dyDescent="0.25">
      <c r="A142" s="168"/>
      <c r="B142" s="12" t="s">
        <v>118</v>
      </c>
      <c r="C142" s="13">
        <v>0</v>
      </c>
      <c r="D142" s="20"/>
      <c r="E142" s="14">
        <v>0</v>
      </c>
    </row>
    <row r="143" spans="1:5" x14ac:dyDescent="0.25">
      <c r="A143" s="168"/>
      <c r="B143" s="12" t="s">
        <v>119</v>
      </c>
      <c r="C143" s="13">
        <v>0</v>
      </c>
      <c r="D143" s="20"/>
      <c r="E143" s="14">
        <v>0</v>
      </c>
    </row>
    <row r="144" spans="1:5" x14ac:dyDescent="0.25">
      <c r="A144" s="168"/>
      <c r="B144" s="12" t="s">
        <v>120</v>
      </c>
      <c r="C144" s="13">
        <v>2</v>
      </c>
      <c r="D144" s="13">
        <v>2</v>
      </c>
      <c r="E144" s="14">
        <v>0</v>
      </c>
    </row>
    <row r="145" spans="1:5" x14ac:dyDescent="0.25">
      <c r="A145" s="168"/>
      <c r="B145" s="12" t="s">
        <v>121</v>
      </c>
      <c r="C145" s="13">
        <v>0</v>
      </c>
      <c r="D145" s="20"/>
      <c r="E145" s="14">
        <v>0</v>
      </c>
    </row>
    <row r="146" spans="1:5" x14ac:dyDescent="0.25">
      <c r="A146" s="168"/>
      <c r="B146" s="12" t="s">
        <v>122</v>
      </c>
      <c r="C146" s="13">
        <v>0</v>
      </c>
      <c r="D146" s="20"/>
      <c r="E146" s="14">
        <v>0</v>
      </c>
    </row>
    <row r="147" spans="1:5" x14ac:dyDescent="0.25">
      <c r="A147" s="168"/>
      <c r="B147" s="12" t="s">
        <v>123</v>
      </c>
      <c r="C147" s="13">
        <v>0</v>
      </c>
      <c r="D147" s="20"/>
      <c r="E147" s="14">
        <v>0</v>
      </c>
    </row>
    <row r="148" spans="1:5" x14ac:dyDescent="0.25">
      <c r="A148" s="168"/>
      <c r="B148" s="12" t="s">
        <v>124</v>
      </c>
      <c r="C148" s="13">
        <v>0</v>
      </c>
      <c r="D148" s="20"/>
      <c r="E148" s="14">
        <v>0</v>
      </c>
    </row>
    <row r="149" spans="1:5" x14ac:dyDescent="0.25">
      <c r="A149" s="168"/>
      <c r="B149" s="12" t="s">
        <v>125</v>
      </c>
      <c r="C149" s="13">
        <v>0</v>
      </c>
      <c r="D149" s="20"/>
      <c r="E149" s="14">
        <v>0</v>
      </c>
    </row>
    <row r="150" spans="1:5" x14ac:dyDescent="0.25">
      <c r="A150" s="168"/>
      <c r="B150" s="12" t="s">
        <v>126</v>
      </c>
      <c r="C150" s="13">
        <v>0</v>
      </c>
      <c r="D150" s="20"/>
      <c r="E150" s="14">
        <v>0</v>
      </c>
    </row>
    <row r="151" spans="1:5" x14ac:dyDescent="0.25">
      <c r="A151" s="168"/>
      <c r="B151" s="12" t="s">
        <v>127</v>
      </c>
      <c r="C151" s="13">
        <v>0</v>
      </c>
      <c r="D151" s="20"/>
      <c r="E151" s="14">
        <v>0</v>
      </c>
    </row>
    <row r="152" spans="1:5" x14ac:dyDescent="0.25">
      <c r="A152" s="168"/>
      <c r="B152" s="12" t="s">
        <v>128</v>
      </c>
      <c r="C152" s="13">
        <v>0</v>
      </c>
      <c r="D152" s="20"/>
      <c r="E152" s="14">
        <v>0</v>
      </c>
    </row>
    <row r="153" spans="1:5" x14ac:dyDescent="0.25">
      <c r="A153" s="168"/>
      <c r="B153" s="12" t="s">
        <v>129</v>
      </c>
      <c r="C153" s="13">
        <v>0</v>
      </c>
      <c r="D153" s="20"/>
      <c r="E153" s="14">
        <v>0</v>
      </c>
    </row>
    <row r="154" spans="1:5" x14ac:dyDescent="0.25">
      <c r="A154" s="169"/>
      <c r="B154" s="12" t="s">
        <v>130</v>
      </c>
      <c r="C154" s="13">
        <v>4</v>
      </c>
      <c r="D154" s="13">
        <v>4</v>
      </c>
      <c r="E154" s="14">
        <v>0</v>
      </c>
    </row>
    <row r="155" spans="1:5" x14ac:dyDescent="0.25">
      <c r="A155" s="167" t="s">
        <v>131</v>
      </c>
      <c r="B155" s="12" t="s">
        <v>114</v>
      </c>
      <c r="C155" s="13">
        <v>35</v>
      </c>
      <c r="D155" s="13">
        <v>28</v>
      </c>
      <c r="E155" s="14">
        <v>0.25</v>
      </c>
    </row>
    <row r="156" spans="1:5" x14ac:dyDescent="0.25">
      <c r="A156" s="168"/>
      <c r="B156" s="12" t="s">
        <v>115</v>
      </c>
      <c r="C156" s="13">
        <v>2</v>
      </c>
      <c r="D156" s="20"/>
      <c r="E156" s="14">
        <v>0</v>
      </c>
    </row>
    <row r="157" spans="1:5" x14ac:dyDescent="0.25">
      <c r="A157" s="168"/>
      <c r="B157" s="12" t="s">
        <v>116</v>
      </c>
      <c r="C157" s="13">
        <v>0</v>
      </c>
      <c r="D157" s="20"/>
      <c r="E157" s="14">
        <v>0</v>
      </c>
    </row>
    <row r="158" spans="1:5" x14ac:dyDescent="0.25">
      <c r="A158" s="168"/>
      <c r="B158" s="12" t="s">
        <v>117</v>
      </c>
      <c r="C158" s="13">
        <v>0</v>
      </c>
      <c r="D158" s="20"/>
      <c r="E158" s="14">
        <v>0</v>
      </c>
    </row>
    <row r="159" spans="1:5" x14ac:dyDescent="0.25">
      <c r="A159" s="168"/>
      <c r="B159" s="12" t="s">
        <v>118</v>
      </c>
      <c r="C159" s="13">
        <v>0</v>
      </c>
      <c r="D159" s="20"/>
      <c r="E159" s="14">
        <v>0</v>
      </c>
    </row>
    <row r="160" spans="1:5" x14ac:dyDescent="0.25">
      <c r="A160" s="168"/>
      <c r="B160" s="12" t="s">
        <v>119</v>
      </c>
      <c r="C160" s="13">
        <v>0</v>
      </c>
      <c r="D160" s="20"/>
      <c r="E160" s="14">
        <v>0</v>
      </c>
    </row>
    <row r="161" spans="1:5" x14ac:dyDescent="0.25">
      <c r="A161" s="168"/>
      <c r="B161" s="12" t="s">
        <v>120</v>
      </c>
      <c r="C161" s="13">
        <v>2</v>
      </c>
      <c r="D161" s="13">
        <v>2</v>
      </c>
      <c r="E161" s="14">
        <v>0</v>
      </c>
    </row>
    <row r="162" spans="1:5" x14ac:dyDescent="0.25">
      <c r="A162" s="168"/>
      <c r="B162" s="12" t="s">
        <v>121</v>
      </c>
      <c r="C162" s="13">
        <v>0</v>
      </c>
      <c r="D162" s="20"/>
      <c r="E162" s="14">
        <v>0</v>
      </c>
    </row>
    <row r="163" spans="1:5" x14ac:dyDescent="0.25">
      <c r="A163" s="168"/>
      <c r="B163" s="12" t="s">
        <v>122</v>
      </c>
      <c r="C163" s="13">
        <v>0</v>
      </c>
      <c r="D163" s="20"/>
      <c r="E163" s="14">
        <v>0</v>
      </c>
    </row>
    <row r="164" spans="1:5" x14ac:dyDescent="0.25">
      <c r="A164" s="168"/>
      <c r="B164" s="12" t="s">
        <v>123</v>
      </c>
      <c r="C164" s="13">
        <v>0</v>
      </c>
      <c r="D164" s="20"/>
      <c r="E164" s="14">
        <v>0</v>
      </c>
    </row>
    <row r="165" spans="1:5" x14ac:dyDescent="0.25">
      <c r="A165" s="168"/>
      <c r="B165" s="12" t="s">
        <v>124</v>
      </c>
      <c r="C165" s="13">
        <v>0</v>
      </c>
      <c r="D165" s="20"/>
      <c r="E165" s="14">
        <v>0</v>
      </c>
    </row>
    <row r="166" spans="1:5" x14ac:dyDescent="0.25">
      <c r="A166" s="168"/>
      <c r="B166" s="12" t="s">
        <v>125</v>
      </c>
      <c r="C166" s="13">
        <v>0</v>
      </c>
      <c r="D166" s="20"/>
      <c r="E166" s="14">
        <v>0</v>
      </c>
    </row>
    <row r="167" spans="1:5" x14ac:dyDescent="0.25">
      <c r="A167" s="168"/>
      <c r="B167" s="12" t="s">
        <v>126</v>
      </c>
      <c r="C167" s="13">
        <v>0</v>
      </c>
      <c r="D167" s="20"/>
      <c r="E167" s="14">
        <v>0</v>
      </c>
    </row>
    <row r="168" spans="1:5" x14ac:dyDescent="0.25">
      <c r="A168" s="168"/>
      <c r="B168" s="12" t="s">
        <v>127</v>
      </c>
      <c r="C168" s="13">
        <v>0</v>
      </c>
      <c r="D168" s="20"/>
      <c r="E168" s="14">
        <v>0</v>
      </c>
    </row>
    <row r="169" spans="1:5" x14ac:dyDescent="0.25">
      <c r="A169" s="168"/>
      <c r="B169" s="12" t="s">
        <v>128</v>
      </c>
      <c r="C169" s="13">
        <v>0</v>
      </c>
      <c r="D169" s="20"/>
      <c r="E169" s="14">
        <v>0</v>
      </c>
    </row>
    <row r="170" spans="1:5" x14ac:dyDescent="0.25">
      <c r="A170" s="168"/>
      <c r="B170" s="12" t="s">
        <v>129</v>
      </c>
      <c r="C170" s="13">
        <v>0</v>
      </c>
      <c r="D170" s="20"/>
      <c r="E170" s="14">
        <v>0</v>
      </c>
    </row>
    <row r="171" spans="1:5" x14ac:dyDescent="0.25">
      <c r="A171" s="168"/>
      <c r="B171" s="12" t="s">
        <v>130</v>
      </c>
      <c r="C171" s="13">
        <v>0</v>
      </c>
      <c r="D171" s="20"/>
      <c r="E171" s="14">
        <v>0</v>
      </c>
    </row>
    <row r="172" spans="1:5" x14ac:dyDescent="0.25">
      <c r="A172" s="169"/>
      <c r="B172" s="15" t="s">
        <v>132</v>
      </c>
      <c r="C172" s="16">
        <v>0</v>
      </c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462</v>
      </c>
      <c r="D175" s="13">
        <v>377</v>
      </c>
      <c r="E175" s="14">
        <v>0.225464190981432</v>
      </c>
    </row>
    <row r="176" spans="1:5" x14ac:dyDescent="0.25">
      <c r="A176" s="11" t="s">
        <v>135</v>
      </c>
      <c r="B176" s="18"/>
      <c r="C176" s="13">
        <v>487</v>
      </c>
      <c r="D176" s="13">
        <v>271</v>
      </c>
      <c r="E176" s="14">
        <v>0.79704797047970499</v>
      </c>
    </row>
    <row r="177" spans="1:5" x14ac:dyDescent="0.25">
      <c r="A177" s="11" t="s">
        <v>136</v>
      </c>
      <c r="B177" s="19"/>
      <c r="C177" s="16">
        <v>301</v>
      </c>
      <c r="D177" s="16">
        <v>351</v>
      </c>
      <c r="E177" s="17">
        <v>-0.14245014245014201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7" t="s">
        <v>138</v>
      </c>
      <c r="B180" s="12" t="s">
        <v>139</v>
      </c>
      <c r="C180" s="13">
        <v>128</v>
      </c>
      <c r="D180" s="13">
        <v>77</v>
      </c>
      <c r="E180" s="14">
        <v>0.662337662337662</v>
      </c>
    </row>
    <row r="181" spans="1:5" x14ac:dyDescent="0.25">
      <c r="A181" s="168"/>
      <c r="B181" s="12" t="s">
        <v>16</v>
      </c>
      <c r="C181" s="13">
        <v>13</v>
      </c>
      <c r="D181" s="13">
        <v>3</v>
      </c>
      <c r="E181" s="14">
        <v>3.3333333333333299</v>
      </c>
    </row>
    <row r="182" spans="1:5" x14ac:dyDescent="0.25">
      <c r="A182" s="169"/>
      <c r="B182" s="12" t="s">
        <v>20</v>
      </c>
      <c r="C182" s="13">
        <v>11</v>
      </c>
      <c r="D182" s="13">
        <v>20</v>
      </c>
      <c r="E182" s="14">
        <v>-0.45</v>
      </c>
    </row>
    <row r="183" spans="1:5" x14ac:dyDescent="0.25">
      <c r="A183" s="167" t="s">
        <v>140</v>
      </c>
      <c r="B183" s="12" t="s">
        <v>141</v>
      </c>
      <c r="C183" s="13">
        <v>127</v>
      </c>
      <c r="D183" s="13">
        <v>63</v>
      </c>
      <c r="E183" s="14">
        <v>1.01587301587302</v>
      </c>
    </row>
    <row r="184" spans="1:5" x14ac:dyDescent="0.25">
      <c r="A184" s="168"/>
      <c r="B184" s="12" t="s">
        <v>142</v>
      </c>
      <c r="C184" s="13">
        <v>72</v>
      </c>
      <c r="D184" s="13">
        <v>38</v>
      </c>
      <c r="E184" s="14">
        <v>0.89473684210526305</v>
      </c>
    </row>
    <row r="185" spans="1:5" x14ac:dyDescent="0.25">
      <c r="A185" s="169"/>
      <c r="B185" s="12" t="s">
        <v>143</v>
      </c>
      <c r="C185" s="13">
        <v>2</v>
      </c>
      <c r="D185" s="13">
        <v>2</v>
      </c>
      <c r="E185" s="14">
        <v>0</v>
      </c>
    </row>
    <row r="186" spans="1:5" x14ac:dyDescent="0.25">
      <c r="A186" s="11" t="s">
        <v>144</v>
      </c>
      <c r="B186" s="19"/>
      <c r="C186" s="16">
        <v>12</v>
      </c>
      <c r="D186" s="16">
        <v>14</v>
      </c>
      <c r="E186" s="17">
        <v>-0.14285714285714299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6</v>
      </c>
      <c r="D189" s="13">
        <v>10</v>
      </c>
      <c r="E189" s="14">
        <v>-0.4</v>
      </c>
    </row>
    <row r="190" spans="1:5" x14ac:dyDescent="0.25">
      <c r="A190" s="167" t="s">
        <v>147</v>
      </c>
      <c r="B190" s="12" t="s">
        <v>148</v>
      </c>
      <c r="C190" s="13">
        <v>2</v>
      </c>
      <c r="D190" s="20"/>
      <c r="E190" s="14">
        <v>0</v>
      </c>
    </row>
    <row r="191" spans="1:5" x14ac:dyDescent="0.25">
      <c r="A191" s="168"/>
      <c r="B191" s="12" t="s">
        <v>149</v>
      </c>
      <c r="C191" s="13">
        <v>0</v>
      </c>
      <c r="D191" s="20"/>
      <c r="E191" s="14">
        <v>0</v>
      </c>
    </row>
    <row r="192" spans="1:5" x14ac:dyDescent="0.25">
      <c r="A192" s="169"/>
      <c r="B192" s="12" t="s">
        <v>150</v>
      </c>
      <c r="C192" s="13">
        <v>0</v>
      </c>
      <c r="D192" s="20"/>
      <c r="E192" s="14">
        <v>0</v>
      </c>
    </row>
    <row r="193" spans="1:5" x14ac:dyDescent="0.25">
      <c r="A193" s="11" t="s">
        <v>151</v>
      </c>
      <c r="B193" s="18"/>
      <c r="C193" s="13">
        <v>4</v>
      </c>
      <c r="D193" s="20"/>
      <c r="E193" s="14">
        <v>0</v>
      </c>
    </row>
    <row r="194" spans="1:5" x14ac:dyDescent="0.25">
      <c r="A194" s="11" t="s">
        <v>152</v>
      </c>
      <c r="B194" s="18"/>
      <c r="C194" s="13">
        <v>8</v>
      </c>
      <c r="D194" s="13">
        <v>9</v>
      </c>
      <c r="E194" s="14">
        <v>-0.11111111111111099</v>
      </c>
    </row>
    <row r="195" spans="1:5" x14ac:dyDescent="0.25">
      <c r="A195" s="11" t="s">
        <v>106</v>
      </c>
      <c r="B195" s="19"/>
      <c r="C195" s="16">
        <v>0</v>
      </c>
      <c r="D195" s="16">
        <v>1</v>
      </c>
      <c r="E195" s="17">
        <v>-1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16</v>
      </c>
      <c r="D198" s="13">
        <v>1</v>
      </c>
      <c r="E198" s="14">
        <v>15</v>
      </c>
    </row>
    <row r="199" spans="1:5" x14ac:dyDescent="0.25">
      <c r="A199" s="167" t="s">
        <v>64</v>
      </c>
      <c r="B199" s="12" t="s">
        <v>155</v>
      </c>
      <c r="C199" s="13">
        <v>14</v>
      </c>
      <c r="D199" s="13">
        <v>13</v>
      </c>
      <c r="E199" s="14">
        <v>7.69230769230769E-2</v>
      </c>
    </row>
    <row r="200" spans="1:5" x14ac:dyDescent="0.25">
      <c r="A200" s="169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7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7" t="s">
        <v>160</v>
      </c>
      <c r="B206" s="12" t="s">
        <v>161</v>
      </c>
      <c r="C206" s="13">
        <v>1</v>
      </c>
      <c r="D206" s="13">
        <v>0</v>
      </c>
      <c r="E206" s="14">
        <v>0</v>
      </c>
    </row>
    <row r="207" spans="1:5" x14ac:dyDescent="0.25">
      <c r="A207" s="169"/>
      <c r="B207" s="12" t="s">
        <v>162</v>
      </c>
      <c r="C207" s="13">
        <v>11</v>
      </c>
      <c r="D207" s="13">
        <v>13</v>
      </c>
      <c r="E207" s="14">
        <v>-0.15384615384615399</v>
      </c>
    </row>
    <row r="208" spans="1:5" x14ac:dyDescent="0.25">
      <c r="A208" s="11" t="s">
        <v>163</v>
      </c>
      <c r="B208" s="18"/>
      <c r="C208" s="13">
        <v>28</v>
      </c>
      <c r="D208" s="13">
        <v>6</v>
      </c>
      <c r="E208" s="14">
        <v>3.6666666666666701</v>
      </c>
    </row>
    <row r="209" spans="1:5" x14ac:dyDescent="0.25">
      <c r="A209" s="11" t="s">
        <v>164</v>
      </c>
      <c r="B209" s="19"/>
      <c r="C209" s="16">
        <v>20</v>
      </c>
      <c r="D209" s="16">
        <v>7</v>
      </c>
      <c r="E209" s="17">
        <v>1.8571428571428601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20"/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20"/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67" t="s">
        <v>171</v>
      </c>
      <c r="B217" s="12" t="s">
        <v>172</v>
      </c>
      <c r="C217" s="13">
        <v>0</v>
      </c>
      <c r="D217" s="13">
        <v>0</v>
      </c>
      <c r="E217" s="25">
        <v>0</v>
      </c>
    </row>
    <row r="218" spans="1:5" x14ac:dyDescent="0.25">
      <c r="A218" s="168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68"/>
      <c r="B219" s="12" t="s">
        <v>174</v>
      </c>
      <c r="C219" s="13">
        <v>0</v>
      </c>
      <c r="D219" s="13">
        <v>0</v>
      </c>
      <c r="E219" s="25">
        <v>0</v>
      </c>
    </row>
    <row r="220" spans="1:5" x14ac:dyDescent="0.25">
      <c r="A220" s="168"/>
      <c r="B220" s="12" t="s">
        <v>175</v>
      </c>
      <c r="C220" s="13">
        <v>6</v>
      </c>
      <c r="D220" s="13">
        <v>6</v>
      </c>
      <c r="E220" s="25">
        <v>0</v>
      </c>
    </row>
    <row r="221" spans="1:5" x14ac:dyDescent="0.25">
      <c r="A221" s="168"/>
      <c r="B221" s="12" t="s">
        <v>176</v>
      </c>
      <c r="C221" s="13">
        <v>37</v>
      </c>
      <c r="D221" s="13">
        <v>35</v>
      </c>
      <c r="E221" s="25">
        <v>27</v>
      </c>
    </row>
    <row r="222" spans="1:5" x14ac:dyDescent="0.25">
      <c r="A222" s="168"/>
      <c r="B222" s="12" t="s">
        <v>177</v>
      </c>
      <c r="C222" s="13">
        <v>113</v>
      </c>
      <c r="D222" s="13">
        <v>113</v>
      </c>
      <c r="E222" s="25">
        <v>0</v>
      </c>
    </row>
    <row r="223" spans="1:5" x14ac:dyDescent="0.25">
      <c r="A223" s="168"/>
      <c r="B223" s="12" t="s">
        <v>178</v>
      </c>
      <c r="C223" s="13">
        <v>24</v>
      </c>
      <c r="D223" s="13">
        <v>26</v>
      </c>
      <c r="E223" s="25">
        <v>24</v>
      </c>
    </row>
    <row r="224" spans="1:5" x14ac:dyDescent="0.25">
      <c r="A224" s="168"/>
      <c r="B224" s="12" t="s">
        <v>179</v>
      </c>
      <c r="C224" s="13">
        <v>29</v>
      </c>
      <c r="D224" s="13">
        <v>29</v>
      </c>
      <c r="E224" s="25">
        <v>0</v>
      </c>
    </row>
    <row r="225" spans="1:5" x14ac:dyDescent="0.25">
      <c r="A225" s="168"/>
      <c r="B225" s="12" t="s">
        <v>180</v>
      </c>
      <c r="C225" s="13">
        <v>0</v>
      </c>
      <c r="D225" s="13">
        <v>0</v>
      </c>
      <c r="E225" s="25">
        <v>0</v>
      </c>
    </row>
    <row r="226" spans="1:5" x14ac:dyDescent="0.25">
      <c r="A226" s="168"/>
      <c r="B226" s="12" t="s">
        <v>181</v>
      </c>
      <c r="C226" s="13">
        <v>11</v>
      </c>
      <c r="D226" s="13">
        <v>10</v>
      </c>
      <c r="E226" s="25">
        <v>3</v>
      </c>
    </row>
    <row r="227" spans="1:5" x14ac:dyDescent="0.25">
      <c r="A227" s="168"/>
      <c r="B227" s="12" t="s">
        <v>182</v>
      </c>
      <c r="C227" s="13">
        <v>37</v>
      </c>
      <c r="D227" s="13">
        <v>41</v>
      </c>
      <c r="E227" s="25">
        <v>31</v>
      </c>
    </row>
    <row r="228" spans="1:5" x14ac:dyDescent="0.25">
      <c r="A228" s="168"/>
      <c r="B228" s="12" t="s">
        <v>183</v>
      </c>
      <c r="C228" s="13">
        <v>13</v>
      </c>
      <c r="D228" s="13">
        <v>10</v>
      </c>
      <c r="E228" s="25">
        <v>0</v>
      </c>
    </row>
    <row r="229" spans="1:5" x14ac:dyDescent="0.25">
      <c r="A229" s="168"/>
      <c r="B229" s="12" t="s">
        <v>184</v>
      </c>
      <c r="C229" s="13">
        <v>0</v>
      </c>
      <c r="D229" s="13">
        <v>0</v>
      </c>
      <c r="E229" s="25">
        <v>0</v>
      </c>
    </row>
    <row r="230" spans="1:5" x14ac:dyDescent="0.25">
      <c r="A230" s="168"/>
      <c r="B230" s="12" t="s">
        <v>185</v>
      </c>
      <c r="C230" s="13">
        <v>41</v>
      </c>
      <c r="D230" s="13">
        <v>17</v>
      </c>
      <c r="E230" s="25">
        <v>1</v>
      </c>
    </row>
    <row r="231" spans="1:5" x14ac:dyDescent="0.25">
      <c r="A231" s="169"/>
      <c r="B231" s="12" t="s">
        <v>186</v>
      </c>
      <c r="C231" s="13">
        <v>0</v>
      </c>
      <c r="D231" s="13">
        <v>0</v>
      </c>
      <c r="E231" s="25">
        <v>0</v>
      </c>
    </row>
    <row r="232" spans="1:5" x14ac:dyDescent="0.25">
      <c r="A232" s="174" t="s">
        <v>187</v>
      </c>
      <c r="B232" s="175"/>
      <c r="C232" s="26">
        <v>311</v>
      </c>
      <c r="D232" s="26">
        <v>287</v>
      </c>
      <c r="E232" s="27">
        <v>86</v>
      </c>
    </row>
    <row r="233" spans="1:5" x14ac:dyDescent="0.25">
      <c r="A233" s="167" t="s">
        <v>188</v>
      </c>
      <c r="B233" s="12" t="s">
        <v>189</v>
      </c>
      <c r="C233" s="13">
        <v>0</v>
      </c>
      <c r="D233" s="13">
        <v>0</v>
      </c>
      <c r="E233" s="25">
        <v>0</v>
      </c>
    </row>
    <row r="234" spans="1:5" x14ac:dyDescent="0.25">
      <c r="A234" s="168"/>
      <c r="B234" s="12" t="s">
        <v>190</v>
      </c>
      <c r="C234" s="13">
        <v>0</v>
      </c>
      <c r="D234" s="13">
        <v>0</v>
      </c>
      <c r="E234" s="25">
        <v>0</v>
      </c>
    </row>
    <row r="235" spans="1:5" x14ac:dyDescent="0.25">
      <c r="A235" s="169"/>
      <c r="B235" s="12" t="s">
        <v>191</v>
      </c>
      <c r="C235" s="13">
        <v>2</v>
      </c>
      <c r="D235" s="13">
        <v>2</v>
      </c>
      <c r="E235" s="25">
        <v>0</v>
      </c>
    </row>
    <row r="236" spans="1:5" x14ac:dyDescent="0.25">
      <c r="A236" s="174" t="s">
        <v>187</v>
      </c>
      <c r="B236" s="175"/>
      <c r="C236" s="26">
        <v>2</v>
      </c>
      <c r="D236" s="26">
        <v>2</v>
      </c>
      <c r="E236" s="27">
        <v>0</v>
      </c>
    </row>
    <row r="237" spans="1:5" x14ac:dyDescent="0.25">
      <c r="A237" s="167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68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68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68"/>
      <c r="B240" s="12" t="s">
        <v>196</v>
      </c>
      <c r="C240" s="13">
        <v>0</v>
      </c>
      <c r="D240" s="13">
        <v>0</v>
      </c>
      <c r="E240" s="25">
        <v>0</v>
      </c>
    </row>
    <row r="241" spans="1:5" x14ac:dyDescent="0.25">
      <c r="A241" s="168"/>
      <c r="B241" s="12" t="s">
        <v>197</v>
      </c>
      <c r="C241" s="13">
        <v>6</v>
      </c>
      <c r="D241" s="13">
        <v>5</v>
      </c>
      <c r="E241" s="25">
        <v>6</v>
      </c>
    </row>
    <row r="242" spans="1:5" x14ac:dyDescent="0.25">
      <c r="A242" s="168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68"/>
      <c r="B243" s="12" t="s">
        <v>199</v>
      </c>
      <c r="C243" s="13">
        <v>0</v>
      </c>
      <c r="D243" s="13">
        <v>0</v>
      </c>
      <c r="E243" s="25">
        <v>0</v>
      </c>
    </row>
    <row r="244" spans="1:5" x14ac:dyDescent="0.25">
      <c r="A244" s="168"/>
      <c r="B244" s="12" t="s">
        <v>200</v>
      </c>
      <c r="C244" s="13">
        <v>2</v>
      </c>
      <c r="D244" s="13">
        <v>2</v>
      </c>
      <c r="E244" s="25">
        <v>0</v>
      </c>
    </row>
    <row r="245" spans="1:5" x14ac:dyDescent="0.25">
      <c r="A245" s="168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68"/>
      <c r="B246" s="12" t="s">
        <v>202</v>
      </c>
      <c r="C246" s="13">
        <v>0</v>
      </c>
      <c r="D246" s="13">
        <v>0</v>
      </c>
      <c r="E246" s="25">
        <v>0</v>
      </c>
    </row>
    <row r="247" spans="1:5" x14ac:dyDescent="0.25">
      <c r="A247" s="168"/>
      <c r="B247" s="12" t="s">
        <v>203</v>
      </c>
      <c r="C247" s="13">
        <v>1</v>
      </c>
      <c r="D247" s="13">
        <v>1</v>
      </c>
      <c r="E247" s="25">
        <v>1</v>
      </c>
    </row>
    <row r="248" spans="1:5" x14ac:dyDescent="0.25">
      <c r="A248" s="168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68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68"/>
      <c r="B250" s="12" t="s">
        <v>206</v>
      </c>
      <c r="C250" s="13">
        <v>0</v>
      </c>
      <c r="D250" s="13">
        <v>0</v>
      </c>
      <c r="E250" s="25">
        <v>0</v>
      </c>
    </row>
    <row r="251" spans="1:5" x14ac:dyDescent="0.25">
      <c r="A251" s="168"/>
      <c r="B251" s="12" t="s">
        <v>207</v>
      </c>
      <c r="C251" s="13">
        <v>0</v>
      </c>
      <c r="D251" s="13">
        <v>0</v>
      </c>
      <c r="E251" s="25">
        <v>0</v>
      </c>
    </row>
    <row r="252" spans="1:5" x14ac:dyDescent="0.25">
      <c r="A252" s="168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68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68"/>
      <c r="B254" s="12" t="s">
        <v>210</v>
      </c>
      <c r="C254" s="13">
        <v>0</v>
      </c>
      <c r="D254" s="13">
        <v>0</v>
      </c>
      <c r="E254" s="25">
        <v>0</v>
      </c>
    </row>
    <row r="255" spans="1:5" x14ac:dyDescent="0.25">
      <c r="A255" s="168"/>
      <c r="B255" s="12" t="s">
        <v>211</v>
      </c>
      <c r="C255" s="13">
        <v>0</v>
      </c>
      <c r="D255" s="13">
        <v>0</v>
      </c>
      <c r="E255" s="25">
        <v>0</v>
      </c>
    </row>
    <row r="256" spans="1:5" x14ac:dyDescent="0.25">
      <c r="A256" s="168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68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68"/>
      <c r="B258" s="12" t="s">
        <v>214</v>
      </c>
      <c r="C258" s="13">
        <v>0</v>
      </c>
      <c r="D258" s="13">
        <v>0</v>
      </c>
      <c r="E258" s="25">
        <v>0</v>
      </c>
    </row>
    <row r="259" spans="1:5" x14ac:dyDescent="0.25">
      <c r="A259" s="168"/>
      <c r="B259" s="12" t="s">
        <v>215</v>
      </c>
      <c r="C259" s="13">
        <v>0</v>
      </c>
      <c r="D259" s="13">
        <v>0</v>
      </c>
      <c r="E259" s="25">
        <v>0</v>
      </c>
    </row>
    <row r="260" spans="1:5" x14ac:dyDescent="0.25">
      <c r="A260" s="168"/>
      <c r="B260" s="12" t="s">
        <v>216</v>
      </c>
      <c r="C260" s="13">
        <v>0</v>
      </c>
      <c r="D260" s="13">
        <v>0</v>
      </c>
      <c r="E260" s="25">
        <v>0</v>
      </c>
    </row>
    <row r="261" spans="1:5" x14ac:dyDescent="0.25">
      <c r="A261" s="168"/>
      <c r="B261" s="12" t="s">
        <v>217</v>
      </c>
      <c r="C261" s="13">
        <v>6</v>
      </c>
      <c r="D261" s="13">
        <v>5</v>
      </c>
      <c r="E261" s="25">
        <v>2</v>
      </c>
    </row>
    <row r="262" spans="1:5" x14ac:dyDescent="0.25">
      <c r="A262" s="168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68"/>
      <c r="B263" s="12" t="s">
        <v>219</v>
      </c>
      <c r="C263" s="13">
        <v>0</v>
      </c>
      <c r="D263" s="13">
        <v>0</v>
      </c>
      <c r="E263" s="25">
        <v>0</v>
      </c>
    </row>
    <row r="264" spans="1:5" x14ac:dyDescent="0.25">
      <c r="A264" s="168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68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68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68"/>
      <c r="B267" s="12" t="s">
        <v>223</v>
      </c>
      <c r="C267" s="13">
        <v>0</v>
      </c>
      <c r="D267" s="13">
        <v>0</v>
      </c>
      <c r="E267" s="25">
        <v>0</v>
      </c>
    </row>
    <row r="268" spans="1:5" x14ac:dyDescent="0.25">
      <c r="A268" s="168"/>
      <c r="B268" s="12" t="s">
        <v>224</v>
      </c>
      <c r="C268" s="13">
        <v>0</v>
      </c>
      <c r="D268" s="13">
        <v>0</v>
      </c>
      <c r="E268" s="25">
        <v>0</v>
      </c>
    </row>
    <row r="269" spans="1:5" x14ac:dyDescent="0.25">
      <c r="A269" s="169"/>
      <c r="B269" s="12" t="s">
        <v>225</v>
      </c>
      <c r="C269" s="13">
        <v>1</v>
      </c>
      <c r="D269" s="13">
        <v>1</v>
      </c>
      <c r="E269" s="25">
        <v>0</v>
      </c>
    </row>
    <row r="270" spans="1:5" x14ac:dyDescent="0.25">
      <c r="A270" s="174" t="s">
        <v>187</v>
      </c>
      <c r="B270" s="175"/>
      <c r="C270" s="26">
        <v>16</v>
      </c>
      <c r="D270" s="26">
        <v>14</v>
      </c>
      <c r="E270" s="27">
        <v>9</v>
      </c>
    </row>
    <row r="271" spans="1:5" x14ac:dyDescent="0.25">
      <c r="A271" s="11" t="s">
        <v>226</v>
      </c>
      <c r="B271" s="12" t="s">
        <v>227</v>
      </c>
      <c r="C271" s="13">
        <v>0</v>
      </c>
      <c r="D271" s="13">
        <v>0</v>
      </c>
      <c r="E271" s="25">
        <v>0</v>
      </c>
    </row>
    <row r="272" spans="1:5" x14ac:dyDescent="0.25">
      <c r="A272" s="174" t="s">
        <v>187</v>
      </c>
      <c r="B272" s="175"/>
      <c r="C272" s="26">
        <v>0</v>
      </c>
      <c r="D272" s="26">
        <v>0</v>
      </c>
      <c r="E272" s="27">
        <v>0</v>
      </c>
    </row>
    <row r="273" spans="1:5" x14ac:dyDescent="0.25">
      <c r="A273" s="167" t="s">
        <v>228</v>
      </c>
      <c r="B273" s="12" t="s">
        <v>229</v>
      </c>
      <c r="C273" s="13">
        <v>0</v>
      </c>
      <c r="D273" s="13">
        <v>0</v>
      </c>
      <c r="E273" s="25">
        <v>0</v>
      </c>
    </row>
    <row r="274" spans="1:5" x14ac:dyDescent="0.25">
      <c r="A274" s="168"/>
      <c r="B274" s="12" t="s">
        <v>230</v>
      </c>
      <c r="C274" s="13">
        <v>0</v>
      </c>
      <c r="D274" s="13">
        <v>0</v>
      </c>
      <c r="E274" s="25">
        <v>0</v>
      </c>
    </row>
    <row r="275" spans="1:5" x14ac:dyDescent="0.25">
      <c r="A275" s="168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68"/>
      <c r="B276" s="12" t="s">
        <v>232</v>
      </c>
      <c r="C276" s="13">
        <v>0</v>
      </c>
      <c r="D276" s="13">
        <v>0</v>
      </c>
      <c r="E276" s="25">
        <v>0</v>
      </c>
    </row>
    <row r="277" spans="1:5" x14ac:dyDescent="0.25">
      <c r="A277" s="168"/>
      <c r="B277" s="12" t="s">
        <v>233</v>
      </c>
      <c r="C277" s="13">
        <v>0</v>
      </c>
      <c r="D277" s="13">
        <v>0</v>
      </c>
      <c r="E277" s="25">
        <v>0</v>
      </c>
    </row>
    <row r="278" spans="1:5" x14ac:dyDescent="0.25">
      <c r="A278" s="168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68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68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69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74" t="s">
        <v>187</v>
      </c>
      <c r="B282" s="175"/>
      <c r="C282" s="26">
        <v>0</v>
      </c>
      <c r="D282" s="26">
        <v>0</v>
      </c>
      <c r="E282" s="27">
        <v>0</v>
      </c>
    </row>
    <row r="283" spans="1:5" x14ac:dyDescent="0.25">
      <c r="A283" s="167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68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69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74" t="s">
        <v>187</v>
      </c>
      <c r="B286" s="175"/>
      <c r="C286" s="26">
        <v>0</v>
      </c>
      <c r="D286" s="26">
        <v>0</v>
      </c>
      <c r="E286" s="27">
        <v>0</v>
      </c>
    </row>
    <row r="287" spans="1:5" x14ac:dyDescent="0.25">
      <c r="A287" s="167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68"/>
      <c r="B288" s="12" t="s">
        <v>243</v>
      </c>
      <c r="C288" s="13">
        <v>0</v>
      </c>
      <c r="D288" s="13">
        <v>0</v>
      </c>
      <c r="E288" s="25">
        <v>0</v>
      </c>
    </row>
    <row r="289" spans="1:5" x14ac:dyDescent="0.25">
      <c r="A289" s="168"/>
      <c r="B289" s="12" t="s">
        <v>244</v>
      </c>
      <c r="C289" s="13">
        <v>0</v>
      </c>
      <c r="D289" s="13">
        <v>0</v>
      </c>
      <c r="E289" s="25">
        <v>0</v>
      </c>
    </row>
    <row r="290" spans="1:5" x14ac:dyDescent="0.25">
      <c r="A290" s="168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68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68"/>
      <c r="B292" s="12" t="s">
        <v>247</v>
      </c>
      <c r="C292" s="13">
        <v>0</v>
      </c>
      <c r="D292" s="13">
        <v>0</v>
      </c>
      <c r="E292" s="25">
        <v>0</v>
      </c>
    </row>
    <row r="293" spans="1:5" x14ac:dyDescent="0.25">
      <c r="A293" s="168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68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68"/>
      <c r="B295" s="12" t="s">
        <v>250</v>
      </c>
      <c r="C295" s="13">
        <v>0</v>
      </c>
      <c r="D295" s="13">
        <v>0</v>
      </c>
      <c r="E295" s="25">
        <v>0</v>
      </c>
    </row>
    <row r="296" spans="1:5" x14ac:dyDescent="0.25">
      <c r="A296" s="168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69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74" t="s">
        <v>187</v>
      </c>
      <c r="B298" s="175"/>
      <c r="C298" s="26">
        <v>0</v>
      </c>
      <c r="D298" s="26">
        <v>0</v>
      </c>
      <c r="E298" s="27">
        <v>0</v>
      </c>
    </row>
    <row r="299" spans="1:5" x14ac:dyDescent="0.25">
      <c r="A299" s="167" t="s">
        <v>253</v>
      </c>
      <c r="B299" s="12" t="s">
        <v>254</v>
      </c>
      <c r="C299" s="13">
        <v>15</v>
      </c>
      <c r="D299" s="13">
        <v>8</v>
      </c>
      <c r="E299" s="25">
        <v>4</v>
      </c>
    </row>
    <row r="300" spans="1:5" x14ac:dyDescent="0.25">
      <c r="A300" s="168"/>
      <c r="B300" s="12" t="s">
        <v>255</v>
      </c>
      <c r="C300" s="13">
        <v>2</v>
      </c>
      <c r="D300" s="13">
        <v>2</v>
      </c>
      <c r="E300" s="25">
        <v>0</v>
      </c>
    </row>
    <row r="301" spans="1:5" x14ac:dyDescent="0.25">
      <c r="A301" s="169"/>
      <c r="B301" s="12" t="s">
        <v>256</v>
      </c>
      <c r="C301" s="13">
        <v>3</v>
      </c>
      <c r="D301" s="13">
        <v>2</v>
      </c>
      <c r="E301" s="25">
        <v>0</v>
      </c>
    </row>
    <row r="302" spans="1:5" x14ac:dyDescent="0.25">
      <c r="A302" s="174" t="s">
        <v>187</v>
      </c>
      <c r="B302" s="175"/>
      <c r="C302" s="26">
        <v>20</v>
      </c>
      <c r="D302" s="26">
        <v>12</v>
      </c>
      <c r="E302" s="27">
        <v>4</v>
      </c>
    </row>
    <row r="303" spans="1:5" x14ac:dyDescent="0.25">
      <c r="A303" s="167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68"/>
      <c r="B304" s="12" t="s">
        <v>259</v>
      </c>
      <c r="C304" s="13">
        <v>31</v>
      </c>
      <c r="D304" s="13">
        <v>31</v>
      </c>
      <c r="E304" s="25">
        <v>0</v>
      </c>
    </row>
    <row r="305" spans="1:5" x14ac:dyDescent="0.25">
      <c r="A305" s="169"/>
      <c r="B305" s="12" t="s">
        <v>260</v>
      </c>
      <c r="C305" s="13">
        <v>0</v>
      </c>
      <c r="D305" s="13">
        <v>0</v>
      </c>
      <c r="E305" s="25">
        <v>0</v>
      </c>
    </row>
    <row r="306" spans="1:5" x14ac:dyDescent="0.25">
      <c r="A306" s="174" t="s">
        <v>187</v>
      </c>
      <c r="B306" s="175"/>
      <c r="C306" s="26">
        <v>31</v>
      </c>
      <c r="D306" s="26">
        <v>31</v>
      </c>
      <c r="E306" s="27">
        <v>0</v>
      </c>
    </row>
    <row r="307" spans="1:5" x14ac:dyDescent="0.25">
      <c r="A307" s="167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68"/>
      <c r="B308" s="12" t="s">
        <v>263</v>
      </c>
      <c r="C308" s="13">
        <v>0</v>
      </c>
      <c r="D308" s="13">
        <v>0</v>
      </c>
      <c r="E308" s="25">
        <v>0</v>
      </c>
    </row>
    <row r="309" spans="1:5" x14ac:dyDescent="0.25">
      <c r="A309" s="168"/>
      <c r="B309" s="12" t="s">
        <v>264</v>
      </c>
      <c r="C309" s="13">
        <v>0</v>
      </c>
      <c r="D309" s="13">
        <v>0</v>
      </c>
      <c r="E309" s="25">
        <v>0</v>
      </c>
    </row>
    <row r="310" spans="1:5" x14ac:dyDescent="0.25">
      <c r="A310" s="168"/>
      <c r="B310" s="12" t="s">
        <v>265</v>
      </c>
      <c r="C310" s="13">
        <v>0</v>
      </c>
      <c r="D310" s="13">
        <v>0</v>
      </c>
      <c r="E310" s="25">
        <v>0</v>
      </c>
    </row>
    <row r="311" spans="1:5" x14ac:dyDescent="0.25">
      <c r="A311" s="168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68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68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68"/>
      <c r="B314" s="12" t="s">
        <v>268</v>
      </c>
      <c r="C314" s="13">
        <v>8</v>
      </c>
      <c r="D314" s="13">
        <v>8</v>
      </c>
      <c r="E314" s="25">
        <v>0</v>
      </c>
    </row>
    <row r="315" spans="1:5" x14ac:dyDescent="0.25">
      <c r="A315" s="168"/>
      <c r="B315" s="12" t="s">
        <v>269</v>
      </c>
      <c r="C315" s="13">
        <v>0</v>
      </c>
      <c r="D315" s="13">
        <v>0</v>
      </c>
      <c r="E315" s="25">
        <v>0</v>
      </c>
    </row>
    <row r="316" spans="1:5" x14ac:dyDescent="0.25">
      <c r="A316" s="168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68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68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69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74" t="s">
        <v>187</v>
      </c>
      <c r="B320" s="175"/>
      <c r="C320" s="26">
        <v>8</v>
      </c>
      <c r="D320" s="26">
        <v>8</v>
      </c>
      <c r="E320" s="27">
        <v>0</v>
      </c>
    </row>
    <row r="321" spans="1:5" x14ac:dyDescent="0.25">
      <c r="A321" s="167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68"/>
      <c r="B322" s="12" t="s">
        <v>276</v>
      </c>
      <c r="C322" s="13">
        <v>0</v>
      </c>
      <c r="D322" s="13">
        <v>0</v>
      </c>
      <c r="E322" s="25">
        <v>0</v>
      </c>
    </row>
    <row r="323" spans="1:5" x14ac:dyDescent="0.25">
      <c r="A323" s="168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68"/>
      <c r="B324" s="12" t="s">
        <v>200</v>
      </c>
      <c r="C324" s="13">
        <v>30</v>
      </c>
      <c r="D324" s="13">
        <v>31</v>
      </c>
      <c r="E324" s="25">
        <v>0</v>
      </c>
    </row>
    <row r="325" spans="1:5" x14ac:dyDescent="0.25">
      <c r="A325" s="168"/>
      <c r="B325" s="12" t="s">
        <v>201</v>
      </c>
      <c r="C325" s="13">
        <v>10</v>
      </c>
      <c r="D325" s="13">
        <v>10</v>
      </c>
      <c r="E325" s="25">
        <v>10</v>
      </c>
    </row>
    <row r="326" spans="1:5" x14ac:dyDescent="0.25">
      <c r="A326" s="168"/>
      <c r="B326" s="12" t="s">
        <v>202</v>
      </c>
      <c r="C326" s="13">
        <v>0</v>
      </c>
      <c r="D326" s="13">
        <v>0</v>
      </c>
      <c r="E326" s="25">
        <v>0</v>
      </c>
    </row>
    <row r="327" spans="1:5" x14ac:dyDescent="0.25">
      <c r="A327" s="168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68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68"/>
      <c r="B329" s="12" t="s">
        <v>279</v>
      </c>
      <c r="C329" s="13">
        <v>0</v>
      </c>
      <c r="D329" s="13">
        <v>0</v>
      </c>
      <c r="E329" s="25">
        <v>0</v>
      </c>
    </row>
    <row r="330" spans="1:5" x14ac:dyDescent="0.25">
      <c r="A330" s="168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68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68"/>
      <c r="B332" s="12" t="s">
        <v>212</v>
      </c>
      <c r="C332" s="13">
        <v>0</v>
      </c>
      <c r="D332" s="13">
        <v>0</v>
      </c>
      <c r="E332" s="25">
        <v>0</v>
      </c>
    </row>
    <row r="333" spans="1:5" x14ac:dyDescent="0.25">
      <c r="A333" s="168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68"/>
      <c r="B334" s="12" t="s">
        <v>281</v>
      </c>
      <c r="C334" s="13">
        <v>165</v>
      </c>
      <c r="D334" s="13">
        <v>110</v>
      </c>
      <c r="E334" s="25">
        <v>133</v>
      </c>
    </row>
    <row r="335" spans="1:5" x14ac:dyDescent="0.25">
      <c r="A335" s="168"/>
      <c r="B335" s="12" t="s">
        <v>282</v>
      </c>
      <c r="C335" s="13">
        <v>47</v>
      </c>
      <c r="D335" s="13">
        <v>59</v>
      </c>
      <c r="E335" s="25">
        <v>0</v>
      </c>
    </row>
    <row r="336" spans="1:5" x14ac:dyDescent="0.25">
      <c r="A336" s="168"/>
      <c r="B336" s="12" t="s">
        <v>283</v>
      </c>
      <c r="C336" s="13">
        <v>1</v>
      </c>
      <c r="D336" s="13">
        <v>1</v>
      </c>
      <c r="E336" s="25">
        <v>0</v>
      </c>
    </row>
    <row r="337" spans="1:5" x14ac:dyDescent="0.25">
      <c r="A337" s="168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68"/>
      <c r="B338" s="12" t="s">
        <v>284</v>
      </c>
      <c r="C338" s="13">
        <v>0</v>
      </c>
      <c r="D338" s="13">
        <v>0</v>
      </c>
      <c r="E338" s="25">
        <v>0</v>
      </c>
    </row>
    <row r="339" spans="1:5" x14ac:dyDescent="0.25">
      <c r="A339" s="168"/>
      <c r="B339" s="12" t="s">
        <v>285</v>
      </c>
      <c r="C339" s="13">
        <v>1</v>
      </c>
      <c r="D339" s="13">
        <v>1</v>
      </c>
      <c r="E339" s="25">
        <v>0</v>
      </c>
    </row>
    <row r="340" spans="1:5" x14ac:dyDescent="0.25">
      <c r="A340" s="168"/>
      <c r="B340" s="12" t="s">
        <v>286</v>
      </c>
      <c r="C340" s="13">
        <v>24</v>
      </c>
      <c r="D340" s="13">
        <v>12</v>
      </c>
      <c r="E340" s="25">
        <v>12</v>
      </c>
    </row>
    <row r="341" spans="1:5" x14ac:dyDescent="0.25">
      <c r="A341" s="168"/>
      <c r="B341" s="12" t="s">
        <v>222</v>
      </c>
      <c r="C341" s="13">
        <v>191</v>
      </c>
      <c r="D341" s="13">
        <v>210</v>
      </c>
      <c r="E341" s="25">
        <v>0</v>
      </c>
    </row>
    <row r="342" spans="1:5" x14ac:dyDescent="0.25">
      <c r="A342" s="169"/>
      <c r="B342" s="12" t="s">
        <v>287</v>
      </c>
      <c r="C342" s="13">
        <v>81</v>
      </c>
      <c r="D342" s="13">
        <v>112</v>
      </c>
      <c r="E342" s="25">
        <v>0</v>
      </c>
    </row>
    <row r="343" spans="1:5" x14ac:dyDescent="0.25">
      <c r="A343" s="174" t="s">
        <v>187</v>
      </c>
      <c r="B343" s="175"/>
      <c r="C343" s="28">
        <v>550</v>
      </c>
      <c r="D343" s="28">
        <v>546</v>
      </c>
      <c r="E343" s="29">
        <v>155</v>
      </c>
    </row>
  </sheetData>
  <sheetProtection algorithmName="SHA-512" hashValue="rGlu0EtFjz6KEsuPlfADmKOrwmY+OR2NfTrYgmHHSv2sRr8CawNZp0zedRZE8CyoHM8HacvNO1bRRVl2HTf+6A==" saltValue="Vw+vXgtPUNhHlettOOWvZQ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2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962</v>
      </c>
      <c r="B1" s="95" t="s">
        <v>963</v>
      </c>
      <c r="C1" s="95" t="s">
        <v>964</v>
      </c>
      <c r="D1" s="95" t="s">
        <v>965</v>
      </c>
      <c r="E1" s="95" t="s">
        <v>966</v>
      </c>
      <c r="F1" s="95" t="s">
        <v>967</v>
      </c>
      <c r="G1" s="95" t="s">
        <v>968</v>
      </c>
      <c r="H1" s="95" t="s">
        <v>969</v>
      </c>
      <c r="I1" s="95" t="s">
        <v>970</v>
      </c>
      <c r="J1" s="95" t="s">
        <v>971</v>
      </c>
      <c r="K1" s="95" t="s">
        <v>972</v>
      </c>
      <c r="L1" s="95" t="s">
        <v>973</v>
      </c>
      <c r="M1" s="95" t="s">
        <v>974</v>
      </c>
      <c r="N1" s="95" t="s">
        <v>975</v>
      </c>
      <c r="O1" s="95" t="s">
        <v>976</v>
      </c>
      <c r="P1" s="95" t="s">
        <v>977</v>
      </c>
      <c r="Q1" s="95" t="s">
        <v>978</v>
      </c>
      <c r="R1" s="95" t="s">
        <v>979</v>
      </c>
      <c r="S1" s="95" t="s">
        <v>980</v>
      </c>
      <c r="T1" s="95" t="s">
        <v>981</v>
      </c>
      <c r="U1" s="95" t="s">
        <v>982</v>
      </c>
      <c r="V1" s="95" t="s">
        <v>983</v>
      </c>
      <c r="W1" s="95" t="s">
        <v>984</v>
      </c>
      <c r="AA1" s="95" t="s">
        <v>985</v>
      </c>
      <c r="AB1" s="95" t="s">
        <v>986</v>
      </c>
      <c r="AC1" s="95" t="s">
        <v>987</v>
      </c>
      <c r="AD1" s="95" t="s">
        <v>988</v>
      </c>
      <c r="AE1" s="95" t="s">
        <v>989</v>
      </c>
      <c r="AF1" s="95" t="s">
        <v>990</v>
      </c>
      <c r="AI1" s="95" t="s">
        <v>991</v>
      </c>
      <c r="AL1" s="95" t="s">
        <v>992</v>
      </c>
      <c r="AM1" s="95" t="s">
        <v>993</v>
      </c>
      <c r="AN1" s="95" t="s">
        <v>994</v>
      </c>
      <c r="AO1" s="95" t="s">
        <v>995</v>
      </c>
      <c r="AP1" s="95" t="s">
        <v>996</v>
      </c>
      <c r="AQ1" s="95" t="s">
        <v>997</v>
      </c>
      <c r="AR1" s="95" t="s">
        <v>998</v>
      </c>
      <c r="AS1" s="95" t="s">
        <v>999</v>
      </c>
      <c r="AT1" s="95" t="s">
        <v>1000</v>
      </c>
      <c r="AU1" s="95" t="s">
        <v>1001</v>
      </c>
      <c r="AV1" s="95" t="s">
        <v>1002</v>
      </c>
      <c r="AW1" s="95" t="s">
        <v>1003</v>
      </c>
      <c r="AX1" s="95" t="s">
        <v>1004</v>
      </c>
      <c r="AY1" s="95" t="s">
        <v>1005</v>
      </c>
      <c r="AZ1" s="95" t="s">
        <v>1006</v>
      </c>
      <c r="BA1" s="95" t="s">
        <v>1007</v>
      </c>
      <c r="BB1" s="95" t="s">
        <v>1008</v>
      </c>
      <c r="BC1" s="95" t="s">
        <v>1009</v>
      </c>
      <c r="BD1" s="95" t="s">
        <v>1010</v>
      </c>
      <c r="BE1" s="95" t="s">
        <v>1011</v>
      </c>
      <c r="BF1" s="95" t="s">
        <v>1012</v>
      </c>
      <c r="BG1" s="95" t="s">
        <v>1013</v>
      </c>
      <c r="BH1" s="95" t="s">
        <v>1014</v>
      </c>
      <c r="BI1" s="95" t="s">
        <v>1015</v>
      </c>
    </row>
    <row r="2" spans="1:61" x14ac:dyDescent="0.2">
      <c r="A2" s="82" t="s">
        <v>1040</v>
      </c>
      <c r="B2" s="82" t="s">
        <v>1033</v>
      </c>
      <c r="C2" s="82" t="s">
        <v>1022</v>
      </c>
      <c r="D2" s="82" t="s">
        <v>907</v>
      </c>
      <c r="E2" s="82" t="s">
        <v>907</v>
      </c>
      <c r="F2" s="82" t="s">
        <v>910</v>
      </c>
      <c r="G2" s="82" t="s">
        <v>908</v>
      </c>
      <c r="H2" s="82" t="s">
        <v>908</v>
      </c>
      <c r="I2" s="82" t="s">
        <v>643</v>
      </c>
      <c r="J2" s="82" t="s">
        <v>643</v>
      </c>
      <c r="K2" s="82" t="s">
        <v>907</v>
      </c>
      <c r="L2" s="82" t="s">
        <v>907</v>
      </c>
      <c r="M2" s="82" t="s">
        <v>907</v>
      </c>
      <c r="N2" s="82" t="s">
        <v>924</v>
      </c>
      <c r="O2" s="82" t="s">
        <v>908</v>
      </c>
      <c r="P2" s="82" t="s">
        <v>952</v>
      </c>
      <c r="Q2" s="82" t="s">
        <v>952</v>
      </c>
      <c r="R2" s="82" t="s">
        <v>707</v>
      </c>
      <c r="S2" s="82" t="s">
        <v>952</v>
      </c>
      <c r="T2" s="82" t="s">
        <v>952</v>
      </c>
      <c r="V2" s="82" t="s">
        <v>26</v>
      </c>
      <c r="W2" s="82" t="s">
        <v>108</v>
      </c>
      <c r="AA2" s="82" t="s">
        <v>797</v>
      </c>
      <c r="AB2" s="82" t="s">
        <v>797</v>
      </c>
      <c r="AD2" s="82" t="s">
        <v>476</v>
      </c>
      <c r="AE2" s="82" t="s">
        <v>848</v>
      </c>
      <c r="AF2" s="82" t="s">
        <v>754</v>
      </c>
      <c r="AI2" s="82" t="s">
        <v>176</v>
      </c>
      <c r="AL2" s="82" t="s">
        <v>477</v>
      </c>
      <c r="AM2" s="82" t="s">
        <v>477</v>
      </c>
      <c r="AN2" s="82" t="s">
        <v>476</v>
      </c>
      <c r="AO2" s="82" t="s">
        <v>476</v>
      </c>
      <c r="AT2" s="82" t="s">
        <v>478</v>
      </c>
      <c r="AU2" s="82" t="s">
        <v>477</v>
      </c>
      <c r="AV2" s="82" t="s">
        <v>477</v>
      </c>
      <c r="AW2" s="82" t="s">
        <v>850</v>
      </c>
      <c r="AX2" s="82" t="s">
        <v>852</v>
      </c>
      <c r="AY2" s="82" t="s">
        <v>17</v>
      </c>
      <c r="AZ2" s="82" t="s">
        <v>676</v>
      </c>
      <c r="BA2" s="82" t="s">
        <v>1080</v>
      </c>
      <c r="BC2" s="82" t="s">
        <v>647</v>
      </c>
      <c r="BD2" s="82" t="s">
        <v>311</v>
      </c>
      <c r="BE2" s="82" t="s">
        <v>943</v>
      </c>
      <c r="BH2" s="82" t="s">
        <v>809</v>
      </c>
      <c r="BI2" s="82" t="s">
        <v>812</v>
      </c>
    </row>
    <row r="3" spans="1:61" x14ac:dyDescent="0.2">
      <c r="A3" s="82" t="s">
        <v>1041</v>
      </c>
      <c r="B3" s="82" t="s">
        <v>1034</v>
      </c>
      <c r="C3" s="82" t="s">
        <v>1023</v>
      </c>
      <c r="D3" s="82" t="s">
        <v>908</v>
      </c>
      <c r="E3" s="82" t="s">
        <v>908</v>
      </c>
      <c r="F3" s="82" t="s">
        <v>921</v>
      </c>
      <c r="G3" s="82" t="s">
        <v>922</v>
      </c>
      <c r="H3" s="82" t="s">
        <v>909</v>
      </c>
      <c r="I3" s="82" t="s">
        <v>106</v>
      </c>
      <c r="J3" s="82" t="s">
        <v>106</v>
      </c>
      <c r="K3" s="82" t="s">
        <v>908</v>
      </c>
      <c r="L3" s="82" t="s">
        <v>911</v>
      </c>
      <c r="M3" s="82" t="s">
        <v>643</v>
      </c>
      <c r="O3" s="82" t="s">
        <v>643</v>
      </c>
      <c r="P3" s="82" t="s">
        <v>909</v>
      </c>
      <c r="R3" s="82" t="s">
        <v>709</v>
      </c>
      <c r="S3" s="82" t="s">
        <v>909</v>
      </c>
      <c r="T3" s="82" t="s">
        <v>909</v>
      </c>
      <c r="V3" s="82" t="s">
        <v>27</v>
      </c>
      <c r="W3" s="82" t="s">
        <v>109</v>
      </c>
      <c r="AA3" s="82" t="s">
        <v>798</v>
      </c>
      <c r="AB3" s="82" t="s">
        <v>798</v>
      </c>
      <c r="AD3" s="82" t="s">
        <v>477</v>
      </c>
      <c r="AE3" s="82" t="s">
        <v>849</v>
      </c>
      <c r="AF3" s="82" t="s">
        <v>696</v>
      </c>
      <c r="AI3" s="82" t="s">
        <v>177</v>
      </c>
      <c r="AL3" s="82" t="s">
        <v>478</v>
      </c>
      <c r="AM3" s="82" t="s">
        <v>478</v>
      </c>
      <c r="AN3" s="82" t="s">
        <v>477</v>
      </c>
      <c r="AO3" s="82" t="s">
        <v>477</v>
      </c>
      <c r="AT3" s="82" t="s">
        <v>481</v>
      </c>
      <c r="AV3" s="82" t="s">
        <v>478</v>
      </c>
      <c r="AW3" s="82" t="s">
        <v>852</v>
      </c>
      <c r="AY3" s="82" t="s">
        <v>671</v>
      </c>
      <c r="AZ3" s="82" t="s">
        <v>677</v>
      </c>
      <c r="BA3" s="82" t="s">
        <v>1081</v>
      </c>
      <c r="BC3" s="82" t="s">
        <v>282</v>
      </c>
      <c r="BD3" s="82" t="s">
        <v>629</v>
      </c>
      <c r="BE3" s="82" t="s">
        <v>944</v>
      </c>
      <c r="BH3" s="82" t="s">
        <v>810</v>
      </c>
      <c r="BI3" s="82" t="s">
        <v>813</v>
      </c>
    </row>
    <row r="4" spans="1:61" x14ac:dyDescent="0.2">
      <c r="A4" s="82" t="s">
        <v>1042</v>
      </c>
      <c r="B4" s="82" t="s">
        <v>104</v>
      </c>
      <c r="C4" s="82" t="s">
        <v>1024</v>
      </c>
      <c r="D4" s="82" t="s">
        <v>909</v>
      </c>
      <c r="E4" s="82" t="s">
        <v>909</v>
      </c>
      <c r="F4" s="82" t="s">
        <v>106</v>
      </c>
      <c r="G4" s="82" t="s">
        <v>106</v>
      </c>
      <c r="H4" s="82" t="s">
        <v>643</v>
      </c>
      <c r="K4" s="82" t="s">
        <v>911</v>
      </c>
      <c r="L4" s="82" t="s">
        <v>918</v>
      </c>
      <c r="O4" s="82" t="s">
        <v>922</v>
      </c>
      <c r="P4" s="82" t="s">
        <v>954</v>
      </c>
      <c r="R4" s="82" t="s">
        <v>711</v>
      </c>
      <c r="S4" s="82" t="s">
        <v>954</v>
      </c>
      <c r="T4" s="82" t="s">
        <v>957</v>
      </c>
      <c r="V4" s="82" t="s">
        <v>28</v>
      </c>
      <c r="W4" s="82" t="s">
        <v>1049</v>
      </c>
      <c r="AD4" s="82" t="s">
        <v>478</v>
      </c>
      <c r="AE4" s="82" t="s">
        <v>850</v>
      </c>
      <c r="AF4" s="82" t="s">
        <v>858</v>
      </c>
      <c r="AI4" s="82" t="s">
        <v>178</v>
      </c>
      <c r="AL4" s="82" t="s">
        <v>480</v>
      </c>
      <c r="AM4" s="82" t="s">
        <v>480</v>
      </c>
      <c r="AN4" s="82" t="s">
        <v>478</v>
      </c>
      <c r="AO4" s="82" t="s">
        <v>478</v>
      </c>
      <c r="AV4" s="82" t="s">
        <v>479</v>
      </c>
      <c r="AY4" s="82" t="s">
        <v>672</v>
      </c>
      <c r="AZ4" s="82" t="s">
        <v>678</v>
      </c>
      <c r="BC4" s="82" t="s">
        <v>1082</v>
      </c>
      <c r="BD4" s="82" t="s">
        <v>630</v>
      </c>
      <c r="BE4" s="82" t="s">
        <v>945</v>
      </c>
    </row>
    <row r="5" spans="1:61" x14ac:dyDescent="0.2">
      <c r="A5" s="82" t="s">
        <v>698</v>
      </c>
      <c r="B5" s="82" t="s">
        <v>105</v>
      </c>
      <c r="C5" s="82" t="s">
        <v>254</v>
      </c>
      <c r="D5" s="82" t="s">
        <v>643</v>
      </c>
      <c r="E5" s="82" t="s">
        <v>911</v>
      </c>
      <c r="H5" s="82" t="s">
        <v>922</v>
      </c>
      <c r="K5" s="82" t="s">
        <v>913</v>
      </c>
      <c r="O5" s="82" t="s">
        <v>106</v>
      </c>
      <c r="R5" s="82" t="s">
        <v>712</v>
      </c>
      <c r="S5" s="82" t="s">
        <v>957</v>
      </c>
      <c r="V5" s="82" t="s">
        <v>29</v>
      </c>
      <c r="AD5" s="82" t="s">
        <v>480</v>
      </c>
      <c r="AE5" s="82" t="s">
        <v>851</v>
      </c>
      <c r="AF5" s="82" t="s">
        <v>793</v>
      </c>
      <c r="AI5" s="82" t="s">
        <v>179</v>
      </c>
      <c r="AL5" s="82" t="s">
        <v>481</v>
      </c>
      <c r="AM5" s="82" t="s">
        <v>481</v>
      </c>
      <c r="AN5" s="82" t="s">
        <v>480</v>
      </c>
      <c r="AO5" s="82" t="s">
        <v>479</v>
      </c>
      <c r="AV5" s="82" t="s">
        <v>480</v>
      </c>
      <c r="AY5" s="82" t="s">
        <v>673</v>
      </c>
      <c r="AZ5" s="82" t="s">
        <v>679</v>
      </c>
      <c r="BC5" s="82" t="s">
        <v>653</v>
      </c>
      <c r="BD5" s="82" t="s">
        <v>631</v>
      </c>
      <c r="BE5" s="82" t="s">
        <v>1086</v>
      </c>
    </row>
    <row r="6" spans="1:61" x14ac:dyDescent="0.2">
      <c r="A6" s="82" t="s">
        <v>1043</v>
      </c>
      <c r="B6" s="82" t="s">
        <v>106</v>
      </c>
      <c r="C6" s="82" t="s">
        <v>1028</v>
      </c>
      <c r="D6" s="82" t="s">
        <v>917</v>
      </c>
      <c r="E6" s="82" t="s">
        <v>643</v>
      </c>
      <c r="H6" s="82" t="s">
        <v>925</v>
      </c>
      <c r="K6" s="82" t="s">
        <v>920</v>
      </c>
      <c r="R6" s="82" t="s">
        <v>716</v>
      </c>
      <c r="V6" s="82" t="s">
        <v>30</v>
      </c>
      <c r="AD6" s="82" t="s">
        <v>481</v>
      </c>
      <c r="AE6" s="82" t="s">
        <v>459</v>
      </c>
      <c r="AF6" s="82" t="s">
        <v>859</v>
      </c>
      <c r="AI6" s="82" t="s">
        <v>182</v>
      </c>
      <c r="AN6" s="82" t="s">
        <v>481</v>
      </c>
      <c r="AO6" s="82" t="s">
        <v>480</v>
      </c>
      <c r="AV6" s="82" t="s">
        <v>481</v>
      </c>
      <c r="AY6" s="82" t="s">
        <v>674</v>
      </c>
      <c r="AZ6" s="82" t="s">
        <v>674</v>
      </c>
      <c r="BC6" s="82" t="s">
        <v>654</v>
      </c>
      <c r="BD6" s="82" t="s">
        <v>633</v>
      </c>
      <c r="BE6" s="82" t="s">
        <v>688</v>
      </c>
    </row>
    <row r="7" spans="1:61" x14ac:dyDescent="0.2">
      <c r="C7" s="82" t="s">
        <v>261</v>
      </c>
      <c r="D7" s="82" t="s">
        <v>931</v>
      </c>
      <c r="E7" s="82" t="s">
        <v>921</v>
      </c>
      <c r="H7" s="82" t="s">
        <v>927</v>
      </c>
      <c r="K7" s="82" t="s">
        <v>921</v>
      </c>
      <c r="AE7" s="82" t="s">
        <v>852</v>
      </c>
      <c r="AI7" s="82" t="s">
        <v>185</v>
      </c>
      <c r="AO7" s="82" t="s">
        <v>481</v>
      </c>
      <c r="BC7" s="82" t="s">
        <v>1083</v>
      </c>
      <c r="BD7" s="82" t="s">
        <v>408</v>
      </c>
      <c r="BE7" s="82" t="s">
        <v>948</v>
      </c>
    </row>
    <row r="8" spans="1:61" x14ac:dyDescent="0.2">
      <c r="C8" s="82" t="s">
        <v>1029</v>
      </c>
      <c r="D8" s="82" t="s">
        <v>106</v>
      </c>
      <c r="E8" s="82" t="s">
        <v>922</v>
      </c>
      <c r="H8" s="82" t="s">
        <v>931</v>
      </c>
      <c r="AI8" s="82" t="s">
        <v>106</v>
      </c>
      <c r="BC8" s="82" t="s">
        <v>656</v>
      </c>
      <c r="BD8" s="82" t="s">
        <v>634</v>
      </c>
    </row>
    <row r="9" spans="1:61" x14ac:dyDescent="0.2">
      <c r="E9" s="82" t="s">
        <v>923</v>
      </c>
      <c r="H9" s="82" t="s">
        <v>106</v>
      </c>
      <c r="BC9" s="82" t="s">
        <v>645</v>
      </c>
      <c r="BD9" s="82" t="s">
        <v>636</v>
      </c>
    </row>
    <row r="10" spans="1:61" x14ac:dyDescent="0.2">
      <c r="E10" s="82" t="s">
        <v>925</v>
      </c>
      <c r="BD10" s="82" t="s">
        <v>637</v>
      </c>
    </row>
    <row r="11" spans="1:61" x14ac:dyDescent="0.2">
      <c r="E11" s="82" t="s">
        <v>927</v>
      </c>
      <c r="BD11" s="82" t="s">
        <v>638</v>
      </c>
    </row>
    <row r="12" spans="1:61" x14ac:dyDescent="0.2">
      <c r="E12" s="82" t="s">
        <v>930</v>
      </c>
      <c r="BD12" s="82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SUM(DatosViolenciaGénero!C57:C63)</f>
        <v>110</v>
      </c>
      <c r="D4" s="90">
        <f>SUM(DatosViolenciaGénero!D57:D63)</f>
        <v>56</v>
      </c>
    </row>
    <row r="5" spans="2:4" x14ac:dyDescent="0.2">
      <c r="B5" s="89" t="s">
        <v>909</v>
      </c>
      <c r="C5" s="90">
        <f>SUM(DatosViolenciaGénero!C64:C67)</f>
        <v>47</v>
      </c>
      <c r="D5" s="90">
        <f>SUM(DatosViolenciaGénero!D64:D67)</f>
        <v>14</v>
      </c>
    </row>
    <row r="6" spans="2:4" ht="12.75" customHeight="1" x14ac:dyDescent="0.2">
      <c r="B6" s="89" t="s">
        <v>953</v>
      </c>
      <c r="C6" s="90">
        <f>DatosViolenciaGénero!C68</f>
        <v>0</v>
      </c>
      <c r="D6" s="90">
        <f>DatosViolenciaGénero!D68</f>
        <v>0</v>
      </c>
    </row>
    <row r="7" spans="2:4" ht="12.75" customHeight="1" x14ac:dyDescent="0.2">
      <c r="B7" s="89" t="s">
        <v>954</v>
      </c>
      <c r="C7" s="90">
        <f>SUM(DatosViolenciaGénero!C69:C71)</f>
        <v>1</v>
      </c>
      <c r="D7" s="90">
        <f>SUM(DatosViolenciaGénero!D69:D71)</f>
        <v>0</v>
      </c>
    </row>
    <row r="8" spans="2:4" ht="12.75" customHeight="1" x14ac:dyDescent="0.2">
      <c r="B8" s="89" t="s">
        <v>955</v>
      </c>
      <c r="C8" s="90">
        <f>DatosViolenciaGénero!C75</f>
        <v>0</v>
      </c>
      <c r="D8" s="90">
        <f>DatosViolenciaGénero!D75</f>
        <v>0</v>
      </c>
    </row>
    <row r="9" spans="2:4" ht="12.75" customHeight="1" x14ac:dyDescent="0.2">
      <c r="B9" s="89" t="s">
        <v>956</v>
      </c>
      <c r="C9" s="90">
        <f>DatosViolenciaGénero!C72</f>
        <v>0</v>
      </c>
      <c r="D9" s="90">
        <f>DatosViolenciaGénero!D72</f>
        <v>0</v>
      </c>
    </row>
    <row r="10" spans="2:4" ht="12.75" customHeight="1" x14ac:dyDescent="0.2">
      <c r="B10" s="89" t="s">
        <v>957</v>
      </c>
      <c r="C10" s="90">
        <f>SUM(DatosViolenciaGénero!C73:C74)</f>
        <v>34</v>
      </c>
      <c r="D10" s="90">
        <f>SUM(DatosViolenciaGénero!D73:D74)</f>
        <v>12</v>
      </c>
    </row>
    <row r="14" spans="2:4" ht="12.95" customHeight="1" thickTop="1" thickBot="1" x14ac:dyDescent="0.25">
      <c r="B14" s="197" t="s">
        <v>961</v>
      </c>
      <c r="C14" s="197"/>
    </row>
    <row r="15" spans="2:4" ht="13.5" thickTop="1" x14ac:dyDescent="0.2">
      <c r="B15" s="91" t="s">
        <v>959</v>
      </c>
      <c r="C15" s="92">
        <f>DatosViolenciaGénero!C35</f>
        <v>44</v>
      </c>
    </row>
    <row r="16" spans="2:4" ht="13.5" thickBot="1" x14ac:dyDescent="0.25">
      <c r="B16" s="93" t="s">
        <v>960</v>
      </c>
      <c r="C16" s="94">
        <f>DatosViolenciaGénero!C36</f>
        <v>23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99</v>
      </c>
      <c r="D3" s="87" t="s">
        <v>729</v>
      </c>
    </row>
    <row r="4" spans="2:4" ht="12.75" customHeight="1" x14ac:dyDescent="0.2">
      <c r="B4" s="89" t="s">
        <v>952</v>
      </c>
      <c r="C4" s="90">
        <f>SUM(DatosViolenciaDoméstica!C45:C51)</f>
        <v>30</v>
      </c>
      <c r="D4" s="90">
        <f>SUM(DatosViolenciaDoméstica!D45:D51)</f>
        <v>17</v>
      </c>
    </row>
    <row r="5" spans="2:4" x14ac:dyDescent="0.2">
      <c r="B5" s="89" t="s">
        <v>909</v>
      </c>
      <c r="C5" s="90">
        <f>SUM(DatosViolenciaDoméstica!C52:C55)</f>
        <v>4</v>
      </c>
      <c r="D5" s="90">
        <f>SUM(DatosViolenciaDoméstica!D52:D55)</f>
        <v>0</v>
      </c>
    </row>
    <row r="6" spans="2:4" ht="12.75" customHeight="1" x14ac:dyDescent="0.2">
      <c r="B6" s="89" t="s">
        <v>953</v>
      </c>
      <c r="C6" s="90">
        <f>DatosViolenciaDoméstica!C56</f>
        <v>0</v>
      </c>
      <c r="D6" s="90">
        <f>DatosViolenciaDoméstica!D56</f>
        <v>0</v>
      </c>
    </row>
    <row r="7" spans="2:4" ht="12.75" customHeight="1" x14ac:dyDescent="0.2">
      <c r="B7" s="89" t="s">
        <v>954</v>
      </c>
      <c r="C7" s="90">
        <f>SUM(DatosViolenciaDoméstica!C57:C59)</f>
        <v>3</v>
      </c>
      <c r="D7" s="90">
        <f>SUM(DatosViolenciaDoméstica!D57:D59)</f>
        <v>0</v>
      </c>
    </row>
    <row r="8" spans="2:4" ht="12.75" customHeight="1" x14ac:dyDescent="0.2">
      <c r="B8" s="89" t="s">
        <v>955</v>
      </c>
      <c r="C8" s="90">
        <f>DatosViolenciaDoméstica!C63</f>
        <v>0</v>
      </c>
      <c r="D8" s="90">
        <f>DatosViolenciaDoméstica!D63</f>
        <v>0</v>
      </c>
    </row>
    <row r="9" spans="2:4" ht="12.75" customHeight="1" x14ac:dyDescent="0.2">
      <c r="B9" s="89" t="s">
        <v>956</v>
      </c>
      <c r="C9" s="90">
        <f>DatosViolenciaDoméstica!C60</f>
        <v>0</v>
      </c>
      <c r="D9" s="90">
        <f>DatosViolenciaDoméstica!D60</f>
        <v>0</v>
      </c>
    </row>
    <row r="10" spans="2:4" ht="12.75" customHeight="1" x14ac:dyDescent="0.2">
      <c r="B10" s="89" t="s">
        <v>957</v>
      </c>
      <c r="C10" s="90">
        <f>SUM(DatosViolenciaDoméstica!C61:C62)</f>
        <v>0</v>
      </c>
      <c r="D10" s="90">
        <f>SUM(DatosViolenciaDoméstica!D61:D62)</f>
        <v>0</v>
      </c>
    </row>
    <row r="14" spans="2:4" ht="12.95" customHeight="1" thickTop="1" thickBot="1" x14ac:dyDescent="0.25">
      <c r="B14" s="197" t="s">
        <v>958</v>
      </c>
      <c r="C14" s="197"/>
    </row>
    <row r="15" spans="2:4" ht="13.5" thickTop="1" x14ac:dyDescent="0.2">
      <c r="B15" s="91" t="s">
        <v>959</v>
      </c>
      <c r="C15" s="92">
        <f>DatosViolenciaDoméstica!C31</f>
        <v>11</v>
      </c>
    </row>
    <row r="16" spans="2:4" ht="13.5" thickBot="1" x14ac:dyDescent="0.25">
      <c r="B16" s="93" t="s">
        <v>960</v>
      </c>
      <c r="C16" s="94">
        <f>DatosViolenciaDoméstica!C32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198" t="s">
        <v>942</v>
      </c>
      <c r="C3" s="198"/>
    </row>
    <row r="4" spans="2:3" x14ac:dyDescent="0.2">
      <c r="B4" s="83" t="s">
        <v>943</v>
      </c>
      <c r="C4" s="84">
        <f>DatosMenores!C65</f>
        <v>41</v>
      </c>
    </row>
    <row r="5" spans="2:3" x14ac:dyDescent="0.2">
      <c r="B5" s="83" t="s">
        <v>944</v>
      </c>
      <c r="C5" s="85">
        <f>DatosMenores!C66</f>
        <v>18</v>
      </c>
    </row>
    <row r="6" spans="2:3" x14ac:dyDescent="0.2">
      <c r="B6" s="83" t="s">
        <v>945</v>
      </c>
      <c r="C6" s="85">
        <f>DatosMenores!C67</f>
        <v>10</v>
      </c>
    </row>
    <row r="7" spans="2:3" ht="25.5" x14ac:dyDescent="0.2">
      <c r="B7" s="83" t="s">
        <v>946</v>
      </c>
      <c r="C7" s="85">
        <f>DatosMenores!C70</f>
        <v>0</v>
      </c>
    </row>
    <row r="8" spans="2:3" ht="25.5" x14ac:dyDescent="0.2">
      <c r="B8" s="83" t="s">
        <v>688</v>
      </c>
      <c r="C8" s="85">
        <f>DatosMenores!C71</f>
        <v>6</v>
      </c>
    </row>
    <row r="9" spans="2:3" ht="25.5" x14ac:dyDescent="0.2">
      <c r="B9" s="83" t="s">
        <v>947</v>
      </c>
      <c r="C9" s="85">
        <f>DatosMenores!C72</f>
        <v>0</v>
      </c>
    </row>
    <row r="10" spans="2:3" ht="25.5" x14ac:dyDescent="0.2">
      <c r="B10" s="83" t="s">
        <v>224</v>
      </c>
      <c r="C10" s="85">
        <f>DatosMenores!C74</f>
        <v>0</v>
      </c>
    </row>
    <row r="11" spans="2:3" x14ac:dyDescent="0.2">
      <c r="B11" s="83" t="s">
        <v>948</v>
      </c>
      <c r="C11" s="85">
        <f>DatosMenores!C73</f>
        <v>6</v>
      </c>
    </row>
    <row r="12" spans="2:3" x14ac:dyDescent="0.2">
      <c r="B12" s="83" t="s">
        <v>949</v>
      </c>
      <c r="C12" s="85">
        <f>DatosMenores!C75</f>
        <v>0</v>
      </c>
    </row>
    <row r="13" spans="2:3" ht="25.5" x14ac:dyDescent="0.2">
      <c r="B13" s="83" t="s">
        <v>950</v>
      </c>
      <c r="C13" s="85">
        <f>DatosMenores!C68</f>
        <v>0</v>
      </c>
    </row>
    <row r="14" spans="2:3" ht="25.5" x14ac:dyDescent="0.2">
      <c r="B14" s="83" t="s">
        <v>951</v>
      </c>
      <c r="C14" s="85">
        <f>DatosMenores!C69</f>
        <v>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896</v>
      </c>
    </row>
    <row r="4" spans="2:13" ht="39" thickBot="1" x14ac:dyDescent="0.25">
      <c r="B4" s="51" t="s">
        <v>289</v>
      </c>
      <c r="C4" s="52" t="s">
        <v>897</v>
      </c>
      <c r="D4" s="52" t="s">
        <v>898</v>
      </c>
      <c r="E4" s="52" t="s">
        <v>899</v>
      </c>
      <c r="F4" s="52" t="s">
        <v>900</v>
      </c>
      <c r="G4" s="52" t="s">
        <v>901</v>
      </c>
      <c r="H4" s="52" t="s">
        <v>902</v>
      </c>
      <c r="I4" s="52" t="s">
        <v>903</v>
      </c>
      <c r="J4" s="52" t="s">
        <v>904</v>
      </c>
      <c r="K4" s="52" t="s">
        <v>300</v>
      </c>
      <c r="L4" s="52" t="s">
        <v>905</v>
      </c>
      <c r="M4" s="53" t="s">
        <v>302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906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289</v>
      </c>
      <c r="E10" s="64" t="s">
        <v>899</v>
      </c>
      <c r="F10" s="64" t="s">
        <v>900</v>
      </c>
      <c r="G10" s="64" t="s">
        <v>901</v>
      </c>
      <c r="H10" s="64" t="s">
        <v>902</v>
      </c>
      <c r="I10" s="64" t="s">
        <v>903</v>
      </c>
      <c r="J10" s="64" t="s">
        <v>904</v>
      </c>
      <c r="K10" s="64" t="s">
        <v>905</v>
      </c>
      <c r="L10" s="65" t="s">
        <v>302</v>
      </c>
      <c r="M10" s="66"/>
    </row>
    <row r="11" spans="2:13" ht="13.15" customHeight="1" x14ac:dyDescent="0.2">
      <c r="B11" s="199" t="s">
        <v>907</v>
      </c>
      <c r="C11" s="199"/>
      <c r="D11" s="67">
        <f>DatosDelitos!B5+DatosDelitos!B13-DatosDelitos!B17</f>
        <v>1678</v>
      </c>
      <c r="E11" s="68">
        <f>DatosDelitos!G5+DatosDelitos!G13-DatosDelitos!G17</f>
        <v>33</v>
      </c>
      <c r="F11" s="68">
        <f>DatosDelitos!H5+DatosDelitos!H13-DatosDelitos!H17</f>
        <v>25</v>
      </c>
      <c r="G11" s="68">
        <f>DatosDelitos!I5+DatosDelitos!I13-DatosDelitos!I17</f>
        <v>3</v>
      </c>
      <c r="H11" s="69">
        <f>DatosDelitos!J5+DatosDelitos!J13-DatosDelitos!J17</f>
        <v>5</v>
      </c>
      <c r="I11" s="69">
        <f>DatosDelitos!K5+DatosDelitos!K13-DatosDelitos!K17</f>
        <v>1</v>
      </c>
      <c r="J11" s="69">
        <f>DatosDelitos!L5+DatosDelitos!L13-DatosDelitos!L17</f>
        <v>0</v>
      </c>
      <c r="K11" s="69">
        <f>DatosDelitos!N5+DatosDelitos!N13-DatosDelitos!N17</f>
        <v>2</v>
      </c>
      <c r="L11" s="70">
        <f>DatosDelitos!O5+DatosDelitos!O13-DatosDelitos!O17</f>
        <v>36</v>
      </c>
    </row>
    <row r="12" spans="2:13" ht="13.15" customHeight="1" x14ac:dyDescent="0.2">
      <c r="B12" s="200" t="s">
        <v>275</v>
      </c>
      <c r="C12" s="200"/>
      <c r="D12" s="71">
        <f>DatosDelitos!B10</f>
        <v>0</v>
      </c>
      <c r="E12" s="72">
        <f>DatosDelitos!G10</f>
        <v>0</v>
      </c>
      <c r="F12" s="72">
        <f>DatosDelitos!H10</f>
        <v>0</v>
      </c>
      <c r="G12" s="72">
        <f>DatosDelitos!I10</f>
        <v>0</v>
      </c>
      <c r="H12" s="72">
        <f>DatosDelitos!J10</f>
        <v>0</v>
      </c>
      <c r="I12" s="72">
        <f>DatosDelitos!K10</f>
        <v>0</v>
      </c>
      <c r="J12" s="72">
        <f>DatosDelitos!L10</f>
        <v>0</v>
      </c>
      <c r="K12" s="72">
        <f>DatosDelitos!N10</f>
        <v>0</v>
      </c>
      <c r="L12" s="73">
        <f>DatosDelitos!O10</f>
        <v>0</v>
      </c>
    </row>
    <row r="13" spans="2:13" ht="13.15" customHeight="1" x14ac:dyDescent="0.2">
      <c r="B13" s="200" t="s">
        <v>318</v>
      </c>
      <c r="C13" s="200"/>
      <c r="D13" s="71">
        <f>DatosDelitos!B20</f>
        <v>0</v>
      </c>
      <c r="E13" s="72">
        <f>DatosDelitos!G20</f>
        <v>0</v>
      </c>
      <c r="F13" s="72">
        <f>DatosDelitos!H20</f>
        <v>0</v>
      </c>
      <c r="G13" s="72">
        <f>DatosDelitos!I20</f>
        <v>0</v>
      </c>
      <c r="H13" s="72">
        <f>DatosDelitos!J20</f>
        <v>0</v>
      </c>
      <c r="I13" s="72">
        <f>DatosDelitos!K20</f>
        <v>0</v>
      </c>
      <c r="J13" s="72">
        <f>DatosDelitos!L20</f>
        <v>0</v>
      </c>
      <c r="K13" s="72">
        <f>DatosDelitos!N20</f>
        <v>0</v>
      </c>
      <c r="L13" s="73">
        <f>DatosDelitos!O20</f>
        <v>1</v>
      </c>
    </row>
    <row r="14" spans="2:13" ht="13.15" customHeight="1" x14ac:dyDescent="0.2">
      <c r="B14" s="200" t="s">
        <v>321</v>
      </c>
      <c r="C14" s="200"/>
      <c r="D14" s="71">
        <f>DatosDelitos!B23</f>
        <v>0</v>
      </c>
      <c r="E14" s="72">
        <f>DatosDelitos!G23</f>
        <v>0</v>
      </c>
      <c r="F14" s="72">
        <f>DatosDelitos!H23</f>
        <v>0</v>
      </c>
      <c r="G14" s="72">
        <f>DatosDelitos!I23</f>
        <v>0</v>
      </c>
      <c r="H14" s="72">
        <f>DatosDelitos!J23</f>
        <v>0</v>
      </c>
      <c r="I14" s="72">
        <f>DatosDelitos!K23</f>
        <v>0</v>
      </c>
      <c r="J14" s="72">
        <f>DatosDelitos!L23</f>
        <v>0</v>
      </c>
      <c r="K14" s="72">
        <f>DatosDelitos!N23</f>
        <v>0</v>
      </c>
      <c r="L14" s="73">
        <f>DatosDelitos!O23</f>
        <v>0</v>
      </c>
    </row>
    <row r="15" spans="2:13" ht="13.15" customHeight="1" x14ac:dyDescent="0.2">
      <c r="B15" s="200" t="s">
        <v>908</v>
      </c>
      <c r="C15" s="200"/>
      <c r="D15" s="71">
        <f>DatosDelitos!B17+DatosDelitos!B44</f>
        <v>123</v>
      </c>
      <c r="E15" s="72">
        <f>DatosDelitos!G17+DatosDelitos!G44</f>
        <v>31</v>
      </c>
      <c r="F15" s="72">
        <f>DatosDelitos!H16+DatosDelitos!H44</f>
        <v>7</v>
      </c>
      <c r="G15" s="72">
        <f>DatosDelitos!I17+DatosDelitos!I44</f>
        <v>2</v>
      </c>
      <c r="H15" s="72">
        <f>DatosDelitos!J17+DatosDelitos!J44</f>
        <v>0</v>
      </c>
      <c r="I15" s="72">
        <f>DatosDelitos!K17+DatosDelitos!K44</f>
        <v>0</v>
      </c>
      <c r="J15" s="72">
        <f>DatosDelitos!L17+DatosDelitos!L44</f>
        <v>0</v>
      </c>
      <c r="K15" s="72">
        <f>DatosDelitos!N17+DatosDelitos!N44</f>
        <v>6</v>
      </c>
      <c r="L15" s="73">
        <f>DatosDelitos!O17+DatosDelitos!O44</f>
        <v>68</v>
      </c>
    </row>
    <row r="16" spans="2:13" ht="13.15" customHeight="1" x14ac:dyDescent="0.2">
      <c r="B16" s="200" t="s">
        <v>909</v>
      </c>
      <c r="C16" s="200"/>
      <c r="D16" s="71">
        <f>DatosDelitos!B30</f>
        <v>125</v>
      </c>
      <c r="E16" s="72">
        <f>DatosDelitos!G30</f>
        <v>7</v>
      </c>
      <c r="F16" s="72">
        <f>DatosDelitos!H30</f>
        <v>7</v>
      </c>
      <c r="G16" s="72">
        <f>DatosDelitos!I30</f>
        <v>0</v>
      </c>
      <c r="H16" s="72">
        <f>DatosDelitos!J30</f>
        <v>0</v>
      </c>
      <c r="I16" s="72">
        <f>DatosDelitos!K30</f>
        <v>0</v>
      </c>
      <c r="J16" s="72">
        <f>DatosDelitos!L30</f>
        <v>0</v>
      </c>
      <c r="K16" s="72">
        <f>DatosDelitos!N30</f>
        <v>4</v>
      </c>
      <c r="L16" s="73">
        <f>DatosDelitos!O30</f>
        <v>9</v>
      </c>
    </row>
    <row r="17" spans="2:12" ht="13.15" customHeight="1" x14ac:dyDescent="0.2">
      <c r="B17" s="201" t="s">
        <v>910</v>
      </c>
      <c r="C17" s="201"/>
      <c r="D17" s="71">
        <f>DatosDelitos!B42-DatosDelitos!B44</f>
        <v>1</v>
      </c>
      <c r="E17" s="72">
        <f>DatosDelitos!G42-DatosDelitos!G44</f>
        <v>0</v>
      </c>
      <c r="F17" s="72">
        <f>DatosDelitos!H42-DatosDelitos!H44</f>
        <v>0</v>
      </c>
      <c r="G17" s="72">
        <f>DatosDelitos!I42-DatosDelitos!I44</f>
        <v>0</v>
      </c>
      <c r="H17" s="72">
        <f>DatosDelitos!J42-DatosDelitos!J44</f>
        <v>0</v>
      </c>
      <c r="I17" s="72">
        <f>DatosDelitos!K42-DatosDelitos!K44</f>
        <v>0</v>
      </c>
      <c r="J17" s="72">
        <f>DatosDelitos!L42-DatosDelitos!L44</f>
        <v>0</v>
      </c>
      <c r="K17" s="72">
        <f>DatosDelitos!N42-DatosDelitos!N44</f>
        <v>0</v>
      </c>
      <c r="L17" s="73">
        <f>DatosDelitos!O42-DatosDelitos!O44</f>
        <v>0</v>
      </c>
    </row>
    <row r="18" spans="2:12" ht="13.15" customHeight="1" x14ac:dyDescent="0.2">
      <c r="B18" s="200" t="s">
        <v>911</v>
      </c>
      <c r="C18" s="200"/>
      <c r="D18" s="71">
        <f>DatosDelitos!B50</f>
        <v>45</v>
      </c>
      <c r="E18" s="72">
        <f>DatosDelitos!G50</f>
        <v>5</v>
      </c>
      <c r="F18" s="72">
        <f>DatosDelitos!H50</f>
        <v>3</v>
      </c>
      <c r="G18" s="72">
        <f>DatosDelitos!I50</f>
        <v>6</v>
      </c>
      <c r="H18" s="72">
        <f>DatosDelitos!J50</f>
        <v>3</v>
      </c>
      <c r="I18" s="72">
        <f>DatosDelitos!K50</f>
        <v>0</v>
      </c>
      <c r="J18" s="72">
        <f>DatosDelitos!L50</f>
        <v>0</v>
      </c>
      <c r="K18" s="72">
        <f>DatosDelitos!N50</f>
        <v>6</v>
      </c>
      <c r="L18" s="73">
        <f>DatosDelitos!O50</f>
        <v>0</v>
      </c>
    </row>
    <row r="19" spans="2:12" ht="13.15" customHeight="1" x14ac:dyDescent="0.2">
      <c r="B19" s="200" t="s">
        <v>912</v>
      </c>
      <c r="C19" s="200"/>
      <c r="D19" s="71">
        <f>DatosDelitos!B72</f>
        <v>0</v>
      </c>
      <c r="E19" s="72">
        <f>DatosDelitos!G72</f>
        <v>0</v>
      </c>
      <c r="F19" s="72">
        <f>DatosDelitos!H72</f>
        <v>0</v>
      </c>
      <c r="G19" s="72">
        <f>DatosDelitos!I72</f>
        <v>0</v>
      </c>
      <c r="H19" s="72">
        <f>DatosDelitos!J72</f>
        <v>0</v>
      </c>
      <c r="I19" s="72">
        <f>DatosDelitos!K72</f>
        <v>0</v>
      </c>
      <c r="J19" s="72">
        <f>DatosDelitos!L72</f>
        <v>0</v>
      </c>
      <c r="K19" s="72">
        <f>DatosDelitos!N72</f>
        <v>0</v>
      </c>
      <c r="L19" s="73">
        <f>DatosDelitos!O72</f>
        <v>0</v>
      </c>
    </row>
    <row r="20" spans="2:12" ht="27" customHeight="1" x14ac:dyDescent="0.2">
      <c r="B20" s="200" t="s">
        <v>913</v>
      </c>
      <c r="C20" s="200"/>
      <c r="D20" s="71">
        <f>DatosDelitos!B74</f>
        <v>7</v>
      </c>
      <c r="E20" s="72">
        <f>DatosDelitos!G74</f>
        <v>2</v>
      </c>
      <c r="F20" s="72">
        <f>DatosDelitos!H74</f>
        <v>1</v>
      </c>
      <c r="G20" s="72">
        <f>DatosDelitos!I74</f>
        <v>1</v>
      </c>
      <c r="H20" s="72">
        <f>DatosDelitos!J74</f>
        <v>0</v>
      </c>
      <c r="I20" s="72">
        <f>DatosDelitos!K74</f>
        <v>0</v>
      </c>
      <c r="J20" s="72">
        <f>DatosDelitos!L74</f>
        <v>0</v>
      </c>
      <c r="K20" s="72">
        <f>DatosDelitos!N74</f>
        <v>0</v>
      </c>
      <c r="L20" s="73">
        <f>DatosDelitos!O74</f>
        <v>1</v>
      </c>
    </row>
    <row r="21" spans="2:12" ht="13.15" customHeight="1" x14ac:dyDescent="0.2">
      <c r="B21" s="201" t="s">
        <v>914</v>
      </c>
      <c r="C21" s="201"/>
      <c r="D21" s="71">
        <f>DatosDelitos!B82</f>
        <v>17</v>
      </c>
      <c r="E21" s="72">
        <f>DatosDelitos!G82</f>
        <v>0</v>
      </c>
      <c r="F21" s="72">
        <f>DatosDelitos!H82</f>
        <v>1</v>
      </c>
      <c r="G21" s="72">
        <f>DatosDelitos!I82</f>
        <v>0</v>
      </c>
      <c r="H21" s="72">
        <f>DatosDelitos!J82</f>
        <v>0</v>
      </c>
      <c r="I21" s="72">
        <f>DatosDelitos!K82</f>
        <v>0</v>
      </c>
      <c r="J21" s="72">
        <f>DatosDelitos!L82</f>
        <v>0</v>
      </c>
      <c r="K21" s="72">
        <f>DatosDelitos!N82</f>
        <v>0</v>
      </c>
      <c r="L21" s="73">
        <f>DatosDelitos!O82</f>
        <v>0</v>
      </c>
    </row>
    <row r="22" spans="2:12" ht="13.15" customHeight="1" x14ac:dyDescent="0.2">
      <c r="B22" s="200" t="s">
        <v>915</v>
      </c>
      <c r="C22" s="200"/>
      <c r="D22" s="71">
        <f>DatosDelitos!B85</f>
        <v>35</v>
      </c>
      <c r="E22" s="72">
        <f>DatosDelitos!G85</f>
        <v>0</v>
      </c>
      <c r="F22" s="72">
        <f>DatosDelitos!H85</f>
        <v>0</v>
      </c>
      <c r="G22" s="72">
        <f>DatosDelitos!I85</f>
        <v>0</v>
      </c>
      <c r="H22" s="72">
        <f>DatosDelitos!J85</f>
        <v>0</v>
      </c>
      <c r="I22" s="72">
        <f>DatosDelitos!K85</f>
        <v>0</v>
      </c>
      <c r="J22" s="72">
        <f>DatosDelitos!L85</f>
        <v>0</v>
      </c>
      <c r="K22" s="72">
        <f>DatosDelitos!N85</f>
        <v>0</v>
      </c>
      <c r="L22" s="73">
        <f>DatosDelitos!O85</f>
        <v>3</v>
      </c>
    </row>
    <row r="23" spans="2:12" ht="13.15" customHeight="1" x14ac:dyDescent="0.2">
      <c r="B23" s="200" t="s">
        <v>643</v>
      </c>
      <c r="C23" s="200"/>
      <c r="D23" s="71">
        <f>DatosDelitos!B97</f>
        <v>450</v>
      </c>
      <c r="E23" s="72">
        <f>DatosDelitos!G97</f>
        <v>85</v>
      </c>
      <c r="F23" s="72">
        <f>DatosDelitos!H97</f>
        <v>70</v>
      </c>
      <c r="G23" s="72">
        <f>DatosDelitos!I97</f>
        <v>0</v>
      </c>
      <c r="H23" s="72">
        <f>DatosDelitos!J97</f>
        <v>0</v>
      </c>
      <c r="I23" s="72">
        <f>DatosDelitos!K97</f>
        <v>1</v>
      </c>
      <c r="J23" s="72">
        <f>DatosDelitos!L97</f>
        <v>0</v>
      </c>
      <c r="K23" s="72">
        <f>DatosDelitos!N97</f>
        <v>13</v>
      </c>
      <c r="L23" s="73">
        <f>DatosDelitos!O97</f>
        <v>55</v>
      </c>
    </row>
    <row r="24" spans="2:12" ht="27" customHeight="1" x14ac:dyDescent="0.2">
      <c r="B24" s="200" t="s">
        <v>916</v>
      </c>
      <c r="C24" s="200"/>
      <c r="D24" s="71">
        <f>DatosDelitos!B131</f>
        <v>3</v>
      </c>
      <c r="E24" s="72">
        <f>DatosDelitos!G131</f>
        <v>0</v>
      </c>
      <c r="F24" s="72">
        <f>DatosDelitos!H131</f>
        <v>0</v>
      </c>
      <c r="G24" s="72">
        <f>DatosDelitos!I131</f>
        <v>0</v>
      </c>
      <c r="H24" s="72">
        <f>DatosDelitos!J131</f>
        <v>0</v>
      </c>
      <c r="I24" s="72">
        <f>DatosDelitos!K131</f>
        <v>0</v>
      </c>
      <c r="J24" s="72">
        <f>DatosDelitos!L131</f>
        <v>0</v>
      </c>
      <c r="K24" s="72">
        <f>DatosDelitos!N131</f>
        <v>0</v>
      </c>
      <c r="L24" s="73">
        <f>DatosDelitos!O131</f>
        <v>0</v>
      </c>
    </row>
    <row r="25" spans="2:12" ht="13.15" customHeight="1" x14ac:dyDescent="0.2">
      <c r="B25" s="200" t="s">
        <v>917</v>
      </c>
      <c r="C25" s="200"/>
      <c r="D25" s="71">
        <f>DatosDelitos!B137</f>
        <v>963</v>
      </c>
      <c r="E25" s="72">
        <f>DatosDelitos!G137</f>
        <v>3</v>
      </c>
      <c r="F25" s="72">
        <f>DatosDelitos!H137</f>
        <v>3</v>
      </c>
      <c r="G25" s="72">
        <f>DatosDelitos!I137</f>
        <v>0</v>
      </c>
      <c r="H25" s="72">
        <f>DatosDelitos!J137</f>
        <v>0</v>
      </c>
      <c r="I25" s="72">
        <f>DatosDelitos!K137</f>
        <v>0</v>
      </c>
      <c r="J25" s="72">
        <f>DatosDelitos!L137</f>
        <v>0</v>
      </c>
      <c r="K25" s="72">
        <f>DatosDelitos!N137</f>
        <v>0</v>
      </c>
      <c r="L25" s="73">
        <f>DatosDelitos!O137</f>
        <v>1</v>
      </c>
    </row>
    <row r="26" spans="2:12" ht="13.15" customHeight="1" x14ac:dyDescent="0.2">
      <c r="B26" s="201" t="s">
        <v>918</v>
      </c>
      <c r="C26" s="201"/>
      <c r="D26" s="71">
        <f>DatosDelitos!B144</f>
        <v>0</v>
      </c>
      <c r="E26" s="72">
        <f>DatosDelitos!G144</f>
        <v>0</v>
      </c>
      <c r="F26" s="72">
        <f>DatosDelitos!H144</f>
        <v>0</v>
      </c>
      <c r="G26" s="72">
        <f>DatosDelitos!I144</f>
        <v>0</v>
      </c>
      <c r="H26" s="72">
        <f>DatosDelitos!J144</f>
        <v>1</v>
      </c>
      <c r="I26" s="72">
        <f>DatosDelitos!K144</f>
        <v>0</v>
      </c>
      <c r="J26" s="72">
        <f>DatosDelitos!L144</f>
        <v>0</v>
      </c>
      <c r="K26" s="72">
        <f>DatosDelitos!N144</f>
        <v>0</v>
      </c>
      <c r="L26" s="73">
        <f>DatosDelitos!O144</f>
        <v>2</v>
      </c>
    </row>
    <row r="27" spans="2:12" ht="38.25" customHeight="1" x14ac:dyDescent="0.2">
      <c r="B27" s="200" t="s">
        <v>919</v>
      </c>
      <c r="C27" s="200"/>
      <c r="D27" s="71">
        <f>DatosDelitos!B147</f>
        <v>22</v>
      </c>
      <c r="E27" s="72">
        <f>DatosDelitos!G147</f>
        <v>6</v>
      </c>
      <c r="F27" s="72">
        <f>DatosDelitos!H147</f>
        <v>4</v>
      </c>
      <c r="G27" s="72">
        <f>DatosDelitos!I147</f>
        <v>0</v>
      </c>
      <c r="H27" s="72">
        <f>DatosDelitos!J147</f>
        <v>0</v>
      </c>
      <c r="I27" s="72">
        <f>DatosDelitos!K147</f>
        <v>0</v>
      </c>
      <c r="J27" s="72">
        <f>DatosDelitos!L147</f>
        <v>0</v>
      </c>
      <c r="K27" s="72">
        <f>DatosDelitos!N147</f>
        <v>0</v>
      </c>
      <c r="L27" s="73">
        <f>DatosDelitos!O147</f>
        <v>2</v>
      </c>
    </row>
    <row r="28" spans="2:12" ht="13.15" customHeight="1" x14ac:dyDescent="0.2">
      <c r="B28" s="200" t="s">
        <v>920</v>
      </c>
      <c r="C28" s="200"/>
      <c r="D28" s="71">
        <f>DatosDelitos!B156+SUM(DatosDelitos!B167:B172)</f>
        <v>9</v>
      </c>
      <c r="E28" s="72">
        <f>DatosDelitos!G156+SUM(DatosDelitos!G167:G172)</f>
        <v>3</v>
      </c>
      <c r="F28" s="72">
        <f>DatosDelitos!H156+SUM(DatosDelitos!H167:H172)</f>
        <v>5</v>
      </c>
      <c r="G28" s="72">
        <f>DatosDelitos!I156+SUM(DatosDelitos!I167:I172)</f>
        <v>3</v>
      </c>
      <c r="H28" s="72">
        <f>DatosDelitos!J156+SUM(DatosDelitos!J167:J172)</f>
        <v>0</v>
      </c>
      <c r="I28" s="72">
        <f>DatosDelitos!K156+SUM(DatosDelitos!K167:K172)</f>
        <v>0</v>
      </c>
      <c r="J28" s="72">
        <f>DatosDelitos!L156+SUM(DatosDelitos!L167:L172)</f>
        <v>0</v>
      </c>
      <c r="K28" s="72">
        <f>DatosDelitos!N156+SUM(DatosDelitos!N167:N172)</f>
        <v>0</v>
      </c>
      <c r="L28" s="72">
        <f>DatosDelitos!O156+SUM(DatosDelitos!O167:P172)</f>
        <v>1</v>
      </c>
    </row>
    <row r="29" spans="2:12" ht="13.15" customHeight="1" x14ac:dyDescent="0.2">
      <c r="B29" s="200" t="s">
        <v>921</v>
      </c>
      <c r="C29" s="200"/>
      <c r="D29" s="71">
        <f>SUM(DatosDelitos!B173:B177)</f>
        <v>10</v>
      </c>
      <c r="E29" s="72">
        <f>SUM(DatosDelitos!G173:G177)</f>
        <v>3</v>
      </c>
      <c r="F29" s="72">
        <f>SUM(DatosDelitos!H173:H177)</f>
        <v>5</v>
      </c>
      <c r="G29" s="72">
        <f>SUM(DatosDelitos!I173:I177)</f>
        <v>1</v>
      </c>
      <c r="H29" s="72">
        <f>SUM(DatosDelitos!J173:J177)</f>
        <v>0</v>
      </c>
      <c r="I29" s="72">
        <f>SUM(DatosDelitos!K173:K177)</f>
        <v>0</v>
      </c>
      <c r="J29" s="72">
        <f>SUM(DatosDelitos!L173:L177)</f>
        <v>0</v>
      </c>
      <c r="K29" s="72">
        <f>SUM(DatosDelitos!N173:N177)</f>
        <v>41</v>
      </c>
      <c r="L29" s="72">
        <f>SUM(DatosDelitos!O173:O177)</f>
        <v>4</v>
      </c>
    </row>
    <row r="30" spans="2:12" ht="13.15" customHeight="1" x14ac:dyDescent="0.2">
      <c r="B30" s="200" t="s">
        <v>922</v>
      </c>
      <c r="C30" s="200"/>
      <c r="D30" s="71">
        <f>DatosDelitos!B178</f>
        <v>48</v>
      </c>
      <c r="E30" s="72">
        <f>DatosDelitos!G178</f>
        <v>17</v>
      </c>
      <c r="F30" s="72">
        <f>DatosDelitos!H178</f>
        <v>15</v>
      </c>
      <c r="G30" s="72">
        <f>DatosDelitos!I178</f>
        <v>0</v>
      </c>
      <c r="H30" s="72">
        <f>DatosDelitos!J178</f>
        <v>0</v>
      </c>
      <c r="I30" s="72">
        <f>DatosDelitos!K178</f>
        <v>0</v>
      </c>
      <c r="J30" s="72">
        <f>DatosDelitos!L178</f>
        <v>0</v>
      </c>
      <c r="K30" s="72">
        <f>DatosDelitos!N178</f>
        <v>1</v>
      </c>
      <c r="L30" s="72">
        <f>DatosDelitos!O178</f>
        <v>181</v>
      </c>
    </row>
    <row r="31" spans="2:12" ht="13.15" customHeight="1" x14ac:dyDescent="0.2">
      <c r="B31" s="200" t="s">
        <v>923</v>
      </c>
      <c r="C31" s="200"/>
      <c r="D31" s="71">
        <f>DatosDelitos!B186</f>
        <v>19</v>
      </c>
      <c r="E31" s="72">
        <f>DatosDelitos!G186</f>
        <v>5</v>
      </c>
      <c r="F31" s="72">
        <f>DatosDelitos!H186</f>
        <v>4</v>
      </c>
      <c r="G31" s="72">
        <f>DatosDelitos!I186</f>
        <v>0</v>
      </c>
      <c r="H31" s="72">
        <f>DatosDelitos!J186</f>
        <v>0</v>
      </c>
      <c r="I31" s="72">
        <f>DatosDelitos!K186</f>
        <v>0</v>
      </c>
      <c r="J31" s="72">
        <f>DatosDelitos!L186</f>
        <v>0</v>
      </c>
      <c r="K31" s="72">
        <f>DatosDelitos!N186</f>
        <v>2</v>
      </c>
      <c r="L31" s="72">
        <f>DatosDelitos!O186</f>
        <v>4</v>
      </c>
    </row>
    <row r="32" spans="2:12" ht="13.15" customHeight="1" x14ac:dyDescent="0.2">
      <c r="B32" s="200" t="s">
        <v>924</v>
      </c>
      <c r="C32" s="200"/>
      <c r="D32" s="71">
        <f>DatosDelitos!B201</f>
        <v>11</v>
      </c>
      <c r="E32" s="72">
        <f>DatosDelitos!G201</f>
        <v>1</v>
      </c>
      <c r="F32" s="72">
        <f>DatosDelitos!H201</f>
        <v>1</v>
      </c>
      <c r="G32" s="72">
        <f>DatosDelitos!I201</f>
        <v>0</v>
      </c>
      <c r="H32" s="72">
        <f>DatosDelitos!J201</f>
        <v>0</v>
      </c>
      <c r="I32" s="72">
        <f>DatosDelitos!K201</f>
        <v>0</v>
      </c>
      <c r="J32" s="72">
        <f>DatosDelitos!L201</f>
        <v>1</v>
      </c>
      <c r="K32" s="72">
        <f>DatosDelitos!N201</f>
        <v>0</v>
      </c>
      <c r="L32" s="72">
        <f>DatosDelitos!O201</f>
        <v>0</v>
      </c>
    </row>
    <row r="33" spans="2:13" ht="13.15" customHeight="1" x14ac:dyDescent="0.2">
      <c r="B33" s="200" t="s">
        <v>925</v>
      </c>
      <c r="C33" s="200"/>
      <c r="D33" s="71">
        <f>DatosDelitos!B221</f>
        <v>57</v>
      </c>
      <c r="E33" s="72">
        <f>DatosDelitos!G221</f>
        <v>12</v>
      </c>
      <c r="F33" s="72">
        <f>DatosDelitos!H221</f>
        <v>11</v>
      </c>
      <c r="G33" s="72">
        <f>DatosDelitos!I221</f>
        <v>0</v>
      </c>
      <c r="H33" s="72">
        <f>DatosDelitos!J221</f>
        <v>0</v>
      </c>
      <c r="I33" s="72">
        <f>DatosDelitos!K221</f>
        <v>0</v>
      </c>
      <c r="J33" s="72">
        <f>DatosDelitos!L221</f>
        <v>0</v>
      </c>
      <c r="K33" s="72">
        <f>DatosDelitos!N221</f>
        <v>4</v>
      </c>
      <c r="L33" s="72">
        <f>DatosDelitos!O221</f>
        <v>18</v>
      </c>
    </row>
    <row r="34" spans="2:13" ht="13.15" customHeight="1" x14ac:dyDescent="0.2">
      <c r="B34" s="200" t="s">
        <v>926</v>
      </c>
      <c r="C34" s="200"/>
      <c r="D34" s="71">
        <f>DatosDelitos!B242</f>
        <v>0</v>
      </c>
      <c r="E34" s="72">
        <f>DatosDelitos!G242</f>
        <v>0</v>
      </c>
      <c r="F34" s="72">
        <f>DatosDelitos!H242</f>
        <v>0</v>
      </c>
      <c r="G34" s="72">
        <f>DatosDelitos!I242</f>
        <v>0</v>
      </c>
      <c r="H34" s="72">
        <f>DatosDelitos!J242</f>
        <v>0</v>
      </c>
      <c r="I34" s="72">
        <f>DatosDelitos!K242</f>
        <v>0</v>
      </c>
      <c r="J34" s="72">
        <f>DatosDelitos!L242</f>
        <v>0</v>
      </c>
      <c r="K34" s="72">
        <f>DatosDelitos!N242</f>
        <v>0</v>
      </c>
      <c r="L34" s="72">
        <f>DatosDelitos!O242</f>
        <v>0</v>
      </c>
    </row>
    <row r="35" spans="2:13" ht="13.15" customHeight="1" x14ac:dyDescent="0.2">
      <c r="B35" s="200" t="s">
        <v>927</v>
      </c>
      <c r="C35" s="200"/>
      <c r="D35" s="71">
        <f>DatosDelitos!B269</f>
        <v>40</v>
      </c>
      <c r="E35" s="72">
        <f>DatosDelitos!G269</f>
        <v>12</v>
      </c>
      <c r="F35" s="72">
        <f>DatosDelitos!H269</f>
        <v>10</v>
      </c>
      <c r="G35" s="72">
        <f>DatosDelitos!I269</f>
        <v>0</v>
      </c>
      <c r="H35" s="72">
        <f>DatosDelitos!J269</f>
        <v>0</v>
      </c>
      <c r="I35" s="72">
        <f>DatosDelitos!K269</f>
        <v>0</v>
      </c>
      <c r="J35" s="72">
        <f>DatosDelitos!L269</f>
        <v>0</v>
      </c>
      <c r="K35" s="72">
        <f>DatosDelitos!N269</f>
        <v>19</v>
      </c>
      <c r="L35" s="72">
        <f>DatosDelitos!O269</f>
        <v>28</v>
      </c>
    </row>
    <row r="36" spans="2:13" ht="38.25" customHeight="1" x14ac:dyDescent="0.2">
      <c r="B36" s="200" t="s">
        <v>928</v>
      </c>
      <c r="C36" s="200"/>
      <c r="D36" s="71">
        <f>DatosDelitos!B299</f>
        <v>0</v>
      </c>
      <c r="E36" s="72">
        <f>DatosDelitos!G299</f>
        <v>0</v>
      </c>
      <c r="F36" s="72">
        <f>DatosDelitos!H299</f>
        <v>0</v>
      </c>
      <c r="G36" s="72">
        <f>DatosDelitos!I299</f>
        <v>0</v>
      </c>
      <c r="H36" s="72">
        <f>DatosDelitos!J299</f>
        <v>0</v>
      </c>
      <c r="I36" s="72">
        <f>DatosDelitos!K299</f>
        <v>0</v>
      </c>
      <c r="J36" s="72">
        <f>DatosDelitos!L299</f>
        <v>0</v>
      </c>
      <c r="K36" s="72">
        <f>DatosDelitos!N299</f>
        <v>0</v>
      </c>
      <c r="L36" s="72">
        <f>DatosDelitos!O299</f>
        <v>0</v>
      </c>
    </row>
    <row r="37" spans="2:13" ht="13.15" customHeight="1" x14ac:dyDescent="0.2">
      <c r="B37" s="200" t="s">
        <v>929</v>
      </c>
      <c r="C37" s="200"/>
      <c r="D37" s="71">
        <f>DatosDelitos!B303</f>
        <v>0</v>
      </c>
      <c r="E37" s="72">
        <f>DatosDelitos!G303</f>
        <v>0</v>
      </c>
      <c r="F37" s="72">
        <f>DatosDelitos!H303</f>
        <v>0</v>
      </c>
      <c r="G37" s="72">
        <f>DatosDelitos!I303</f>
        <v>0</v>
      </c>
      <c r="H37" s="72">
        <f>DatosDelitos!J303</f>
        <v>0</v>
      </c>
      <c r="I37" s="72">
        <f>DatosDelitos!K303</f>
        <v>0</v>
      </c>
      <c r="J37" s="72">
        <f>DatosDelitos!L303</f>
        <v>0</v>
      </c>
      <c r="K37" s="72">
        <f>DatosDelitos!N303</f>
        <v>0</v>
      </c>
      <c r="L37" s="72">
        <f>DatosDelitos!O303</f>
        <v>0</v>
      </c>
    </row>
    <row r="38" spans="2:13" ht="13.15" customHeight="1" x14ac:dyDescent="0.2">
      <c r="B38" s="200" t="s">
        <v>930</v>
      </c>
      <c r="C38" s="200"/>
      <c r="D38" s="71">
        <f>DatosDelitos!B310+DatosDelitos!B316+DatosDelitos!B318</f>
        <v>3</v>
      </c>
      <c r="E38" s="72">
        <f>DatosDelitos!G310+DatosDelitos!G316+DatosDelitos!G318</f>
        <v>1</v>
      </c>
      <c r="F38" s="72">
        <f>DatosDelitos!H310+DatosDelitos!H316+DatosDelitos!H318</f>
        <v>1</v>
      </c>
      <c r="G38" s="72">
        <f>DatosDelitos!I310+DatosDelitos!I316+DatosDelitos!I318</f>
        <v>0</v>
      </c>
      <c r="H38" s="72">
        <f>DatosDelitos!J310+DatosDelitos!J316+DatosDelitos!J318</f>
        <v>0</v>
      </c>
      <c r="I38" s="72">
        <f>DatosDelitos!K310+DatosDelitos!K316+DatosDelitos!K318</f>
        <v>0</v>
      </c>
      <c r="J38" s="72">
        <f>DatosDelitos!L310+DatosDelitos!L316+DatosDelitos!L318</f>
        <v>0</v>
      </c>
      <c r="K38" s="72">
        <f>DatosDelitos!N310+DatosDelitos!N316+DatosDelitos!N318</f>
        <v>1</v>
      </c>
      <c r="L38" s="72">
        <f>DatosDelitos!O310+DatosDelitos!O316+DatosDelitos!O318</f>
        <v>1</v>
      </c>
    </row>
    <row r="39" spans="2:13" ht="13.15" customHeight="1" x14ac:dyDescent="0.2">
      <c r="B39" s="200" t="s">
        <v>931</v>
      </c>
      <c r="C39" s="200"/>
      <c r="D39" s="71">
        <f>DatosDelitos!B321</f>
        <v>812</v>
      </c>
      <c r="E39" s="72">
        <f>DatosDelitos!G321</f>
        <v>27</v>
      </c>
      <c r="F39" s="72">
        <f>DatosDelitos!H321</f>
        <v>20</v>
      </c>
      <c r="G39" s="72">
        <f>DatosDelitos!I321</f>
        <v>0</v>
      </c>
      <c r="H39" s="72">
        <f>DatosDelitos!J321</f>
        <v>0</v>
      </c>
      <c r="I39" s="72">
        <f>DatosDelitos!K321</f>
        <v>0</v>
      </c>
      <c r="J39" s="72">
        <f>DatosDelitos!L321</f>
        <v>0</v>
      </c>
      <c r="K39" s="72">
        <f>DatosDelitos!N321</f>
        <v>0</v>
      </c>
      <c r="L39" s="72">
        <f>DatosDelitos!O321</f>
        <v>30</v>
      </c>
    </row>
    <row r="40" spans="2:13" ht="13.15" customHeight="1" x14ac:dyDescent="0.2">
      <c r="B40" s="200" t="s">
        <v>932</v>
      </c>
      <c r="C40" s="200"/>
      <c r="D40" s="71">
        <f>DatosDelitos!B323</f>
        <v>0</v>
      </c>
      <c r="E40" s="71">
        <f>DatosDelitos!G323</f>
        <v>0</v>
      </c>
      <c r="F40" s="71">
        <f>DatosDelitos!H323</f>
        <v>0</v>
      </c>
      <c r="G40" s="71">
        <f>DatosDelitos!I323</f>
        <v>0</v>
      </c>
      <c r="H40" s="71">
        <f>DatosDelitos!J323</f>
        <v>0</v>
      </c>
      <c r="I40" s="71">
        <f>DatosDelitos!K323</f>
        <v>0</v>
      </c>
      <c r="J40" s="71">
        <f>DatosDelitos!L323</f>
        <v>0</v>
      </c>
      <c r="K40" s="71">
        <f>DatosDelitos!N323</f>
        <v>0</v>
      </c>
      <c r="L40" s="71">
        <f>DatosDelitos!O323</f>
        <v>0</v>
      </c>
    </row>
    <row r="41" spans="2:13" ht="13.15" customHeight="1" x14ac:dyDescent="0.2">
      <c r="B41" s="200" t="s">
        <v>623</v>
      </c>
      <c r="C41" s="200"/>
      <c r="D41" s="71">
        <f>DatosDelitos!B325</f>
        <v>0</v>
      </c>
      <c r="E41" s="71">
        <f>DatosDelitos!G325</f>
        <v>0</v>
      </c>
      <c r="F41" s="71">
        <f>DatosDelitos!H325</f>
        <v>0</v>
      </c>
      <c r="G41" s="71">
        <f>DatosDelitos!I325</f>
        <v>0</v>
      </c>
      <c r="H41" s="71">
        <f>DatosDelitos!J325</f>
        <v>0</v>
      </c>
      <c r="I41" s="71">
        <f>DatosDelitos!K325</f>
        <v>0</v>
      </c>
      <c r="J41" s="71">
        <f>DatosDelitos!L325</f>
        <v>0</v>
      </c>
      <c r="K41" s="71">
        <f>DatosDelitos!N325</f>
        <v>0</v>
      </c>
      <c r="L41" s="71">
        <f>DatosDelitos!O325</f>
        <v>0</v>
      </c>
    </row>
    <row r="42" spans="2:13" ht="13.9" customHeight="1" thickBot="1" x14ac:dyDescent="0.25">
      <c r="B42" s="203" t="s">
        <v>624</v>
      </c>
      <c r="C42" s="203"/>
      <c r="D42" s="74">
        <f t="shared" ref="D42:L42" si="0">SUM(D11:D41)</f>
        <v>4478</v>
      </c>
      <c r="E42" s="74">
        <f t="shared" si="0"/>
        <v>253</v>
      </c>
      <c r="F42" s="74">
        <f t="shared" si="0"/>
        <v>193</v>
      </c>
      <c r="G42" s="74">
        <f t="shared" si="0"/>
        <v>16</v>
      </c>
      <c r="H42" s="74">
        <f t="shared" si="0"/>
        <v>9</v>
      </c>
      <c r="I42" s="74">
        <f t="shared" si="0"/>
        <v>2</v>
      </c>
      <c r="J42" s="74">
        <f t="shared" si="0"/>
        <v>1</v>
      </c>
      <c r="K42" s="74">
        <f t="shared" si="0"/>
        <v>99</v>
      </c>
      <c r="L42" s="74">
        <f t="shared" si="0"/>
        <v>445</v>
      </c>
    </row>
    <row r="45" spans="2:13" ht="15.75" x14ac:dyDescent="0.25">
      <c r="B45" s="75" t="s">
        <v>933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7" spans="2:13" ht="39" thickBot="1" x14ac:dyDescent="0.25">
      <c r="D47" s="51" t="s">
        <v>897</v>
      </c>
      <c r="E47" s="53" t="s">
        <v>898</v>
      </c>
    </row>
    <row r="48" spans="2:13" ht="13.15" customHeight="1" x14ac:dyDescent="0.25">
      <c r="B48" s="202" t="s">
        <v>934</v>
      </c>
      <c r="C48" s="202"/>
      <c r="D48" s="77">
        <f>DatosDelitos!E5</f>
        <v>0</v>
      </c>
      <c r="E48" s="77">
        <f>DatosDelitos!F5</f>
        <v>0</v>
      </c>
    </row>
    <row r="49" spans="2:5" ht="13.15" customHeight="1" x14ac:dyDescent="0.25">
      <c r="B49" s="202" t="s">
        <v>935</v>
      </c>
      <c r="C49" s="202"/>
      <c r="D49" s="77">
        <f>DatosDelitos!E13-DatosDelitos!E17</f>
        <v>6</v>
      </c>
      <c r="E49" s="77">
        <f>DatosDelitos!F13-DatosDelitos!F17</f>
        <v>3</v>
      </c>
    </row>
    <row r="50" spans="2:5" ht="13.15" customHeight="1" x14ac:dyDescent="0.25">
      <c r="B50" s="202" t="s">
        <v>275</v>
      </c>
      <c r="C50" s="202"/>
      <c r="D50" s="77">
        <f>DatosDelitos!E10</f>
        <v>0</v>
      </c>
      <c r="E50" s="77">
        <f>DatosDelitos!F10</f>
        <v>0</v>
      </c>
    </row>
    <row r="51" spans="2:5" ht="13.15" customHeight="1" x14ac:dyDescent="0.25">
      <c r="B51" s="202" t="s">
        <v>318</v>
      </c>
      <c r="C51" s="202"/>
      <c r="D51" s="77">
        <f>DatosDelitos!E20</f>
        <v>0</v>
      </c>
      <c r="E51" s="77">
        <f>DatosDelitos!F20</f>
        <v>0</v>
      </c>
    </row>
    <row r="52" spans="2:5" ht="13.15" customHeight="1" x14ac:dyDescent="0.25">
      <c r="B52" s="202" t="s">
        <v>321</v>
      </c>
      <c r="C52" s="202"/>
      <c r="D52" s="77">
        <f>DatosDelitos!E23</f>
        <v>0</v>
      </c>
      <c r="E52" s="77">
        <f>DatosDelitos!F23</f>
        <v>0</v>
      </c>
    </row>
    <row r="53" spans="2:5" ht="13.15" customHeight="1" x14ac:dyDescent="0.25">
      <c r="B53" s="202" t="s">
        <v>908</v>
      </c>
      <c r="C53" s="202"/>
      <c r="D53" s="77">
        <f>DatosDelitos!E17+DatosDelitos!E44</f>
        <v>76</v>
      </c>
      <c r="E53" s="77">
        <f>DatosDelitos!F17+DatosDelitos!F44</f>
        <v>53</v>
      </c>
    </row>
    <row r="54" spans="2:5" ht="13.15" customHeight="1" x14ac:dyDescent="0.25">
      <c r="B54" s="202" t="s">
        <v>909</v>
      </c>
      <c r="C54" s="202"/>
      <c r="D54" s="77">
        <f>DatosDelitos!E30</f>
        <v>34</v>
      </c>
      <c r="E54" s="77">
        <f>DatosDelitos!F30</f>
        <v>14</v>
      </c>
    </row>
    <row r="55" spans="2:5" ht="13.15" customHeight="1" x14ac:dyDescent="0.25">
      <c r="B55" s="202" t="s">
        <v>910</v>
      </c>
      <c r="C55" s="202"/>
      <c r="D55" s="77">
        <f>DatosDelitos!E42-DatosDelitos!E44</f>
        <v>0</v>
      </c>
      <c r="E55" s="77">
        <f>DatosDelitos!F42-DatosDelitos!F44</f>
        <v>0</v>
      </c>
    </row>
    <row r="56" spans="2:5" ht="13.15" customHeight="1" x14ac:dyDescent="0.25">
      <c r="B56" s="202" t="s">
        <v>911</v>
      </c>
      <c r="C56" s="202"/>
      <c r="D56" s="77">
        <f>DatosDelitos!E50</f>
        <v>1</v>
      </c>
      <c r="E56" s="77">
        <f>DatosDelitos!F50</f>
        <v>1</v>
      </c>
    </row>
    <row r="57" spans="2:5" ht="13.15" customHeight="1" x14ac:dyDescent="0.25">
      <c r="B57" s="202" t="s">
        <v>912</v>
      </c>
      <c r="C57" s="202"/>
      <c r="D57" s="77">
        <f>DatosDelitos!E72</f>
        <v>0</v>
      </c>
      <c r="E57" s="77">
        <f>DatosDelitos!F72</f>
        <v>0</v>
      </c>
    </row>
    <row r="58" spans="2:5" ht="27" customHeight="1" x14ac:dyDescent="0.25">
      <c r="B58" s="202" t="s">
        <v>936</v>
      </c>
      <c r="C58" s="202"/>
      <c r="D58" s="77">
        <f>DatosDelitos!E74</f>
        <v>1</v>
      </c>
      <c r="E58" s="77">
        <f>DatosDelitos!F74</f>
        <v>0</v>
      </c>
    </row>
    <row r="59" spans="2:5" ht="13.15" customHeight="1" x14ac:dyDescent="0.25">
      <c r="B59" s="202" t="s">
        <v>914</v>
      </c>
      <c r="C59" s="202"/>
      <c r="D59" s="77">
        <f>DatosDelitos!E82</f>
        <v>0</v>
      </c>
      <c r="E59" s="77">
        <f>DatosDelitos!F82</f>
        <v>0</v>
      </c>
    </row>
    <row r="60" spans="2:5" ht="13.15" customHeight="1" x14ac:dyDescent="0.25">
      <c r="B60" s="202" t="s">
        <v>915</v>
      </c>
      <c r="C60" s="202"/>
      <c r="D60" s="77">
        <f>DatosDelitos!E85</f>
        <v>0</v>
      </c>
      <c r="E60" s="77">
        <f>DatosDelitos!F85</f>
        <v>0</v>
      </c>
    </row>
    <row r="61" spans="2:5" ht="13.15" customHeight="1" x14ac:dyDescent="0.25">
      <c r="B61" s="202" t="s">
        <v>643</v>
      </c>
      <c r="C61" s="202"/>
      <c r="D61" s="77">
        <f>DatosDelitos!E97</f>
        <v>22</v>
      </c>
      <c r="E61" s="77">
        <f>DatosDelitos!F97</f>
        <v>20</v>
      </c>
    </row>
    <row r="62" spans="2:5" ht="27" customHeight="1" x14ac:dyDescent="0.25">
      <c r="B62" s="202" t="s">
        <v>937</v>
      </c>
      <c r="C62" s="202"/>
      <c r="D62" s="77">
        <f>DatosDelitos!E131</f>
        <v>0</v>
      </c>
      <c r="E62" s="77">
        <f>DatosDelitos!F131</f>
        <v>0</v>
      </c>
    </row>
    <row r="63" spans="2:5" ht="13.15" customHeight="1" x14ac:dyDescent="0.25">
      <c r="B63" s="202" t="s">
        <v>917</v>
      </c>
      <c r="C63" s="202"/>
      <c r="D63" s="77">
        <f>DatosDelitos!E137</f>
        <v>0</v>
      </c>
      <c r="E63" s="77">
        <f>DatosDelitos!F137</f>
        <v>0</v>
      </c>
    </row>
    <row r="64" spans="2:5" ht="13.15" customHeight="1" x14ac:dyDescent="0.25">
      <c r="B64" s="202" t="s">
        <v>918</v>
      </c>
      <c r="C64" s="202"/>
      <c r="D64" s="77">
        <f>DatosDelitos!E144</f>
        <v>1</v>
      </c>
      <c r="E64" s="77">
        <f>DatosDelitos!F144</f>
        <v>1</v>
      </c>
    </row>
    <row r="65" spans="2:5" ht="40.5" customHeight="1" x14ac:dyDescent="0.25">
      <c r="B65" s="202" t="s">
        <v>919</v>
      </c>
      <c r="C65" s="202"/>
      <c r="D65" s="77">
        <f>DatosDelitos!E147</f>
        <v>0</v>
      </c>
      <c r="E65" s="77">
        <f>DatosDelitos!F147</f>
        <v>0</v>
      </c>
    </row>
    <row r="66" spans="2:5" ht="13.15" customHeight="1" x14ac:dyDescent="0.25">
      <c r="B66" s="202" t="s">
        <v>920</v>
      </c>
      <c r="C66" s="202"/>
      <c r="D66" s="77">
        <f>DatosDelitos!E156+SUM(DatosDelitos!E167:F172)</f>
        <v>0</v>
      </c>
      <c r="E66" s="77">
        <f>DatosDelitos!F156+SUM(DatosDelitos!F167:G172)</f>
        <v>3</v>
      </c>
    </row>
    <row r="67" spans="2:5" ht="13.15" customHeight="1" x14ac:dyDescent="0.25">
      <c r="B67" s="202" t="s">
        <v>921</v>
      </c>
      <c r="C67" s="202"/>
      <c r="D67" s="77">
        <f>SUM(DatosDelitos!E173:F177)</f>
        <v>4</v>
      </c>
      <c r="E67" s="77">
        <f>SUM(DatosDelitos!F173:G177)</f>
        <v>5</v>
      </c>
    </row>
    <row r="68" spans="2:5" ht="13.15" customHeight="1" x14ac:dyDescent="0.25">
      <c r="B68" s="202" t="s">
        <v>922</v>
      </c>
      <c r="C68" s="202"/>
      <c r="D68" s="77">
        <f>DatosDelitos!E178</f>
        <v>194</v>
      </c>
      <c r="E68" s="77">
        <f>DatosDelitos!F178</f>
        <v>181</v>
      </c>
    </row>
    <row r="69" spans="2:5" ht="13.15" customHeight="1" x14ac:dyDescent="0.25">
      <c r="B69" s="202" t="s">
        <v>923</v>
      </c>
      <c r="C69" s="202"/>
      <c r="D69" s="77">
        <f>DatosDelitos!E186</f>
        <v>2</v>
      </c>
      <c r="E69" s="77">
        <f>DatosDelitos!F186</f>
        <v>1</v>
      </c>
    </row>
    <row r="70" spans="2:5" ht="13.15" customHeight="1" x14ac:dyDescent="0.25">
      <c r="B70" s="202" t="s">
        <v>924</v>
      </c>
      <c r="C70" s="202"/>
      <c r="D70" s="77">
        <f>DatosDelitos!E201</f>
        <v>1</v>
      </c>
      <c r="E70" s="77">
        <f>DatosDelitos!F201</f>
        <v>1</v>
      </c>
    </row>
    <row r="71" spans="2:5" ht="13.15" customHeight="1" x14ac:dyDescent="0.25">
      <c r="B71" s="202" t="s">
        <v>925</v>
      </c>
      <c r="C71" s="202"/>
      <c r="D71" s="77">
        <f>DatosDelitos!E221</f>
        <v>23</v>
      </c>
      <c r="E71" s="77">
        <f>DatosDelitos!F221</f>
        <v>14</v>
      </c>
    </row>
    <row r="72" spans="2:5" ht="13.15" customHeight="1" x14ac:dyDescent="0.25">
      <c r="B72" s="202" t="s">
        <v>926</v>
      </c>
      <c r="C72" s="202"/>
      <c r="D72" s="77">
        <f>DatosDelitos!E242</f>
        <v>0</v>
      </c>
      <c r="E72" s="77">
        <f>DatosDelitos!F242</f>
        <v>0</v>
      </c>
    </row>
    <row r="73" spans="2:5" ht="13.15" customHeight="1" x14ac:dyDescent="0.25">
      <c r="B73" s="202" t="s">
        <v>927</v>
      </c>
      <c r="C73" s="202"/>
      <c r="D73" s="77">
        <f>DatosDelitos!E269</f>
        <v>26</v>
      </c>
      <c r="E73" s="77">
        <f>DatosDelitos!F269</f>
        <v>22</v>
      </c>
    </row>
    <row r="74" spans="2:5" ht="38.25" customHeight="1" x14ac:dyDescent="0.25">
      <c r="B74" s="202" t="s">
        <v>928</v>
      </c>
      <c r="C74" s="202"/>
      <c r="D74" s="77">
        <f>DatosDelitos!E299</f>
        <v>0</v>
      </c>
      <c r="E74" s="77">
        <f>DatosDelitos!F299</f>
        <v>0</v>
      </c>
    </row>
    <row r="75" spans="2:5" ht="13.15" customHeight="1" x14ac:dyDescent="0.25">
      <c r="B75" s="202" t="s">
        <v>929</v>
      </c>
      <c r="C75" s="202"/>
      <c r="D75" s="77">
        <f>DatosDelitos!E303</f>
        <v>0</v>
      </c>
      <c r="E75" s="77">
        <f>DatosDelitos!F303</f>
        <v>0</v>
      </c>
    </row>
    <row r="76" spans="2:5" ht="13.15" customHeight="1" x14ac:dyDescent="0.25">
      <c r="B76" s="202" t="s">
        <v>930</v>
      </c>
      <c r="C76" s="202"/>
      <c r="D76" s="77">
        <f>DatosDelitos!E310+DatosDelitos!E316+DatosDelitos!E318</f>
        <v>0</v>
      </c>
      <c r="E76" s="77">
        <f>DatosDelitos!F310+DatosDelitos!F316+DatosDelitos!F318</f>
        <v>0</v>
      </c>
    </row>
    <row r="77" spans="2:5" ht="13.9" customHeight="1" x14ac:dyDescent="0.25">
      <c r="B77" s="202" t="s">
        <v>931</v>
      </c>
      <c r="C77" s="202"/>
      <c r="D77" s="77">
        <f>DatosDelitos!E321</f>
        <v>40</v>
      </c>
      <c r="E77" s="77">
        <f>DatosDelitos!F321</f>
        <v>32</v>
      </c>
    </row>
    <row r="78" spans="2:5" ht="15" customHeight="1" x14ac:dyDescent="0.25">
      <c r="B78" s="204" t="s">
        <v>932</v>
      </c>
      <c r="C78" s="204"/>
      <c r="D78" s="77">
        <f>DatosDelitos!E323</f>
        <v>0</v>
      </c>
      <c r="E78" s="77">
        <f>DatosDelitos!F323</f>
        <v>0</v>
      </c>
    </row>
    <row r="79" spans="2:5" ht="15" customHeight="1" x14ac:dyDescent="0.25">
      <c r="B79" s="204" t="s">
        <v>623</v>
      </c>
      <c r="C79" s="204"/>
      <c r="D79" s="77">
        <f>DatosDelitos!E325</f>
        <v>0</v>
      </c>
      <c r="E79" s="77">
        <f>DatosDelitos!F325</f>
        <v>0</v>
      </c>
    </row>
    <row r="80" spans="2:5" ht="15" customHeight="1" x14ac:dyDescent="0.25">
      <c r="B80" s="204" t="s">
        <v>187</v>
      </c>
      <c r="C80" s="204"/>
      <c r="D80" s="77">
        <f>SUM(D48:D79)</f>
        <v>431</v>
      </c>
      <c r="E80" s="77">
        <f>SUM(E48:E79)</f>
        <v>351</v>
      </c>
    </row>
    <row r="82" spans="2:13" s="80" customFormat="1" ht="15.75" x14ac:dyDescent="0.25">
      <c r="B82" s="78" t="s">
        <v>938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</row>
    <row r="84" spans="2:13" ht="25.5" x14ac:dyDescent="0.2">
      <c r="D84" s="81" t="s">
        <v>300</v>
      </c>
    </row>
    <row r="85" spans="2:13" ht="13.15" customHeight="1" x14ac:dyDescent="0.25">
      <c r="B85" s="202" t="s">
        <v>907</v>
      </c>
      <c r="C85" s="202"/>
      <c r="D85" s="77">
        <f>DatosDelitos!M5+DatosDelitos!M13-DatosDelitos!M17</f>
        <v>0</v>
      </c>
    </row>
    <row r="86" spans="2:13" ht="13.15" customHeight="1" x14ac:dyDescent="0.25">
      <c r="B86" s="202" t="s">
        <v>275</v>
      </c>
      <c r="C86" s="202"/>
      <c r="D86" s="77">
        <f>DatosDelitos!M10</f>
        <v>0</v>
      </c>
    </row>
    <row r="87" spans="2:13" ht="13.15" customHeight="1" x14ac:dyDescent="0.25">
      <c r="B87" s="202" t="s">
        <v>318</v>
      </c>
      <c r="C87" s="202"/>
      <c r="D87" s="77">
        <f>DatosDelitos!M20</f>
        <v>0</v>
      </c>
    </row>
    <row r="88" spans="2:13" ht="13.15" customHeight="1" x14ac:dyDescent="0.25">
      <c r="B88" s="202" t="s">
        <v>321</v>
      </c>
      <c r="C88" s="202"/>
      <c r="D88" s="77">
        <f>DatosDelitos!M23</f>
        <v>0</v>
      </c>
    </row>
    <row r="89" spans="2:13" ht="13.15" customHeight="1" x14ac:dyDescent="0.25">
      <c r="B89" s="202" t="s">
        <v>939</v>
      </c>
      <c r="C89" s="202"/>
      <c r="D89" s="77">
        <f>SUM(DatosDelitos!M17,DatosDelitos!M44)</f>
        <v>1</v>
      </c>
    </row>
    <row r="90" spans="2:13" ht="13.15" customHeight="1" x14ac:dyDescent="0.25">
      <c r="B90" s="202" t="s">
        <v>909</v>
      </c>
      <c r="C90" s="202"/>
      <c r="D90" s="77">
        <f>DatosDelitos!M30</f>
        <v>1</v>
      </c>
    </row>
    <row r="91" spans="2:13" ht="13.15" customHeight="1" x14ac:dyDescent="0.25">
      <c r="B91" s="202" t="s">
        <v>910</v>
      </c>
      <c r="C91" s="202"/>
      <c r="D91" s="77">
        <f>DatosDelitos!M42-DatosDelitos!M44</f>
        <v>20</v>
      </c>
    </row>
    <row r="92" spans="2:13" ht="13.15" customHeight="1" x14ac:dyDescent="0.25">
      <c r="B92" s="202" t="s">
        <v>911</v>
      </c>
      <c r="C92" s="202"/>
      <c r="D92" s="77">
        <f>DatosDelitos!M50</f>
        <v>0</v>
      </c>
    </row>
    <row r="93" spans="2:13" ht="13.15" customHeight="1" x14ac:dyDescent="0.25">
      <c r="B93" s="202" t="s">
        <v>912</v>
      </c>
      <c r="C93" s="202"/>
      <c r="D93" s="77">
        <f>DatosDelitos!M72</f>
        <v>0</v>
      </c>
    </row>
    <row r="94" spans="2:13" ht="27" customHeight="1" x14ac:dyDescent="0.25">
      <c r="B94" s="202" t="s">
        <v>936</v>
      </c>
      <c r="C94" s="202"/>
      <c r="D94" s="77">
        <f>DatosDelitos!M74</f>
        <v>0</v>
      </c>
    </row>
    <row r="95" spans="2:13" ht="13.15" customHeight="1" x14ac:dyDescent="0.25">
      <c r="B95" s="202" t="s">
        <v>914</v>
      </c>
      <c r="C95" s="202"/>
      <c r="D95" s="77">
        <f>DatosDelitos!M82</f>
        <v>1</v>
      </c>
    </row>
    <row r="96" spans="2:13" ht="13.15" customHeight="1" x14ac:dyDescent="0.25">
      <c r="B96" s="202" t="s">
        <v>915</v>
      </c>
      <c r="C96" s="202"/>
      <c r="D96" s="77">
        <f>DatosDelitos!M85</f>
        <v>1</v>
      </c>
    </row>
    <row r="97" spans="2:4" ht="13.15" customHeight="1" x14ac:dyDescent="0.25">
      <c r="B97" s="202" t="s">
        <v>643</v>
      </c>
      <c r="C97" s="202"/>
      <c r="D97" s="77">
        <f>DatosDelitos!M97</f>
        <v>3</v>
      </c>
    </row>
    <row r="98" spans="2:4" ht="27" customHeight="1" x14ac:dyDescent="0.25">
      <c r="B98" s="202" t="s">
        <v>937</v>
      </c>
      <c r="C98" s="202"/>
      <c r="D98" s="77">
        <f>DatosDelitos!M131</f>
        <v>0</v>
      </c>
    </row>
    <row r="99" spans="2:4" ht="13.15" customHeight="1" x14ac:dyDescent="0.25">
      <c r="B99" s="202" t="s">
        <v>917</v>
      </c>
      <c r="C99" s="202"/>
      <c r="D99" s="77">
        <f>DatosDelitos!M137</f>
        <v>1</v>
      </c>
    </row>
    <row r="100" spans="2:4" ht="13.15" customHeight="1" x14ac:dyDescent="0.25">
      <c r="B100" s="202" t="s">
        <v>918</v>
      </c>
      <c r="C100" s="202"/>
      <c r="D100" s="77">
        <f>DatosDelitos!M144</f>
        <v>1</v>
      </c>
    </row>
    <row r="101" spans="2:4" ht="13.15" customHeight="1" x14ac:dyDescent="0.25">
      <c r="B101" s="202" t="s">
        <v>940</v>
      </c>
      <c r="C101" s="202"/>
      <c r="D101" s="77">
        <f>DatosDelitos!M148</f>
        <v>3</v>
      </c>
    </row>
    <row r="102" spans="2:4" ht="13.15" customHeight="1" x14ac:dyDescent="0.25">
      <c r="B102" s="202" t="s">
        <v>850</v>
      </c>
      <c r="C102" s="202"/>
      <c r="D102" s="77">
        <f>SUM(DatosDelitos!M149,DatosDelitos!M150)</f>
        <v>1</v>
      </c>
    </row>
    <row r="103" spans="2:4" ht="13.15" customHeight="1" x14ac:dyDescent="0.25">
      <c r="B103" s="202" t="s">
        <v>848</v>
      </c>
      <c r="C103" s="202"/>
      <c r="D103" s="77">
        <f>SUM(DatosDelitos!M151:N155)</f>
        <v>4</v>
      </c>
    </row>
    <row r="104" spans="2:4" ht="13.15" customHeight="1" x14ac:dyDescent="0.25">
      <c r="B104" s="202" t="s">
        <v>920</v>
      </c>
      <c r="C104" s="202"/>
      <c r="D104" s="77">
        <f>SUM(SUM(DatosDelitos!M157:N160),SUM(DatosDelitos!M167:N172))</f>
        <v>0</v>
      </c>
    </row>
    <row r="105" spans="2:4" ht="13.15" customHeight="1" x14ac:dyDescent="0.25">
      <c r="B105" s="202" t="s">
        <v>941</v>
      </c>
      <c r="C105" s="202"/>
      <c r="D105" s="77">
        <f>SUM(DatosDelitos!M161:N165)</f>
        <v>1</v>
      </c>
    </row>
    <row r="106" spans="2:4" ht="13.15" customHeight="1" x14ac:dyDescent="0.25">
      <c r="B106" s="202" t="s">
        <v>921</v>
      </c>
      <c r="C106" s="202"/>
      <c r="D106" s="77">
        <f>SUM(DatosDelitos!M173:N177)</f>
        <v>41</v>
      </c>
    </row>
    <row r="107" spans="2:4" ht="13.15" customHeight="1" x14ac:dyDescent="0.25">
      <c r="B107" s="202" t="s">
        <v>922</v>
      </c>
      <c r="C107" s="202"/>
      <c r="D107" s="77">
        <f>DatosDelitos!M178</f>
        <v>4</v>
      </c>
    </row>
    <row r="108" spans="2:4" ht="13.15" customHeight="1" x14ac:dyDescent="0.25">
      <c r="B108" s="202" t="s">
        <v>923</v>
      </c>
      <c r="C108" s="202"/>
      <c r="D108" s="77">
        <f>DatosDelitos!M186</f>
        <v>0</v>
      </c>
    </row>
    <row r="109" spans="2:4" ht="13.15" customHeight="1" x14ac:dyDescent="0.25">
      <c r="B109" s="202" t="s">
        <v>924</v>
      </c>
      <c r="C109" s="202"/>
      <c r="D109" s="77">
        <f>DatosDelitos!M201</f>
        <v>4</v>
      </c>
    </row>
    <row r="110" spans="2:4" ht="13.15" customHeight="1" x14ac:dyDescent="0.25">
      <c r="B110" s="202" t="s">
        <v>925</v>
      </c>
      <c r="C110" s="202"/>
      <c r="D110" s="77">
        <f>DatosDelitos!M221</f>
        <v>3</v>
      </c>
    </row>
    <row r="111" spans="2:4" ht="13.15" customHeight="1" x14ac:dyDescent="0.25">
      <c r="B111" s="202" t="s">
        <v>926</v>
      </c>
      <c r="C111" s="202"/>
      <c r="D111" s="77">
        <f>DatosDelitos!M242</f>
        <v>1</v>
      </c>
    </row>
    <row r="112" spans="2:4" ht="13.15" customHeight="1" x14ac:dyDescent="0.25">
      <c r="B112" s="202" t="s">
        <v>927</v>
      </c>
      <c r="C112" s="202"/>
      <c r="D112" s="77">
        <f>DatosDelitos!M269</f>
        <v>0</v>
      </c>
    </row>
    <row r="113" spans="2:4" ht="38.25" customHeight="1" x14ac:dyDescent="0.25">
      <c r="B113" s="202" t="s">
        <v>928</v>
      </c>
      <c r="C113" s="202"/>
      <c r="D113" s="77">
        <f>DatosDelitos!M299</f>
        <v>0</v>
      </c>
    </row>
    <row r="114" spans="2:4" ht="13.15" customHeight="1" x14ac:dyDescent="0.25">
      <c r="B114" s="202" t="s">
        <v>929</v>
      </c>
      <c r="C114" s="202"/>
      <c r="D114" s="77">
        <f>DatosDelitos!M303</f>
        <v>0</v>
      </c>
    </row>
    <row r="115" spans="2:4" ht="13.15" customHeight="1" x14ac:dyDescent="0.25">
      <c r="B115" s="202" t="s">
        <v>930</v>
      </c>
      <c r="C115" s="202"/>
      <c r="D115" s="77">
        <f>DatosDelitos!M310+DatosDelitos!M318</f>
        <v>0</v>
      </c>
    </row>
    <row r="116" spans="2:4" ht="13.15" customHeight="1" x14ac:dyDescent="0.25">
      <c r="B116" s="202" t="s">
        <v>614</v>
      </c>
      <c r="C116" s="202"/>
      <c r="D116" s="77">
        <f>DatosDelitos!M316</f>
        <v>1</v>
      </c>
    </row>
    <row r="117" spans="2:4" ht="13.9" customHeight="1" x14ac:dyDescent="0.25">
      <c r="B117" s="202" t="s">
        <v>931</v>
      </c>
      <c r="C117" s="202"/>
      <c r="D117" s="77">
        <f>DatosDelitos!M321</f>
        <v>0</v>
      </c>
    </row>
    <row r="118" spans="2:4" ht="12.75" customHeight="1" x14ac:dyDescent="0.25">
      <c r="B118" s="204" t="s">
        <v>932</v>
      </c>
      <c r="C118" s="204"/>
      <c r="D118" s="77">
        <f>DatosDelitos!M323</f>
        <v>0</v>
      </c>
    </row>
    <row r="119" spans="2:4" ht="15" customHeight="1" x14ac:dyDescent="0.25">
      <c r="B119" s="204" t="s">
        <v>623</v>
      </c>
      <c r="C119" s="204"/>
      <c r="D119" s="77">
        <f>DatosDelitos!M325</f>
        <v>0</v>
      </c>
    </row>
    <row r="120" spans="2:4" ht="15" customHeight="1" x14ac:dyDescent="0.25">
      <c r="B120" s="202" t="s">
        <v>187</v>
      </c>
      <c r="C120" s="202"/>
      <c r="D120" s="77">
        <f>SUM(D85:D119)</f>
        <v>92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0" t="s">
        <v>289</v>
      </c>
      <c r="C4" s="30" t="s">
        <v>290</v>
      </c>
      <c r="D4" s="30" t="s">
        <v>291</v>
      </c>
      <c r="E4" s="30" t="s">
        <v>292</v>
      </c>
      <c r="F4" s="30" t="s">
        <v>293</v>
      </c>
      <c r="G4" s="30" t="s">
        <v>294</v>
      </c>
      <c r="H4" s="30" t="s">
        <v>295</v>
      </c>
      <c r="I4" s="30" t="s">
        <v>296</v>
      </c>
      <c r="J4" s="30" t="s">
        <v>297</v>
      </c>
      <c r="K4" s="30" t="s">
        <v>298</v>
      </c>
      <c r="L4" s="30" t="s">
        <v>299</v>
      </c>
      <c r="M4" s="30" t="s">
        <v>300</v>
      </c>
      <c r="N4" s="30" t="s">
        <v>301</v>
      </c>
      <c r="O4" s="30" t="s">
        <v>302</v>
      </c>
    </row>
    <row r="5" spans="1:15" x14ac:dyDescent="0.25">
      <c r="A5" s="49" t="s">
        <v>303</v>
      </c>
      <c r="B5" s="31">
        <v>12</v>
      </c>
      <c r="C5" s="31">
        <v>10</v>
      </c>
      <c r="D5" s="32">
        <v>0.2</v>
      </c>
      <c r="E5" s="31">
        <v>0</v>
      </c>
      <c r="F5" s="31">
        <v>0</v>
      </c>
      <c r="G5" s="31">
        <v>2</v>
      </c>
      <c r="H5" s="31">
        <v>1</v>
      </c>
      <c r="I5" s="31">
        <v>2</v>
      </c>
      <c r="J5" s="31">
        <v>4</v>
      </c>
      <c r="K5" s="31">
        <v>1</v>
      </c>
      <c r="L5" s="31">
        <v>0</v>
      </c>
      <c r="M5" s="31">
        <v>0</v>
      </c>
      <c r="N5" s="31">
        <v>0</v>
      </c>
      <c r="O5" s="31">
        <v>0</v>
      </c>
    </row>
    <row r="6" spans="1:15" x14ac:dyDescent="0.25">
      <c r="A6" s="12" t="s">
        <v>304</v>
      </c>
      <c r="B6" s="13">
        <v>2</v>
      </c>
      <c r="C6" s="13">
        <v>0</v>
      </c>
      <c r="D6" s="33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2</v>
      </c>
      <c r="K6" s="13">
        <v>0</v>
      </c>
      <c r="L6" s="13">
        <v>0</v>
      </c>
      <c r="M6" s="13">
        <v>0</v>
      </c>
      <c r="N6" s="13">
        <v>0</v>
      </c>
      <c r="O6" s="25">
        <v>0</v>
      </c>
    </row>
    <row r="7" spans="1:15" x14ac:dyDescent="0.25">
      <c r="A7" s="12" t="s">
        <v>305</v>
      </c>
      <c r="B7" s="13">
        <v>2</v>
      </c>
      <c r="C7" s="13">
        <v>1</v>
      </c>
      <c r="D7" s="33">
        <v>1</v>
      </c>
      <c r="E7" s="13">
        <v>0</v>
      </c>
      <c r="F7" s="13">
        <v>0</v>
      </c>
      <c r="G7" s="13">
        <v>0</v>
      </c>
      <c r="H7" s="13">
        <v>0</v>
      </c>
      <c r="I7" s="13">
        <v>1</v>
      </c>
      <c r="J7" s="13">
        <v>2</v>
      </c>
      <c r="K7" s="13">
        <v>1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306</v>
      </c>
      <c r="B8" s="13">
        <v>8</v>
      </c>
      <c r="C8" s="13">
        <v>9</v>
      </c>
      <c r="D8" s="33">
        <v>-0.11111111111111099</v>
      </c>
      <c r="E8" s="13">
        <v>0</v>
      </c>
      <c r="F8" s="13">
        <v>0</v>
      </c>
      <c r="G8" s="13">
        <v>2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307</v>
      </c>
      <c r="B9" s="13">
        <v>0</v>
      </c>
      <c r="C9" s="13">
        <v>0</v>
      </c>
      <c r="D9" s="3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49" t="s">
        <v>308</v>
      </c>
      <c r="B10" s="31">
        <v>0</v>
      </c>
      <c r="C10" s="31">
        <v>0</v>
      </c>
      <c r="D10" s="32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49" t="s">
        <v>310</v>
      </c>
      <c r="B13" s="31">
        <v>1766</v>
      </c>
      <c r="C13" s="31">
        <v>2323</v>
      </c>
      <c r="D13" s="32">
        <v>-0.23977615152819601</v>
      </c>
      <c r="E13" s="31">
        <v>59</v>
      </c>
      <c r="F13" s="31">
        <v>49</v>
      </c>
      <c r="G13" s="31">
        <v>55</v>
      </c>
      <c r="H13" s="31">
        <v>41</v>
      </c>
      <c r="I13" s="31">
        <v>3</v>
      </c>
      <c r="J13" s="31">
        <v>1</v>
      </c>
      <c r="K13" s="31">
        <v>0</v>
      </c>
      <c r="L13" s="31">
        <v>0</v>
      </c>
      <c r="M13" s="31">
        <v>1</v>
      </c>
      <c r="N13" s="31">
        <v>8</v>
      </c>
      <c r="O13" s="31">
        <v>95</v>
      </c>
    </row>
    <row r="14" spans="1:15" x14ac:dyDescent="0.25">
      <c r="A14" s="12" t="s">
        <v>311</v>
      </c>
      <c r="B14" s="13">
        <v>703</v>
      </c>
      <c r="C14" s="13">
        <v>904</v>
      </c>
      <c r="D14" s="33">
        <v>-0.22234513274336301</v>
      </c>
      <c r="E14" s="13">
        <v>6</v>
      </c>
      <c r="F14" s="13">
        <v>3</v>
      </c>
      <c r="G14" s="13">
        <v>28</v>
      </c>
      <c r="H14" s="13">
        <v>22</v>
      </c>
      <c r="I14" s="13">
        <v>1</v>
      </c>
      <c r="J14" s="13">
        <v>1</v>
      </c>
      <c r="K14" s="13">
        <v>0</v>
      </c>
      <c r="L14" s="13">
        <v>0</v>
      </c>
      <c r="M14" s="13">
        <v>0</v>
      </c>
      <c r="N14" s="13">
        <v>1</v>
      </c>
      <c r="O14" s="25">
        <v>32</v>
      </c>
    </row>
    <row r="15" spans="1:15" x14ac:dyDescent="0.25">
      <c r="A15" s="12" t="s">
        <v>312</v>
      </c>
      <c r="B15" s="13">
        <v>0</v>
      </c>
      <c r="C15" s="13">
        <v>1</v>
      </c>
      <c r="D15" s="33">
        <v>-1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</v>
      </c>
      <c r="O15" s="25">
        <v>2</v>
      </c>
    </row>
    <row r="16" spans="1:15" x14ac:dyDescent="0.25">
      <c r="A16" s="12" t="s">
        <v>313</v>
      </c>
      <c r="B16" s="13">
        <v>963</v>
      </c>
      <c r="C16" s="13">
        <v>1309</v>
      </c>
      <c r="D16" s="33">
        <v>-0.26432391138273498</v>
      </c>
      <c r="E16" s="13">
        <v>0</v>
      </c>
      <c r="F16" s="13">
        <v>0</v>
      </c>
      <c r="G16" s="13">
        <v>3</v>
      </c>
      <c r="H16" s="13">
        <v>2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2</v>
      </c>
    </row>
    <row r="17" spans="1:15" x14ac:dyDescent="0.25">
      <c r="A17" s="12" t="s">
        <v>314</v>
      </c>
      <c r="B17" s="13">
        <v>100</v>
      </c>
      <c r="C17" s="13">
        <v>108</v>
      </c>
      <c r="D17" s="33">
        <v>-7.4074074074074098E-2</v>
      </c>
      <c r="E17" s="13">
        <v>53</v>
      </c>
      <c r="F17" s="13">
        <v>46</v>
      </c>
      <c r="G17" s="13">
        <v>24</v>
      </c>
      <c r="H17" s="13">
        <v>17</v>
      </c>
      <c r="I17" s="13">
        <v>2</v>
      </c>
      <c r="J17" s="13">
        <v>0</v>
      </c>
      <c r="K17" s="13">
        <v>0</v>
      </c>
      <c r="L17" s="13">
        <v>0</v>
      </c>
      <c r="M17" s="13">
        <v>1</v>
      </c>
      <c r="N17" s="13">
        <v>6</v>
      </c>
      <c r="O17" s="25">
        <v>59</v>
      </c>
    </row>
    <row r="18" spans="1:15" x14ac:dyDescent="0.25">
      <c r="A18" s="12" t="s">
        <v>315</v>
      </c>
      <c r="B18" s="13">
        <v>0</v>
      </c>
      <c r="C18" s="13">
        <v>1</v>
      </c>
      <c r="D18" s="33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49" t="s">
        <v>317</v>
      </c>
      <c r="B20" s="31">
        <v>0</v>
      </c>
      <c r="C20" s="31">
        <v>4</v>
      </c>
      <c r="D20" s="32">
        <v>-1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1</v>
      </c>
    </row>
    <row r="21" spans="1:15" x14ac:dyDescent="0.25">
      <c r="A21" s="12" t="s">
        <v>318</v>
      </c>
      <c r="B21" s="13">
        <v>0</v>
      </c>
      <c r="C21" s="13">
        <v>1</v>
      </c>
      <c r="D21" s="33">
        <v>-1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1</v>
      </c>
    </row>
    <row r="22" spans="1:15" x14ac:dyDescent="0.25">
      <c r="A22" s="12" t="s">
        <v>319</v>
      </c>
      <c r="B22" s="13">
        <v>0</v>
      </c>
      <c r="C22" s="13">
        <v>3</v>
      </c>
      <c r="D22" s="33">
        <v>-1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49" t="s">
        <v>320</v>
      </c>
      <c r="B23" s="31">
        <v>0</v>
      </c>
      <c r="C23" s="31">
        <v>0</v>
      </c>
      <c r="D23" s="32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49" t="s">
        <v>327</v>
      </c>
      <c r="B30" s="31">
        <v>125</v>
      </c>
      <c r="C30" s="31">
        <v>147</v>
      </c>
      <c r="D30" s="32">
        <v>-0.14965986394557801</v>
      </c>
      <c r="E30" s="31">
        <v>34</v>
      </c>
      <c r="F30" s="31">
        <v>14</v>
      </c>
      <c r="G30" s="31">
        <v>7</v>
      </c>
      <c r="H30" s="31">
        <v>7</v>
      </c>
      <c r="I30" s="31">
        <v>0</v>
      </c>
      <c r="J30" s="31">
        <v>0</v>
      </c>
      <c r="K30" s="31">
        <v>0</v>
      </c>
      <c r="L30" s="31">
        <v>0</v>
      </c>
      <c r="M30" s="31">
        <v>1</v>
      </c>
      <c r="N30" s="31">
        <v>4</v>
      </c>
      <c r="O30" s="31">
        <v>9</v>
      </c>
    </row>
    <row r="31" spans="1:15" x14ac:dyDescent="0.25">
      <c r="A31" s="12" t="s">
        <v>328</v>
      </c>
      <c r="B31" s="13">
        <v>0</v>
      </c>
      <c r="C31" s="13">
        <v>0</v>
      </c>
      <c r="D31" s="3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329</v>
      </c>
      <c r="B32" s="13">
        <v>0</v>
      </c>
      <c r="C32" s="13">
        <v>0</v>
      </c>
      <c r="D32" s="3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68</v>
      </c>
      <c r="C33" s="13">
        <v>85</v>
      </c>
      <c r="D33" s="33">
        <v>-0.2</v>
      </c>
      <c r="E33" s="13">
        <v>6</v>
      </c>
      <c r="F33" s="13">
        <v>1</v>
      </c>
      <c r="G33" s="13">
        <v>3</v>
      </c>
      <c r="H33" s="13">
        <v>5</v>
      </c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1</v>
      </c>
      <c r="O33" s="25">
        <v>0</v>
      </c>
    </row>
    <row r="34" spans="1:15" x14ac:dyDescent="0.25">
      <c r="A34" s="12" t="s">
        <v>331</v>
      </c>
      <c r="B34" s="13">
        <v>1</v>
      </c>
      <c r="C34" s="13">
        <v>0</v>
      </c>
      <c r="D34" s="3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332</v>
      </c>
      <c r="B35" s="13">
        <v>12</v>
      </c>
      <c r="C35" s="13">
        <v>9</v>
      </c>
      <c r="D35" s="33">
        <v>0.33333333333333298</v>
      </c>
      <c r="E35" s="13">
        <v>0</v>
      </c>
      <c r="F35" s="13">
        <v>0</v>
      </c>
      <c r="G35" s="13">
        <v>1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0</v>
      </c>
    </row>
    <row r="36" spans="1:15" x14ac:dyDescent="0.25">
      <c r="A36" s="12" t="s">
        <v>333</v>
      </c>
      <c r="B36" s="13">
        <v>26</v>
      </c>
      <c r="C36" s="13">
        <v>40</v>
      </c>
      <c r="D36" s="33">
        <v>-0.35</v>
      </c>
      <c r="E36" s="13">
        <v>24</v>
      </c>
      <c r="F36" s="13">
        <v>10</v>
      </c>
      <c r="G36" s="13">
        <v>2</v>
      </c>
      <c r="H36" s="13">
        <v>2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3</v>
      </c>
      <c r="O36" s="25">
        <v>8</v>
      </c>
    </row>
    <row r="37" spans="1:15" x14ac:dyDescent="0.25">
      <c r="A37" s="12" t="s">
        <v>334</v>
      </c>
      <c r="B37" s="13">
        <v>4</v>
      </c>
      <c r="C37" s="13">
        <v>4</v>
      </c>
      <c r="D37" s="33">
        <v>0</v>
      </c>
      <c r="E37" s="13">
        <v>2</v>
      </c>
      <c r="F37" s="13">
        <v>1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1</v>
      </c>
    </row>
    <row r="38" spans="1:15" x14ac:dyDescent="0.25">
      <c r="A38" s="12" t="s">
        <v>335</v>
      </c>
      <c r="B38" s="13">
        <v>4</v>
      </c>
      <c r="C38" s="13">
        <v>1</v>
      </c>
      <c r="D38" s="33">
        <v>3</v>
      </c>
      <c r="E38" s="13">
        <v>2</v>
      </c>
      <c r="F38" s="13">
        <v>2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336</v>
      </c>
      <c r="B39" s="13">
        <v>0</v>
      </c>
      <c r="C39" s="13">
        <v>0</v>
      </c>
      <c r="D39" s="3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10</v>
      </c>
      <c r="C41" s="13">
        <v>8</v>
      </c>
      <c r="D41" s="33">
        <v>0.25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0</v>
      </c>
    </row>
    <row r="42" spans="1:15" x14ac:dyDescent="0.25">
      <c r="A42" s="49" t="s">
        <v>339</v>
      </c>
      <c r="B42" s="31">
        <v>24</v>
      </c>
      <c r="C42" s="31">
        <v>49</v>
      </c>
      <c r="D42" s="32">
        <v>-0.51020408163265296</v>
      </c>
      <c r="E42" s="31">
        <v>23</v>
      </c>
      <c r="F42" s="31">
        <v>7</v>
      </c>
      <c r="G42" s="31">
        <v>7</v>
      </c>
      <c r="H42" s="31">
        <v>5</v>
      </c>
      <c r="I42" s="31">
        <v>0</v>
      </c>
      <c r="J42" s="31">
        <v>0</v>
      </c>
      <c r="K42" s="31">
        <v>0</v>
      </c>
      <c r="L42" s="31">
        <v>0</v>
      </c>
      <c r="M42" s="31">
        <v>20</v>
      </c>
      <c r="N42" s="31">
        <v>0</v>
      </c>
      <c r="O42" s="31">
        <v>9</v>
      </c>
    </row>
    <row r="43" spans="1:15" x14ac:dyDescent="0.25">
      <c r="A43" s="12" t="s">
        <v>340</v>
      </c>
      <c r="B43" s="13">
        <v>1</v>
      </c>
      <c r="C43" s="13">
        <v>0</v>
      </c>
      <c r="D43" s="3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23</v>
      </c>
      <c r="C44" s="13">
        <v>44</v>
      </c>
      <c r="D44" s="33">
        <v>-0.47727272727272702</v>
      </c>
      <c r="E44" s="13">
        <v>23</v>
      </c>
      <c r="F44" s="13">
        <v>7</v>
      </c>
      <c r="G44" s="13">
        <v>7</v>
      </c>
      <c r="H44" s="13">
        <v>5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9</v>
      </c>
    </row>
    <row r="45" spans="1:15" x14ac:dyDescent="0.25">
      <c r="A45" s="12" t="s">
        <v>342</v>
      </c>
      <c r="B45" s="13">
        <v>0</v>
      </c>
      <c r="C45" s="13">
        <v>1</v>
      </c>
      <c r="D45" s="33">
        <v>-1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1</v>
      </c>
      <c r="D46" s="33">
        <v>-1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0</v>
      </c>
      <c r="C48" s="13">
        <v>2</v>
      </c>
      <c r="D48" s="33">
        <v>-1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20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1</v>
      </c>
      <c r="D49" s="33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49" t="s">
        <v>347</v>
      </c>
      <c r="B50" s="31">
        <v>45</v>
      </c>
      <c r="C50" s="31">
        <v>23</v>
      </c>
      <c r="D50" s="32">
        <v>0.95652173913043503</v>
      </c>
      <c r="E50" s="31">
        <v>1</v>
      </c>
      <c r="F50" s="31">
        <v>1</v>
      </c>
      <c r="G50" s="31">
        <v>5</v>
      </c>
      <c r="H50" s="31">
        <v>3</v>
      </c>
      <c r="I50" s="31">
        <v>6</v>
      </c>
      <c r="J50" s="31">
        <v>3</v>
      </c>
      <c r="K50" s="31">
        <v>0</v>
      </c>
      <c r="L50" s="31">
        <v>0</v>
      </c>
      <c r="M50" s="31">
        <v>0</v>
      </c>
      <c r="N50" s="31">
        <v>6</v>
      </c>
      <c r="O50" s="31">
        <v>0</v>
      </c>
    </row>
    <row r="51" spans="1:15" x14ac:dyDescent="0.25">
      <c r="A51" s="12" t="s">
        <v>348</v>
      </c>
      <c r="B51" s="13">
        <v>9</v>
      </c>
      <c r="C51" s="13">
        <v>3</v>
      </c>
      <c r="D51" s="33">
        <v>2</v>
      </c>
      <c r="E51" s="13">
        <v>0</v>
      </c>
      <c r="F51" s="13">
        <v>0</v>
      </c>
      <c r="G51" s="13">
        <v>0</v>
      </c>
      <c r="H51" s="13">
        <v>0</v>
      </c>
      <c r="I51" s="13">
        <v>2</v>
      </c>
      <c r="J51" s="13">
        <v>2</v>
      </c>
      <c r="K51" s="13">
        <v>0</v>
      </c>
      <c r="L51" s="13">
        <v>0</v>
      </c>
      <c r="M51" s="13">
        <v>0</v>
      </c>
      <c r="N51" s="13">
        <v>3</v>
      </c>
      <c r="O51" s="25">
        <v>0</v>
      </c>
    </row>
    <row r="52" spans="1:15" x14ac:dyDescent="0.25">
      <c r="A52" s="12" t="s">
        <v>349</v>
      </c>
      <c r="B52" s="13">
        <v>0</v>
      </c>
      <c r="C52" s="13">
        <v>0</v>
      </c>
      <c r="D52" s="3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12</v>
      </c>
      <c r="C53" s="13">
        <v>11</v>
      </c>
      <c r="D53" s="33">
        <v>9.0909090909090898E-2</v>
      </c>
      <c r="E53" s="13">
        <v>1</v>
      </c>
      <c r="F53" s="13">
        <v>1</v>
      </c>
      <c r="G53" s="13">
        <v>2</v>
      </c>
      <c r="H53" s="13">
        <v>1</v>
      </c>
      <c r="I53" s="13">
        <v>3</v>
      </c>
      <c r="J53" s="13">
        <v>0</v>
      </c>
      <c r="K53" s="13">
        <v>0</v>
      </c>
      <c r="L53" s="13">
        <v>0</v>
      </c>
      <c r="M53" s="13">
        <v>0</v>
      </c>
      <c r="N53" s="13">
        <v>1</v>
      </c>
      <c r="O53" s="25">
        <v>0</v>
      </c>
    </row>
    <row r="54" spans="1:15" x14ac:dyDescent="0.25">
      <c r="A54" s="12" t="s">
        <v>351</v>
      </c>
      <c r="B54" s="13">
        <v>3</v>
      </c>
      <c r="C54" s="13">
        <v>0</v>
      </c>
      <c r="D54" s="3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2</v>
      </c>
      <c r="C56" s="13">
        <v>0</v>
      </c>
      <c r="D56" s="3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354</v>
      </c>
      <c r="B57" s="13">
        <v>2</v>
      </c>
      <c r="C57" s="13">
        <v>3</v>
      </c>
      <c r="D57" s="33">
        <v>-0.33333333333333298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355</v>
      </c>
      <c r="B58" s="13">
        <v>0</v>
      </c>
      <c r="C58" s="13">
        <v>1</v>
      </c>
      <c r="D58" s="33">
        <v>-1</v>
      </c>
      <c r="E58" s="13">
        <v>0</v>
      </c>
      <c r="F58" s="13">
        <v>0</v>
      </c>
      <c r="G58" s="13">
        <v>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1</v>
      </c>
      <c r="C60" s="13">
        <v>0</v>
      </c>
      <c r="D60" s="3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358</v>
      </c>
      <c r="B61" s="13">
        <v>1</v>
      </c>
      <c r="C61" s="13">
        <v>3</v>
      </c>
      <c r="D61" s="33">
        <v>-0.66666666666666696</v>
      </c>
      <c r="E61" s="13">
        <v>0</v>
      </c>
      <c r="F61" s="13">
        <v>0</v>
      </c>
      <c r="G61" s="13">
        <v>1</v>
      </c>
      <c r="H61" s="13">
        <v>1</v>
      </c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2</v>
      </c>
      <c r="O61" s="25">
        <v>0</v>
      </c>
    </row>
    <row r="62" spans="1:15" x14ac:dyDescent="0.25">
      <c r="A62" s="12" t="s">
        <v>359</v>
      </c>
      <c r="B62" s="13">
        <v>2</v>
      </c>
      <c r="C62" s="13">
        <v>0</v>
      </c>
      <c r="D62" s="3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360</v>
      </c>
      <c r="B63" s="13">
        <v>7</v>
      </c>
      <c r="C63" s="13">
        <v>1</v>
      </c>
      <c r="D63" s="33">
        <v>6</v>
      </c>
      <c r="E63" s="13">
        <v>0</v>
      </c>
      <c r="F63" s="13">
        <v>0</v>
      </c>
      <c r="G63" s="13">
        <v>1</v>
      </c>
      <c r="H63" s="13">
        <v>1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0</v>
      </c>
    </row>
    <row r="64" spans="1:15" x14ac:dyDescent="0.25">
      <c r="A64" s="12" t="s">
        <v>361</v>
      </c>
      <c r="B64" s="13">
        <v>4</v>
      </c>
      <c r="C64" s="13">
        <v>0</v>
      </c>
      <c r="D64" s="3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362</v>
      </c>
      <c r="B65" s="13">
        <v>2</v>
      </c>
      <c r="C65" s="13">
        <v>0</v>
      </c>
      <c r="D65" s="3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3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0</v>
      </c>
      <c r="C69" s="13">
        <v>0</v>
      </c>
      <c r="D69" s="3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49" t="s">
        <v>369</v>
      </c>
      <c r="B72" s="31">
        <v>0</v>
      </c>
      <c r="C72" s="31">
        <v>0</v>
      </c>
      <c r="D72" s="32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x14ac:dyDescent="0.25">
      <c r="A73" s="12" t="s">
        <v>370</v>
      </c>
      <c r="B73" s="13">
        <v>0</v>
      </c>
      <c r="C73" s="13">
        <v>0</v>
      </c>
      <c r="D73" s="3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49" t="s">
        <v>371</v>
      </c>
      <c r="B74" s="31">
        <v>7</v>
      </c>
      <c r="C74" s="31">
        <v>7</v>
      </c>
      <c r="D74" s="32">
        <v>0</v>
      </c>
      <c r="E74" s="31">
        <v>1</v>
      </c>
      <c r="F74" s="31">
        <v>0</v>
      </c>
      <c r="G74" s="31">
        <v>2</v>
      </c>
      <c r="H74" s="31">
        <v>1</v>
      </c>
      <c r="I74" s="31">
        <v>1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1</v>
      </c>
    </row>
    <row r="75" spans="1:15" x14ac:dyDescent="0.25">
      <c r="A75" s="12" t="s">
        <v>372</v>
      </c>
      <c r="B75" s="13">
        <v>2</v>
      </c>
      <c r="C75" s="13">
        <v>5</v>
      </c>
      <c r="D75" s="33">
        <v>-0.6</v>
      </c>
      <c r="E75" s="13">
        <v>0</v>
      </c>
      <c r="F75" s="13">
        <v>0</v>
      </c>
      <c r="G75" s="13">
        <v>1</v>
      </c>
      <c r="H75" s="13">
        <v>1</v>
      </c>
      <c r="I75" s="13">
        <v>1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1</v>
      </c>
    </row>
    <row r="76" spans="1:15" x14ac:dyDescent="0.25">
      <c r="A76" s="12" t="s">
        <v>373</v>
      </c>
      <c r="B76" s="13">
        <v>1</v>
      </c>
      <c r="C76" s="13">
        <v>0</v>
      </c>
      <c r="D76" s="3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2</v>
      </c>
      <c r="C77" s="13">
        <v>0</v>
      </c>
      <c r="D77" s="33">
        <v>0</v>
      </c>
      <c r="E77" s="13">
        <v>1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375</v>
      </c>
      <c r="B78" s="13">
        <v>0</v>
      </c>
      <c r="C78" s="13">
        <v>0</v>
      </c>
      <c r="D78" s="3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2</v>
      </c>
      <c r="C79" s="13">
        <v>2</v>
      </c>
      <c r="D79" s="3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0</v>
      </c>
      <c r="C81" s="13">
        <v>0</v>
      </c>
      <c r="D81" s="3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49" t="s">
        <v>379</v>
      </c>
      <c r="B82" s="31">
        <v>17</v>
      </c>
      <c r="C82" s="31">
        <v>22</v>
      </c>
      <c r="D82" s="32">
        <v>-0.22727272727272699</v>
      </c>
      <c r="E82" s="31">
        <v>0</v>
      </c>
      <c r="F82" s="31">
        <v>0</v>
      </c>
      <c r="G82" s="31">
        <v>0</v>
      </c>
      <c r="H82" s="31">
        <v>1</v>
      </c>
      <c r="I82" s="31">
        <v>0</v>
      </c>
      <c r="J82" s="31">
        <v>0</v>
      </c>
      <c r="K82" s="31">
        <v>0</v>
      </c>
      <c r="L82" s="31">
        <v>0</v>
      </c>
      <c r="M82" s="31">
        <v>1</v>
      </c>
      <c r="N82" s="31">
        <v>0</v>
      </c>
      <c r="O82" s="31">
        <v>0</v>
      </c>
    </row>
    <row r="83" spans="1:15" x14ac:dyDescent="0.25">
      <c r="A83" s="12" t="s">
        <v>380</v>
      </c>
      <c r="B83" s="13">
        <v>5</v>
      </c>
      <c r="C83" s="13">
        <v>7</v>
      </c>
      <c r="D83" s="33">
        <v>-0.28571428571428598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381</v>
      </c>
      <c r="B84" s="13">
        <v>12</v>
      </c>
      <c r="C84" s="13">
        <v>15</v>
      </c>
      <c r="D84" s="33">
        <v>-0.2</v>
      </c>
      <c r="E84" s="13">
        <v>0</v>
      </c>
      <c r="F84" s="13">
        <v>0</v>
      </c>
      <c r="G84" s="13">
        <v>0</v>
      </c>
      <c r="H84" s="13">
        <v>1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5">
        <v>0</v>
      </c>
    </row>
    <row r="85" spans="1:15" x14ac:dyDescent="0.25">
      <c r="A85" s="49" t="s">
        <v>382</v>
      </c>
      <c r="B85" s="31">
        <v>35</v>
      </c>
      <c r="C85" s="31">
        <v>29</v>
      </c>
      <c r="D85" s="32">
        <v>0.20689655172413801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1</v>
      </c>
      <c r="N85" s="31">
        <v>0</v>
      </c>
      <c r="O85" s="31">
        <v>3</v>
      </c>
    </row>
    <row r="86" spans="1:15" x14ac:dyDescent="0.25">
      <c r="A86" s="12" t="s">
        <v>383</v>
      </c>
      <c r="B86" s="13">
        <v>0</v>
      </c>
      <c r="C86" s="13">
        <v>0</v>
      </c>
      <c r="D86" s="3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5</v>
      </c>
      <c r="C89" s="13">
        <v>2</v>
      </c>
      <c r="D89" s="33">
        <v>1.5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0</v>
      </c>
      <c r="C90" s="13">
        <v>0</v>
      </c>
      <c r="D90" s="3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2</v>
      </c>
      <c r="C91" s="13">
        <v>3</v>
      </c>
      <c r="D91" s="33">
        <v>-0.33333333333333298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3</v>
      </c>
      <c r="C92" s="13">
        <v>5</v>
      </c>
      <c r="D92" s="33">
        <v>-0.4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1</v>
      </c>
    </row>
    <row r="93" spans="1:15" x14ac:dyDescent="0.25">
      <c r="A93" s="12" t="s">
        <v>390</v>
      </c>
      <c r="B93" s="13">
        <v>1</v>
      </c>
      <c r="C93" s="13">
        <v>1</v>
      </c>
      <c r="D93" s="3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1</v>
      </c>
      <c r="N93" s="13">
        <v>0</v>
      </c>
      <c r="O93" s="25">
        <v>0</v>
      </c>
    </row>
    <row r="94" spans="1:15" x14ac:dyDescent="0.25">
      <c r="A94" s="12" t="s">
        <v>391</v>
      </c>
      <c r="B94" s="13">
        <v>24</v>
      </c>
      <c r="C94" s="13">
        <v>18</v>
      </c>
      <c r="D94" s="33">
        <v>0.33333333333333298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0</v>
      </c>
    </row>
    <row r="95" spans="1:15" x14ac:dyDescent="0.25">
      <c r="A95" s="12" t="s">
        <v>392</v>
      </c>
      <c r="B95" s="13">
        <v>0</v>
      </c>
      <c r="C95" s="13">
        <v>0</v>
      </c>
      <c r="D95" s="3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2</v>
      </c>
    </row>
    <row r="96" spans="1:15" x14ac:dyDescent="0.25">
      <c r="A96" s="12" t="s">
        <v>393</v>
      </c>
      <c r="B96" s="13">
        <v>0</v>
      </c>
      <c r="C96" s="13">
        <v>0</v>
      </c>
      <c r="D96" s="3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49" t="s">
        <v>394</v>
      </c>
      <c r="B97" s="31">
        <v>450</v>
      </c>
      <c r="C97" s="31">
        <v>508</v>
      </c>
      <c r="D97" s="32">
        <v>-0.114173228346457</v>
      </c>
      <c r="E97" s="31">
        <v>22</v>
      </c>
      <c r="F97" s="31">
        <v>20</v>
      </c>
      <c r="G97" s="31">
        <v>85</v>
      </c>
      <c r="H97" s="31">
        <v>70</v>
      </c>
      <c r="I97" s="31">
        <v>0</v>
      </c>
      <c r="J97" s="31">
        <v>0</v>
      </c>
      <c r="K97" s="31">
        <v>1</v>
      </c>
      <c r="L97" s="31">
        <v>0</v>
      </c>
      <c r="M97" s="31">
        <v>3</v>
      </c>
      <c r="N97" s="31">
        <v>13</v>
      </c>
      <c r="O97" s="31">
        <v>55</v>
      </c>
    </row>
    <row r="98" spans="1:15" x14ac:dyDescent="0.25">
      <c r="A98" s="12" t="s">
        <v>395</v>
      </c>
      <c r="B98" s="13">
        <v>76</v>
      </c>
      <c r="C98" s="13">
        <v>89</v>
      </c>
      <c r="D98" s="33">
        <v>-0.14606741573033699</v>
      </c>
      <c r="E98" s="13">
        <v>0</v>
      </c>
      <c r="F98" s="13">
        <v>0</v>
      </c>
      <c r="G98" s="13">
        <v>13</v>
      </c>
      <c r="H98" s="13">
        <v>11</v>
      </c>
      <c r="I98" s="13">
        <v>0</v>
      </c>
      <c r="J98" s="13">
        <v>0</v>
      </c>
      <c r="K98" s="13">
        <v>1</v>
      </c>
      <c r="L98" s="13">
        <v>0</v>
      </c>
      <c r="M98" s="13">
        <v>1</v>
      </c>
      <c r="N98" s="13">
        <v>0</v>
      </c>
      <c r="O98" s="25">
        <v>8</v>
      </c>
    </row>
    <row r="99" spans="1:15" x14ac:dyDescent="0.25">
      <c r="A99" s="12" t="s">
        <v>396</v>
      </c>
      <c r="B99" s="13">
        <v>89</v>
      </c>
      <c r="C99" s="13">
        <v>76</v>
      </c>
      <c r="D99" s="33">
        <v>0.17105263157894701</v>
      </c>
      <c r="E99" s="13">
        <v>2</v>
      </c>
      <c r="F99" s="13">
        <v>2</v>
      </c>
      <c r="G99" s="13">
        <v>23</v>
      </c>
      <c r="H99" s="13">
        <v>20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9</v>
      </c>
      <c r="O99" s="25">
        <v>16</v>
      </c>
    </row>
    <row r="100" spans="1:15" x14ac:dyDescent="0.25">
      <c r="A100" s="12" t="s">
        <v>397</v>
      </c>
      <c r="B100" s="13">
        <v>5</v>
      </c>
      <c r="C100" s="13">
        <v>9</v>
      </c>
      <c r="D100" s="33">
        <v>-0.44444444444444398</v>
      </c>
      <c r="E100" s="13">
        <v>0</v>
      </c>
      <c r="F100" s="13">
        <v>0</v>
      </c>
      <c r="G100" s="13">
        <v>3</v>
      </c>
      <c r="H100" s="13">
        <v>2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5">
        <v>0</v>
      </c>
    </row>
    <row r="101" spans="1:15" x14ac:dyDescent="0.25">
      <c r="A101" s="12" t="s">
        <v>398</v>
      </c>
      <c r="B101" s="13">
        <v>15</v>
      </c>
      <c r="C101" s="13">
        <v>17</v>
      </c>
      <c r="D101" s="33">
        <v>-0.11764705882352899</v>
      </c>
      <c r="E101" s="13">
        <v>1</v>
      </c>
      <c r="F101" s="13">
        <v>1</v>
      </c>
      <c r="G101" s="13">
        <v>3</v>
      </c>
      <c r="H101" s="13">
        <v>3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5">
        <v>0</v>
      </c>
    </row>
    <row r="102" spans="1:15" x14ac:dyDescent="0.25">
      <c r="A102" s="12" t="s">
        <v>399</v>
      </c>
      <c r="B102" s="13">
        <v>1</v>
      </c>
      <c r="C102" s="13">
        <v>5</v>
      </c>
      <c r="D102" s="33">
        <v>-0.8</v>
      </c>
      <c r="E102" s="13">
        <v>0</v>
      </c>
      <c r="F102" s="13">
        <v>0</v>
      </c>
      <c r="G102" s="13">
        <v>1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17</v>
      </c>
      <c r="C103" s="13">
        <v>11</v>
      </c>
      <c r="D103" s="33">
        <v>0.54545454545454497</v>
      </c>
      <c r="E103" s="13">
        <v>1</v>
      </c>
      <c r="F103" s="13">
        <v>1</v>
      </c>
      <c r="G103" s="13">
        <v>2</v>
      </c>
      <c r="H103" s="13">
        <v>1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2</v>
      </c>
    </row>
    <row r="104" spans="1:15" x14ac:dyDescent="0.25">
      <c r="A104" s="12" t="s">
        <v>401</v>
      </c>
      <c r="B104" s="13">
        <v>17</v>
      </c>
      <c r="C104" s="13">
        <v>9</v>
      </c>
      <c r="D104" s="33">
        <v>0.88888888888888895</v>
      </c>
      <c r="E104" s="13">
        <v>0</v>
      </c>
      <c r="F104" s="13">
        <v>0</v>
      </c>
      <c r="G104" s="13">
        <v>1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1</v>
      </c>
    </row>
    <row r="105" spans="1:15" x14ac:dyDescent="0.25">
      <c r="A105" s="12" t="s">
        <v>402</v>
      </c>
      <c r="B105" s="13">
        <v>102</v>
      </c>
      <c r="C105" s="13">
        <v>141</v>
      </c>
      <c r="D105" s="33">
        <v>-0.27659574468085102</v>
      </c>
      <c r="E105" s="13">
        <v>2</v>
      </c>
      <c r="F105" s="13">
        <v>2</v>
      </c>
      <c r="G105" s="13">
        <v>18</v>
      </c>
      <c r="H105" s="13">
        <v>17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2</v>
      </c>
      <c r="O105" s="25">
        <v>3</v>
      </c>
    </row>
    <row r="106" spans="1:15" x14ac:dyDescent="0.25">
      <c r="A106" s="12" t="s">
        <v>403</v>
      </c>
      <c r="B106" s="13">
        <v>21</v>
      </c>
      <c r="C106" s="13">
        <v>45</v>
      </c>
      <c r="D106" s="33">
        <v>-0.53333333333333299</v>
      </c>
      <c r="E106" s="13">
        <v>0</v>
      </c>
      <c r="F106" s="13">
        <v>0</v>
      </c>
      <c r="G106" s="13">
        <v>4</v>
      </c>
      <c r="H106" s="13">
        <v>3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25">
        <v>4</v>
      </c>
    </row>
    <row r="107" spans="1:15" x14ac:dyDescent="0.25">
      <c r="A107" s="12" t="s">
        <v>404</v>
      </c>
      <c r="B107" s="13">
        <v>1</v>
      </c>
      <c r="C107" s="13">
        <v>2</v>
      </c>
      <c r="D107" s="33">
        <v>-0.5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1</v>
      </c>
      <c r="N107" s="13">
        <v>0</v>
      </c>
      <c r="O107" s="25">
        <v>0</v>
      </c>
    </row>
    <row r="108" spans="1:15" x14ac:dyDescent="0.25">
      <c r="A108" s="12" t="s">
        <v>405</v>
      </c>
      <c r="B108" s="13">
        <v>2</v>
      </c>
      <c r="C108" s="13">
        <v>0</v>
      </c>
      <c r="D108" s="33">
        <v>0</v>
      </c>
      <c r="E108" s="13">
        <v>0</v>
      </c>
      <c r="F108" s="13">
        <v>0</v>
      </c>
      <c r="G108" s="13">
        <v>1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1</v>
      </c>
      <c r="C109" s="13">
        <v>1</v>
      </c>
      <c r="D109" s="3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0</v>
      </c>
    </row>
    <row r="110" spans="1:15" x14ac:dyDescent="0.25">
      <c r="A110" s="12" t="s">
        <v>407</v>
      </c>
      <c r="B110" s="13">
        <v>0</v>
      </c>
      <c r="C110" s="13">
        <v>0</v>
      </c>
      <c r="D110" s="3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1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88</v>
      </c>
      <c r="C111" s="13">
        <v>95</v>
      </c>
      <c r="D111" s="33">
        <v>-7.3684210526315796E-2</v>
      </c>
      <c r="E111" s="13">
        <v>7</v>
      </c>
      <c r="F111" s="13">
        <v>6</v>
      </c>
      <c r="G111" s="13">
        <v>13</v>
      </c>
      <c r="H111" s="13">
        <v>12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1</v>
      </c>
      <c r="O111" s="25">
        <v>15</v>
      </c>
    </row>
    <row r="112" spans="1:15" x14ac:dyDescent="0.25">
      <c r="A112" s="12" t="s">
        <v>409</v>
      </c>
      <c r="B112" s="13">
        <v>0</v>
      </c>
      <c r="C112" s="13">
        <v>0</v>
      </c>
      <c r="D112" s="3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0</v>
      </c>
      <c r="C114" s="13">
        <v>3</v>
      </c>
      <c r="D114" s="33">
        <v>-1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12</v>
      </c>
      <c r="C115" s="13">
        <v>0</v>
      </c>
      <c r="D115" s="33">
        <v>0</v>
      </c>
      <c r="E115" s="13">
        <v>9</v>
      </c>
      <c r="F115" s="13">
        <v>8</v>
      </c>
      <c r="G115" s="13">
        <v>1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6</v>
      </c>
    </row>
    <row r="116" spans="1:15" x14ac:dyDescent="0.25">
      <c r="A116" s="12" t="s">
        <v>413</v>
      </c>
      <c r="B116" s="13">
        <v>0</v>
      </c>
      <c r="C116" s="13">
        <v>2</v>
      </c>
      <c r="D116" s="33">
        <v>-1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1</v>
      </c>
      <c r="D117" s="33">
        <v>-1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0</v>
      </c>
      <c r="D118" s="3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1</v>
      </c>
      <c r="C120" s="13">
        <v>1</v>
      </c>
      <c r="D120" s="3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2</v>
      </c>
      <c r="C121" s="13">
        <v>1</v>
      </c>
      <c r="D121" s="33">
        <v>1</v>
      </c>
      <c r="E121" s="13">
        <v>0</v>
      </c>
      <c r="F121" s="13">
        <v>0</v>
      </c>
      <c r="G121" s="13">
        <v>2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0</v>
      </c>
    </row>
    <row r="122" spans="1:15" x14ac:dyDescent="0.25">
      <c r="A122" s="12" t="s">
        <v>419</v>
      </c>
      <c r="B122" s="13">
        <v>0</v>
      </c>
      <c r="C122" s="13">
        <v>0</v>
      </c>
      <c r="D122" s="3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1</v>
      </c>
      <c r="O122" s="25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0</v>
      </c>
      <c r="C126" s="13">
        <v>0</v>
      </c>
      <c r="D126" s="3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426</v>
      </c>
      <c r="B129" s="13">
        <v>0</v>
      </c>
      <c r="C129" s="13">
        <v>0</v>
      </c>
      <c r="D129" s="3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49" t="s">
        <v>428</v>
      </c>
      <c r="B131" s="31">
        <v>3</v>
      </c>
      <c r="C131" s="31">
        <v>1</v>
      </c>
      <c r="D131" s="32">
        <v>2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</row>
    <row r="132" spans="1:15" x14ac:dyDescent="0.25">
      <c r="A132" s="12" t="s">
        <v>429</v>
      </c>
      <c r="B132" s="13">
        <v>0</v>
      </c>
      <c r="C132" s="13">
        <v>0</v>
      </c>
      <c r="D132" s="3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3</v>
      </c>
      <c r="C134" s="13">
        <v>1</v>
      </c>
      <c r="D134" s="33">
        <v>2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49" t="s">
        <v>434</v>
      </c>
      <c r="B137" s="31">
        <v>963</v>
      </c>
      <c r="C137" s="31">
        <v>585</v>
      </c>
      <c r="D137" s="32">
        <v>0.64615384615384597</v>
      </c>
      <c r="E137" s="31">
        <v>0</v>
      </c>
      <c r="F137" s="31">
        <v>0</v>
      </c>
      <c r="G137" s="31">
        <v>3</v>
      </c>
      <c r="H137" s="31">
        <v>3</v>
      </c>
      <c r="I137" s="31">
        <v>0</v>
      </c>
      <c r="J137" s="31">
        <v>0</v>
      </c>
      <c r="K137" s="31">
        <v>0</v>
      </c>
      <c r="L137" s="31">
        <v>0</v>
      </c>
      <c r="M137" s="31">
        <v>1</v>
      </c>
      <c r="N137" s="31">
        <v>0</v>
      </c>
      <c r="O137" s="31">
        <v>1</v>
      </c>
    </row>
    <row r="138" spans="1:15" x14ac:dyDescent="0.25">
      <c r="A138" s="12" t="s">
        <v>435</v>
      </c>
      <c r="B138" s="13">
        <v>0</v>
      </c>
      <c r="C138" s="13">
        <v>0</v>
      </c>
      <c r="D138" s="3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963</v>
      </c>
      <c r="C142" s="13">
        <v>581</v>
      </c>
      <c r="D142" s="33">
        <v>0.65748709122203097</v>
      </c>
      <c r="E142" s="13">
        <v>0</v>
      </c>
      <c r="F142" s="13">
        <v>0</v>
      </c>
      <c r="G142" s="13">
        <v>3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5">
        <v>1</v>
      </c>
    </row>
    <row r="143" spans="1:15" x14ac:dyDescent="0.25">
      <c r="A143" s="12" t="s">
        <v>440</v>
      </c>
      <c r="B143" s="13">
        <v>0</v>
      </c>
      <c r="C143" s="13">
        <v>4</v>
      </c>
      <c r="D143" s="33">
        <v>-1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49" t="s">
        <v>441</v>
      </c>
      <c r="B144" s="31">
        <v>0</v>
      </c>
      <c r="C144" s="31">
        <v>3</v>
      </c>
      <c r="D144" s="32">
        <v>-1</v>
      </c>
      <c r="E144" s="31">
        <v>1</v>
      </c>
      <c r="F144" s="31">
        <v>1</v>
      </c>
      <c r="G144" s="31">
        <v>0</v>
      </c>
      <c r="H144" s="31">
        <v>0</v>
      </c>
      <c r="I144" s="31">
        <v>0</v>
      </c>
      <c r="J144" s="31">
        <v>1</v>
      </c>
      <c r="K144" s="31">
        <v>0</v>
      </c>
      <c r="L144" s="31">
        <v>0</v>
      </c>
      <c r="M144" s="31">
        <v>1</v>
      </c>
      <c r="N144" s="31">
        <v>0</v>
      </c>
      <c r="O144" s="31">
        <v>2</v>
      </c>
    </row>
    <row r="145" spans="1:15" x14ac:dyDescent="0.25">
      <c r="A145" s="12" t="s">
        <v>442</v>
      </c>
      <c r="B145" s="13">
        <v>0</v>
      </c>
      <c r="C145" s="13">
        <v>3</v>
      </c>
      <c r="D145" s="33">
        <v>-1</v>
      </c>
      <c r="E145" s="13">
        <v>1</v>
      </c>
      <c r="F145" s="13">
        <v>1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25">
        <v>1</v>
      </c>
    </row>
    <row r="146" spans="1:15" x14ac:dyDescent="0.25">
      <c r="A146" s="12" t="s">
        <v>443</v>
      </c>
      <c r="B146" s="13">
        <v>0</v>
      </c>
      <c r="C146" s="13">
        <v>0</v>
      </c>
      <c r="D146" s="3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1</v>
      </c>
      <c r="K146" s="13">
        <v>0</v>
      </c>
      <c r="L146" s="13">
        <v>0</v>
      </c>
      <c r="M146" s="13">
        <v>0</v>
      </c>
      <c r="N146" s="13">
        <v>0</v>
      </c>
      <c r="O146" s="25">
        <v>1</v>
      </c>
    </row>
    <row r="147" spans="1:15" x14ac:dyDescent="0.25">
      <c r="A147" s="49" t="s">
        <v>444</v>
      </c>
      <c r="B147" s="31">
        <v>22</v>
      </c>
      <c r="C147" s="31">
        <v>16</v>
      </c>
      <c r="D147" s="32">
        <v>0.375</v>
      </c>
      <c r="E147" s="31">
        <v>0</v>
      </c>
      <c r="F147" s="31">
        <v>0</v>
      </c>
      <c r="G147" s="31">
        <v>6</v>
      </c>
      <c r="H147" s="31">
        <v>4</v>
      </c>
      <c r="I147" s="31">
        <v>0</v>
      </c>
      <c r="J147" s="31">
        <v>0</v>
      </c>
      <c r="K147" s="31">
        <v>0</v>
      </c>
      <c r="L147" s="31">
        <v>0</v>
      </c>
      <c r="M147" s="31">
        <v>8</v>
      </c>
      <c r="N147" s="31">
        <v>0</v>
      </c>
      <c r="O147" s="31">
        <v>2</v>
      </c>
    </row>
    <row r="148" spans="1:15" x14ac:dyDescent="0.25">
      <c r="A148" s="12" t="s">
        <v>445</v>
      </c>
      <c r="B148" s="13">
        <v>1</v>
      </c>
      <c r="C148" s="13">
        <v>0</v>
      </c>
      <c r="D148" s="3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3</v>
      </c>
      <c r="N148" s="13">
        <v>0</v>
      </c>
      <c r="O148" s="25">
        <v>0</v>
      </c>
    </row>
    <row r="149" spans="1:15" x14ac:dyDescent="0.25">
      <c r="A149" s="12" t="s">
        <v>446</v>
      </c>
      <c r="B149" s="13">
        <v>1</v>
      </c>
      <c r="C149" s="13">
        <v>0</v>
      </c>
      <c r="D149" s="33">
        <v>0</v>
      </c>
      <c r="E149" s="13">
        <v>0</v>
      </c>
      <c r="F149" s="13">
        <v>0</v>
      </c>
      <c r="G149" s="13">
        <v>1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1</v>
      </c>
    </row>
    <row r="151" spans="1:15" x14ac:dyDescent="0.25">
      <c r="A151" s="12" t="s">
        <v>448</v>
      </c>
      <c r="B151" s="13">
        <v>4</v>
      </c>
      <c r="C151" s="13">
        <v>6</v>
      </c>
      <c r="D151" s="33">
        <v>-0.33333333333333298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3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6</v>
      </c>
      <c r="C153" s="13">
        <v>0</v>
      </c>
      <c r="D153" s="3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5</v>
      </c>
      <c r="C154" s="13">
        <v>2</v>
      </c>
      <c r="D154" s="33">
        <v>1.5</v>
      </c>
      <c r="E154" s="13">
        <v>0</v>
      </c>
      <c r="F154" s="13">
        <v>0</v>
      </c>
      <c r="G154" s="13">
        <v>2</v>
      </c>
      <c r="H154" s="13">
        <v>1</v>
      </c>
      <c r="I154" s="13">
        <v>0</v>
      </c>
      <c r="J154" s="13">
        <v>0</v>
      </c>
      <c r="K154" s="13">
        <v>0</v>
      </c>
      <c r="L154" s="13">
        <v>0</v>
      </c>
      <c r="M154" s="13">
        <v>1</v>
      </c>
      <c r="N154" s="13">
        <v>0</v>
      </c>
      <c r="O154" s="25">
        <v>0</v>
      </c>
    </row>
    <row r="155" spans="1:15" x14ac:dyDescent="0.25">
      <c r="A155" s="12" t="s">
        <v>452</v>
      </c>
      <c r="B155" s="13">
        <v>5</v>
      </c>
      <c r="C155" s="13">
        <v>8</v>
      </c>
      <c r="D155" s="33">
        <v>-0.375</v>
      </c>
      <c r="E155" s="13">
        <v>0</v>
      </c>
      <c r="F155" s="13">
        <v>0</v>
      </c>
      <c r="G155" s="13">
        <v>3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1</v>
      </c>
    </row>
    <row r="156" spans="1:15" x14ac:dyDescent="0.25">
      <c r="A156" s="49" t="s">
        <v>453</v>
      </c>
      <c r="B156" s="31">
        <v>6</v>
      </c>
      <c r="C156" s="31">
        <v>5</v>
      </c>
      <c r="D156" s="32">
        <v>0.2</v>
      </c>
      <c r="E156" s="31">
        <v>0</v>
      </c>
      <c r="F156" s="31">
        <v>0</v>
      </c>
      <c r="G156" s="31">
        <v>0</v>
      </c>
      <c r="H156" s="31">
        <v>3</v>
      </c>
      <c r="I156" s="31">
        <v>3</v>
      </c>
      <c r="J156" s="31">
        <v>0</v>
      </c>
      <c r="K156" s="31">
        <v>0</v>
      </c>
      <c r="L156" s="31">
        <v>0</v>
      </c>
      <c r="M156" s="31">
        <v>1</v>
      </c>
      <c r="N156" s="31">
        <v>0</v>
      </c>
      <c r="O156" s="31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0</v>
      </c>
      <c r="C161" s="13">
        <v>0</v>
      </c>
      <c r="D161" s="3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459</v>
      </c>
      <c r="B162" s="13">
        <v>3</v>
      </c>
      <c r="C162" s="13">
        <v>2</v>
      </c>
      <c r="D162" s="33">
        <v>0.5</v>
      </c>
      <c r="E162" s="13">
        <v>0</v>
      </c>
      <c r="F162" s="13">
        <v>0</v>
      </c>
      <c r="G162" s="13">
        <v>0</v>
      </c>
      <c r="H162" s="13">
        <v>3</v>
      </c>
      <c r="I162" s="13">
        <v>3</v>
      </c>
      <c r="J162" s="13">
        <v>0</v>
      </c>
      <c r="K162" s="13">
        <v>0</v>
      </c>
      <c r="L162" s="13">
        <v>0</v>
      </c>
      <c r="M162" s="13">
        <v>1</v>
      </c>
      <c r="N162" s="13">
        <v>0</v>
      </c>
      <c r="O162" s="25">
        <v>0</v>
      </c>
    </row>
    <row r="163" spans="1:15" x14ac:dyDescent="0.25">
      <c r="A163" s="12" t="s">
        <v>460</v>
      </c>
      <c r="B163" s="13">
        <v>0</v>
      </c>
      <c r="C163" s="13">
        <v>1</v>
      </c>
      <c r="D163" s="33">
        <v>-1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3</v>
      </c>
      <c r="C164" s="13">
        <v>1</v>
      </c>
      <c r="D164" s="33">
        <v>2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1</v>
      </c>
    </row>
    <row r="165" spans="1:15" x14ac:dyDescent="0.25">
      <c r="A165" s="12" t="s">
        <v>462</v>
      </c>
      <c r="B165" s="13">
        <v>0</v>
      </c>
      <c r="C165" s="13">
        <v>1</v>
      </c>
      <c r="D165" s="33">
        <v>-1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49" t="s">
        <v>463</v>
      </c>
      <c r="B166" s="31">
        <v>13</v>
      </c>
      <c r="C166" s="31">
        <v>20</v>
      </c>
      <c r="D166" s="32">
        <v>-0.35</v>
      </c>
      <c r="E166" s="31">
        <v>2</v>
      </c>
      <c r="F166" s="31">
        <v>2</v>
      </c>
      <c r="G166" s="31">
        <v>6</v>
      </c>
      <c r="H166" s="31">
        <v>7</v>
      </c>
      <c r="I166" s="31">
        <v>1</v>
      </c>
      <c r="J166" s="31">
        <v>0</v>
      </c>
      <c r="K166" s="31">
        <v>0</v>
      </c>
      <c r="L166" s="31">
        <v>0</v>
      </c>
      <c r="M166" s="31">
        <v>0</v>
      </c>
      <c r="N166" s="31">
        <v>41</v>
      </c>
      <c r="O166" s="31">
        <v>4</v>
      </c>
    </row>
    <row r="167" spans="1:15" x14ac:dyDescent="0.25">
      <c r="A167" s="12" t="s">
        <v>464</v>
      </c>
      <c r="B167" s="13">
        <v>3</v>
      </c>
      <c r="C167" s="13">
        <v>12</v>
      </c>
      <c r="D167" s="33">
        <v>-0.75</v>
      </c>
      <c r="E167" s="13">
        <v>0</v>
      </c>
      <c r="F167" s="13">
        <v>0</v>
      </c>
      <c r="G167" s="13">
        <v>3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3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2</v>
      </c>
      <c r="C173" s="13">
        <v>1</v>
      </c>
      <c r="D173" s="33">
        <v>1</v>
      </c>
      <c r="E173" s="13">
        <v>0</v>
      </c>
      <c r="F173" s="13">
        <v>0</v>
      </c>
      <c r="G173" s="13">
        <v>2</v>
      </c>
      <c r="H173" s="13">
        <v>3</v>
      </c>
      <c r="I173" s="13">
        <v>1</v>
      </c>
      <c r="J173" s="13">
        <v>0</v>
      </c>
      <c r="K173" s="13">
        <v>0</v>
      </c>
      <c r="L173" s="13">
        <v>0</v>
      </c>
      <c r="M173" s="13">
        <v>0</v>
      </c>
      <c r="N173" s="13">
        <v>32</v>
      </c>
      <c r="O173" s="25">
        <v>4</v>
      </c>
    </row>
    <row r="174" spans="1:15" x14ac:dyDescent="0.25">
      <c r="A174" s="12" t="s">
        <v>471</v>
      </c>
      <c r="B174" s="13">
        <v>4</v>
      </c>
      <c r="C174" s="13">
        <v>5</v>
      </c>
      <c r="D174" s="33">
        <v>-0.2</v>
      </c>
      <c r="E174" s="13">
        <v>2</v>
      </c>
      <c r="F174" s="13">
        <v>2</v>
      </c>
      <c r="G174" s="13">
        <v>1</v>
      </c>
      <c r="H174" s="13">
        <v>2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9</v>
      </c>
      <c r="O174" s="25">
        <v>0</v>
      </c>
    </row>
    <row r="175" spans="1:15" x14ac:dyDescent="0.25">
      <c r="A175" s="12" t="s">
        <v>472</v>
      </c>
      <c r="B175" s="13">
        <v>4</v>
      </c>
      <c r="C175" s="13">
        <v>1</v>
      </c>
      <c r="D175" s="33">
        <v>3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0</v>
      </c>
      <c r="D176" s="3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49" t="s">
        <v>475</v>
      </c>
      <c r="B178" s="31">
        <v>48</v>
      </c>
      <c r="C178" s="31">
        <v>55</v>
      </c>
      <c r="D178" s="32">
        <v>-0.12727272727272701</v>
      </c>
      <c r="E178" s="31">
        <v>194</v>
      </c>
      <c r="F178" s="31">
        <v>181</v>
      </c>
      <c r="G178" s="31">
        <v>17</v>
      </c>
      <c r="H178" s="31">
        <v>15</v>
      </c>
      <c r="I178" s="31">
        <v>0</v>
      </c>
      <c r="J178" s="31">
        <v>0</v>
      </c>
      <c r="K178" s="31">
        <v>0</v>
      </c>
      <c r="L178" s="31">
        <v>0</v>
      </c>
      <c r="M178" s="31">
        <v>4</v>
      </c>
      <c r="N178" s="31">
        <v>1</v>
      </c>
      <c r="O178" s="31">
        <v>181</v>
      </c>
    </row>
    <row r="179" spans="1:15" x14ac:dyDescent="0.25">
      <c r="A179" s="12" t="s">
        <v>476</v>
      </c>
      <c r="B179" s="13">
        <v>1</v>
      </c>
      <c r="C179" s="13">
        <v>2</v>
      </c>
      <c r="D179" s="33">
        <v>-0.5</v>
      </c>
      <c r="E179" s="13">
        <v>0</v>
      </c>
      <c r="F179" s="13">
        <v>0</v>
      </c>
      <c r="G179" s="13">
        <v>1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0</v>
      </c>
    </row>
    <row r="180" spans="1:15" x14ac:dyDescent="0.25">
      <c r="A180" s="12" t="s">
        <v>477</v>
      </c>
      <c r="B180" s="13">
        <v>30</v>
      </c>
      <c r="C180" s="13">
        <v>27</v>
      </c>
      <c r="D180" s="33">
        <v>0.11111111111111099</v>
      </c>
      <c r="E180" s="13">
        <v>140</v>
      </c>
      <c r="F180" s="13">
        <v>134</v>
      </c>
      <c r="G180" s="13">
        <v>7</v>
      </c>
      <c r="H180" s="13">
        <v>5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1</v>
      </c>
      <c r="O180" s="25">
        <v>132</v>
      </c>
    </row>
    <row r="181" spans="1:15" x14ac:dyDescent="0.25">
      <c r="A181" s="12" t="s">
        <v>478</v>
      </c>
      <c r="B181" s="13">
        <v>2</v>
      </c>
      <c r="C181" s="13">
        <v>2</v>
      </c>
      <c r="D181" s="33">
        <v>0</v>
      </c>
      <c r="E181" s="13">
        <v>4</v>
      </c>
      <c r="F181" s="13">
        <v>3</v>
      </c>
      <c r="G181" s="13">
        <v>3</v>
      </c>
      <c r="H181" s="13">
        <v>3</v>
      </c>
      <c r="I181" s="13">
        <v>0</v>
      </c>
      <c r="J181" s="13">
        <v>0</v>
      </c>
      <c r="K181" s="13">
        <v>0</v>
      </c>
      <c r="L181" s="13">
        <v>0</v>
      </c>
      <c r="M181" s="13">
        <v>1</v>
      </c>
      <c r="N181" s="13">
        <v>0</v>
      </c>
      <c r="O181" s="25">
        <v>3</v>
      </c>
    </row>
    <row r="182" spans="1:15" x14ac:dyDescent="0.25">
      <c r="A182" s="12" t="s">
        <v>479</v>
      </c>
      <c r="B182" s="13">
        <v>0</v>
      </c>
      <c r="C182" s="13">
        <v>0</v>
      </c>
      <c r="D182" s="33">
        <v>0</v>
      </c>
      <c r="E182" s="13">
        <v>0</v>
      </c>
      <c r="F182" s="13">
        <v>0</v>
      </c>
      <c r="G182" s="13">
        <v>0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1</v>
      </c>
    </row>
    <row r="183" spans="1:15" x14ac:dyDescent="0.25">
      <c r="A183" s="12" t="s">
        <v>480</v>
      </c>
      <c r="B183" s="13">
        <v>1</v>
      </c>
      <c r="C183" s="13">
        <v>3</v>
      </c>
      <c r="D183" s="33">
        <v>-0.66666666666666696</v>
      </c>
      <c r="E183" s="13">
        <v>4</v>
      </c>
      <c r="F183" s="13">
        <v>4</v>
      </c>
      <c r="G183" s="13">
        <v>1</v>
      </c>
      <c r="H183" s="13">
        <v>1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5</v>
      </c>
    </row>
    <row r="184" spans="1:15" x14ac:dyDescent="0.25">
      <c r="A184" s="12" t="s">
        <v>481</v>
      </c>
      <c r="B184" s="13">
        <v>14</v>
      </c>
      <c r="C184" s="13">
        <v>21</v>
      </c>
      <c r="D184" s="33">
        <v>-0.33333333333333298</v>
      </c>
      <c r="E184" s="13">
        <v>46</v>
      </c>
      <c r="F184" s="13">
        <v>40</v>
      </c>
      <c r="G184" s="13">
        <v>5</v>
      </c>
      <c r="H184" s="13">
        <v>4</v>
      </c>
      <c r="I184" s="13">
        <v>0</v>
      </c>
      <c r="J184" s="13">
        <v>0</v>
      </c>
      <c r="K184" s="13">
        <v>0</v>
      </c>
      <c r="L184" s="13">
        <v>0</v>
      </c>
      <c r="M184" s="13">
        <v>3</v>
      </c>
      <c r="N184" s="13">
        <v>0</v>
      </c>
      <c r="O184" s="25">
        <v>40</v>
      </c>
    </row>
    <row r="185" spans="1:15" x14ac:dyDescent="0.25">
      <c r="A185" s="12" t="s">
        <v>482</v>
      </c>
      <c r="B185" s="13">
        <v>0</v>
      </c>
      <c r="C185" s="13">
        <v>0</v>
      </c>
      <c r="D185" s="3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49" t="s">
        <v>483</v>
      </c>
      <c r="B186" s="31">
        <v>19</v>
      </c>
      <c r="C186" s="31">
        <v>16</v>
      </c>
      <c r="D186" s="32">
        <v>0.1875</v>
      </c>
      <c r="E186" s="31">
        <v>2</v>
      </c>
      <c r="F186" s="31">
        <v>1</v>
      </c>
      <c r="G186" s="31">
        <v>5</v>
      </c>
      <c r="H186" s="31">
        <v>4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2</v>
      </c>
      <c r="O186" s="31">
        <v>4</v>
      </c>
    </row>
    <row r="187" spans="1:15" x14ac:dyDescent="0.25">
      <c r="A187" s="12" t="s">
        <v>484</v>
      </c>
      <c r="B187" s="13">
        <v>0</v>
      </c>
      <c r="C187" s="13">
        <v>0</v>
      </c>
      <c r="D187" s="3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10</v>
      </c>
      <c r="C189" s="13">
        <v>10</v>
      </c>
      <c r="D189" s="33">
        <v>0</v>
      </c>
      <c r="E189" s="13">
        <v>1</v>
      </c>
      <c r="F189" s="13">
        <v>1</v>
      </c>
      <c r="G189" s="13">
        <v>3</v>
      </c>
      <c r="H189" s="13">
        <v>3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1</v>
      </c>
      <c r="O189" s="25">
        <v>3</v>
      </c>
    </row>
    <row r="190" spans="1:15" x14ac:dyDescent="0.25">
      <c r="A190" s="12" t="s">
        <v>487</v>
      </c>
      <c r="B190" s="13">
        <v>0</v>
      </c>
      <c r="C190" s="13">
        <v>0</v>
      </c>
      <c r="D190" s="3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0</v>
      </c>
      <c r="C191" s="13">
        <v>0</v>
      </c>
      <c r="D191" s="3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0</v>
      </c>
    </row>
    <row r="192" spans="1:15" x14ac:dyDescent="0.25">
      <c r="A192" s="12" t="s">
        <v>489</v>
      </c>
      <c r="B192" s="13">
        <v>0</v>
      </c>
      <c r="C192" s="13">
        <v>0</v>
      </c>
      <c r="D192" s="3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2</v>
      </c>
      <c r="C193" s="13">
        <v>3</v>
      </c>
      <c r="D193" s="33">
        <v>-0.33333333333333298</v>
      </c>
      <c r="E193" s="13">
        <v>1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0</v>
      </c>
    </row>
    <row r="194" spans="1:15" x14ac:dyDescent="0.25">
      <c r="A194" s="12" t="s">
        <v>491</v>
      </c>
      <c r="B194" s="13">
        <v>0</v>
      </c>
      <c r="C194" s="13">
        <v>0</v>
      </c>
      <c r="D194" s="3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1</v>
      </c>
      <c r="C195" s="13">
        <v>0</v>
      </c>
      <c r="D195" s="3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6</v>
      </c>
      <c r="C197" s="13">
        <v>3</v>
      </c>
      <c r="D197" s="33">
        <v>1</v>
      </c>
      <c r="E197" s="13">
        <v>0</v>
      </c>
      <c r="F197" s="13">
        <v>0</v>
      </c>
      <c r="G197" s="13">
        <v>2</v>
      </c>
      <c r="H197" s="13">
        <v>1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1</v>
      </c>
      <c r="O197" s="25">
        <v>1</v>
      </c>
    </row>
    <row r="198" spans="1:15" x14ac:dyDescent="0.25">
      <c r="A198" s="12" t="s">
        <v>495</v>
      </c>
      <c r="B198" s="13">
        <v>0</v>
      </c>
      <c r="C198" s="13">
        <v>0</v>
      </c>
      <c r="D198" s="3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0</v>
      </c>
      <c r="C199" s="13">
        <v>0</v>
      </c>
      <c r="D199" s="3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49" t="s">
        <v>498</v>
      </c>
      <c r="B201" s="31">
        <v>11</v>
      </c>
      <c r="C201" s="31">
        <v>14</v>
      </c>
      <c r="D201" s="32">
        <v>-0.214285714285714</v>
      </c>
      <c r="E201" s="31">
        <v>1</v>
      </c>
      <c r="F201" s="31">
        <v>1</v>
      </c>
      <c r="G201" s="31">
        <v>1</v>
      </c>
      <c r="H201" s="31">
        <v>1</v>
      </c>
      <c r="I201" s="31">
        <v>0</v>
      </c>
      <c r="J201" s="31">
        <v>0</v>
      </c>
      <c r="K201" s="31">
        <v>0</v>
      </c>
      <c r="L201" s="31">
        <v>1</v>
      </c>
      <c r="M201" s="31">
        <v>4</v>
      </c>
      <c r="N201" s="31">
        <v>0</v>
      </c>
      <c r="O201" s="31">
        <v>0</v>
      </c>
    </row>
    <row r="202" spans="1:15" x14ac:dyDescent="0.25">
      <c r="A202" s="12" t="s">
        <v>499</v>
      </c>
      <c r="B202" s="13">
        <v>4</v>
      </c>
      <c r="C202" s="13">
        <v>4</v>
      </c>
      <c r="D202" s="3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25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5</v>
      </c>
      <c r="C206" s="13">
        <v>4</v>
      </c>
      <c r="D206" s="33">
        <v>0.25</v>
      </c>
      <c r="E206" s="13">
        <v>1</v>
      </c>
      <c r="F206" s="13">
        <v>1</v>
      </c>
      <c r="G206" s="13">
        <v>1</v>
      </c>
      <c r="H206" s="13">
        <v>1</v>
      </c>
      <c r="I206" s="13">
        <v>0</v>
      </c>
      <c r="J206" s="13">
        <v>0</v>
      </c>
      <c r="K206" s="13">
        <v>0</v>
      </c>
      <c r="L206" s="13">
        <v>0</v>
      </c>
      <c r="M206" s="13">
        <v>2</v>
      </c>
      <c r="N206" s="13">
        <v>0</v>
      </c>
      <c r="O206" s="25">
        <v>0</v>
      </c>
    </row>
    <row r="207" spans="1:15" x14ac:dyDescent="0.25">
      <c r="A207" s="12" t="s">
        <v>504</v>
      </c>
      <c r="B207" s="13">
        <v>0</v>
      </c>
      <c r="C207" s="13">
        <v>0</v>
      </c>
      <c r="D207" s="3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1</v>
      </c>
      <c r="D209" s="33">
        <v>-1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1</v>
      </c>
      <c r="D212" s="33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1</v>
      </c>
      <c r="C214" s="13">
        <v>4</v>
      </c>
      <c r="D214" s="33">
        <v>-0.75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1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1</v>
      </c>
      <c r="C218" s="13">
        <v>0</v>
      </c>
      <c r="D218" s="3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49" t="s">
        <v>518</v>
      </c>
      <c r="B221" s="31">
        <v>57</v>
      </c>
      <c r="C221" s="31">
        <v>56</v>
      </c>
      <c r="D221" s="32">
        <v>1.7857142857142901E-2</v>
      </c>
      <c r="E221" s="31">
        <v>23</v>
      </c>
      <c r="F221" s="31">
        <v>14</v>
      </c>
      <c r="G221" s="31">
        <v>12</v>
      </c>
      <c r="H221" s="31">
        <v>11</v>
      </c>
      <c r="I221" s="31">
        <v>0</v>
      </c>
      <c r="J221" s="31">
        <v>0</v>
      </c>
      <c r="K221" s="31">
        <v>0</v>
      </c>
      <c r="L221" s="31">
        <v>0</v>
      </c>
      <c r="M221" s="31">
        <v>3</v>
      </c>
      <c r="N221" s="31">
        <v>4</v>
      </c>
      <c r="O221" s="31">
        <v>18</v>
      </c>
    </row>
    <row r="222" spans="1:15" x14ac:dyDescent="0.25">
      <c r="A222" s="12" t="s">
        <v>519</v>
      </c>
      <c r="B222" s="13">
        <v>0</v>
      </c>
      <c r="C222" s="13">
        <v>0</v>
      </c>
      <c r="D222" s="3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4</v>
      </c>
      <c r="C229" s="13">
        <v>3</v>
      </c>
      <c r="D229" s="33">
        <v>0.33333333333333298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2</v>
      </c>
      <c r="N229" s="13">
        <v>0</v>
      </c>
      <c r="O229" s="25">
        <v>0</v>
      </c>
    </row>
    <row r="230" spans="1:15" x14ac:dyDescent="0.25">
      <c r="A230" s="12" t="s">
        <v>527</v>
      </c>
      <c r="B230" s="13">
        <v>4</v>
      </c>
      <c r="C230" s="13">
        <v>5</v>
      </c>
      <c r="D230" s="33">
        <v>-0.2</v>
      </c>
      <c r="E230" s="13">
        <v>4</v>
      </c>
      <c r="F230" s="13">
        <v>3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0</v>
      </c>
    </row>
    <row r="231" spans="1:15" x14ac:dyDescent="0.25">
      <c r="A231" s="12" t="s">
        <v>528</v>
      </c>
      <c r="B231" s="13">
        <v>1</v>
      </c>
      <c r="C231" s="13">
        <v>1</v>
      </c>
      <c r="D231" s="3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5">
        <v>0</v>
      </c>
    </row>
    <row r="232" spans="1:15" x14ac:dyDescent="0.25">
      <c r="A232" s="12" t="s">
        <v>529</v>
      </c>
      <c r="B232" s="13">
        <v>0</v>
      </c>
      <c r="C232" s="13">
        <v>0</v>
      </c>
      <c r="D232" s="3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1</v>
      </c>
      <c r="O232" s="25">
        <v>0</v>
      </c>
    </row>
    <row r="233" spans="1:15" x14ac:dyDescent="0.25">
      <c r="A233" s="12" t="s">
        <v>530</v>
      </c>
      <c r="B233" s="13">
        <v>0</v>
      </c>
      <c r="C233" s="13">
        <v>1</v>
      </c>
      <c r="D233" s="33">
        <v>-1</v>
      </c>
      <c r="E233" s="13">
        <v>1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1</v>
      </c>
    </row>
    <row r="234" spans="1:15" x14ac:dyDescent="0.25">
      <c r="A234" s="12" t="s">
        <v>531</v>
      </c>
      <c r="B234" s="13">
        <v>0</v>
      </c>
      <c r="C234" s="13">
        <v>0</v>
      </c>
      <c r="D234" s="3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48</v>
      </c>
      <c r="C236" s="13">
        <v>46</v>
      </c>
      <c r="D236" s="33">
        <v>4.3478260869565202E-2</v>
      </c>
      <c r="E236" s="13">
        <v>18</v>
      </c>
      <c r="F236" s="13">
        <v>11</v>
      </c>
      <c r="G236" s="13">
        <v>12</v>
      </c>
      <c r="H236" s="13">
        <v>11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3</v>
      </c>
      <c r="O236" s="25">
        <v>17</v>
      </c>
    </row>
    <row r="237" spans="1:15" x14ac:dyDescent="0.25">
      <c r="A237" s="12" t="s">
        <v>534</v>
      </c>
      <c r="B237" s="13">
        <v>0</v>
      </c>
      <c r="C237" s="13">
        <v>0</v>
      </c>
      <c r="D237" s="3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49" t="s">
        <v>539</v>
      </c>
      <c r="B242" s="31">
        <v>0</v>
      </c>
      <c r="C242" s="31">
        <v>0</v>
      </c>
      <c r="D242" s="32">
        <v>0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  <c r="M242" s="31">
        <v>1</v>
      </c>
      <c r="N242" s="31">
        <v>0</v>
      </c>
      <c r="O242" s="31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0</v>
      </c>
      <c r="C247" s="13">
        <v>0</v>
      </c>
      <c r="D247" s="3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1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49" t="s">
        <v>566</v>
      </c>
      <c r="B269" s="31">
        <v>40</v>
      </c>
      <c r="C269" s="31">
        <v>20</v>
      </c>
      <c r="D269" s="32">
        <v>1</v>
      </c>
      <c r="E269" s="31">
        <v>26</v>
      </c>
      <c r="F269" s="31">
        <v>22</v>
      </c>
      <c r="G269" s="31">
        <v>12</v>
      </c>
      <c r="H269" s="31">
        <v>10</v>
      </c>
      <c r="I269" s="31">
        <v>0</v>
      </c>
      <c r="J269" s="31">
        <v>0</v>
      </c>
      <c r="K269" s="31">
        <v>0</v>
      </c>
      <c r="L269" s="31">
        <v>0</v>
      </c>
      <c r="M269" s="31">
        <v>0</v>
      </c>
      <c r="N269" s="31">
        <v>19</v>
      </c>
      <c r="O269" s="31">
        <v>28</v>
      </c>
    </row>
    <row r="270" spans="1:15" x14ac:dyDescent="0.25">
      <c r="A270" s="12" t="s">
        <v>567</v>
      </c>
      <c r="B270" s="13">
        <v>0</v>
      </c>
      <c r="C270" s="13">
        <v>0</v>
      </c>
      <c r="D270" s="3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11</v>
      </c>
      <c r="C271" s="13">
        <v>6</v>
      </c>
      <c r="D271" s="33">
        <v>0.83333333333333304</v>
      </c>
      <c r="E271" s="13">
        <v>14</v>
      </c>
      <c r="F271" s="13">
        <v>10</v>
      </c>
      <c r="G271" s="13">
        <v>6</v>
      </c>
      <c r="H271" s="13">
        <v>4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3</v>
      </c>
      <c r="O271" s="25">
        <v>14</v>
      </c>
    </row>
    <row r="272" spans="1:15" x14ac:dyDescent="0.25">
      <c r="A272" s="12" t="s">
        <v>569</v>
      </c>
      <c r="B272" s="13">
        <v>10</v>
      </c>
      <c r="C272" s="13">
        <v>4</v>
      </c>
      <c r="D272" s="33">
        <v>1.5</v>
      </c>
      <c r="E272" s="13">
        <v>12</v>
      </c>
      <c r="F272" s="13">
        <v>12</v>
      </c>
      <c r="G272" s="13">
        <v>4</v>
      </c>
      <c r="H272" s="13">
        <v>3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14</v>
      </c>
    </row>
    <row r="273" spans="1:15" x14ac:dyDescent="0.25">
      <c r="A273" s="12" t="s">
        <v>570</v>
      </c>
      <c r="B273" s="13">
        <v>0</v>
      </c>
      <c r="C273" s="13">
        <v>0</v>
      </c>
      <c r="D273" s="3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0</v>
      </c>
      <c r="C274" s="13">
        <v>0</v>
      </c>
      <c r="D274" s="3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0</v>
      </c>
      <c r="C275" s="13">
        <v>0</v>
      </c>
      <c r="D275" s="3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2</v>
      </c>
      <c r="O275" s="25">
        <v>0</v>
      </c>
    </row>
    <row r="276" spans="1:15" x14ac:dyDescent="0.25">
      <c r="A276" s="12" t="s">
        <v>573</v>
      </c>
      <c r="B276" s="13">
        <v>3</v>
      </c>
      <c r="C276" s="13">
        <v>3</v>
      </c>
      <c r="D276" s="33">
        <v>0</v>
      </c>
      <c r="E276" s="13">
        <v>0</v>
      </c>
      <c r="F276" s="13">
        <v>0</v>
      </c>
      <c r="G276" s="13">
        <v>1</v>
      </c>
      <c r="H276" s="13">
        <v>1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574</v>
      </c>
      <c r="B277" s="13">
        <v>5</v>
      </c>
      <c r="C277" s="13">
        <v>0</v>
      </c>
      <c r="D277" s="3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10</v>
      </c>
      <c r="C278" s="13">
        <v>6</v>
      </c>
      <c r="D278" s="33">
        <v>0.66666666666666696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1</v>
      </c>
      <c r="C289" s="13">
        <v>0</v>
      </c>
      <c r="D289" s="33">
        <v>0</v>
      </c>
      <c r="E289" s="13">
        <v>0</v>
      </c>
      <c r="F289" s="13">
        <v>0</v>
      </c>
      <c r="G289" s="13">
        <v>1</v>
      </c>
      <c r="H289" s="13">
        <v>2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14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1</v>
      </c>
      <c r="D292" s="33">
        <v>-1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49" t="s">
        <v>596</v>
      </c>
      <c r="B299" s="31">
        <v>0</v>
      </c>
      <c r="C299" s="31">
        <v>0</v>
      </c>
      <c r="D299" s="32">
        <v>0</v>
      </c>
      <c r="E299" s="31">
        <v>0</v>
      </c>
      <c r="F299" s="31">
        <v>0</v>
      </c>
      <c r="G299" s="31">
        <v>0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  <c r="M299" s="31">
        <v>0</v>
      </c>
      <c r="N299" s="31">
        <v>0</v>
      </c>
      <c r="O299" s="31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49" t="s">
        <v>600</v>
      </c>
      <c r="B303" s="31">
        <v>0</v>
      </c>
      <c r="C303" s="31">
        <v>0</v>
      </c>
      <c r="D303" s="32">
        <v>0</v>
      </c>
      <c r="E303" s="31">
        <v>0</v>
      </c>
      <c r="F303" s="31">
        <v>0</v>
      </c>
      <c r="G303" s="31">
        <v>0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  <c r="M303" s="31">
        <v>0</v>
      </c>
      <c r="N303" s="31">
        <v>0</v>
      </c>
      <c r="O303" s="31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49" t="s">
        <v>607</v>
      </c>
      <c r="B310" s="31">
        <v>1</v>
      </c>
      <c r="C310" s="31">
        <v>2</v>
      </c>
      <c r="D310" s="32">
        <v>-0.5</v>
      </c>
      <c r="E310" s="31">
        <v>0</v>
      </c>
      <c r="F310" s="31">
        <v>0</v>
      </c>
      <c r="G310" s="31">
        <v>0</v>
      </c>
      <c r="H310" s="31">
        <v>0</v>
      </c>
      <c r="I310" s="31">
        <v>0</v>
      </c>
      <c r="J310" s="31">
        <v>0</v>
      </c>
      <c r="K310" s="31">
        <v>0</v>
      </c>
      <c r="L310" s="31">
        <v>0</v>
      </c>
      <c r="M310" s="31">
        <v>0</v>
      </c>
      <c r="N310" s="31">
        <v>1</v>
      </c>
      <c r="O310" s="31">
        <v>1</v>
      </c>
    </row>
    <row r="311" spans="1:15" x14ac:dyDescent="0.25">
      <c r="A311" s="12" t="s">
        <v>608</v>
      </c>
      <c r="B311" s="13">
        <v>0</v>
      </c>
      <c r="C311" s="13">
        <v>1</v>
      </c>
      <c r="D311" s="33">
        <v>-1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0</v>
      </c>
      <c r="D313" s="3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1</v>
      </c>
      <c r="D314" s="33">
        <v>-1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49" t="s">
        <v>613</v>
      </c>
      <c r="B316" s="31">
        <v>2</v>
      </c>
      <c r="C316" s="31">
        <v>0</v>
      </c>
      <c r="D316" s="32">
        <v>0</v>
      </c>
      <c r="E316" s="31">
        <v>0</v>
      </c>
      <c r="F316" s="31">
        <v>0</v>
      </c>
      <c r="G316" s="31">
        <v>1</v>
      </c>
      <c r="H316" s="31">
        <v>1</v>
      </c>
      <c r="I316" s="31">
        <v>0</v>
      </c>
      <c r="J316" s="31">
        <v>0</v>
      </c>
      <c r="K316" s="31">
        <v>0</v>
      </c>
      <c r="L316" s="31">
        <v>0</v>
      </c>
      <c r="M316" s="31">
        <v>1</v>
      </c>
      <c r="N316" s="31">
        <v>0</v>
      </c>
      <c r="O316" s="31">
        <v>0</v>
      </c>
    </row>
    <row r="317" spans="1:15" x14ac:dyDescent="0.25">
      <c r="A317" s="12" t="s">
        <v>614</v>
      </c>
      <c r="B317" s="13">
        <v>2</v>
      </c>
      <c r="C317" s="13">
        <v>0</v>
      </c>
      <c r="D317" s="33">
        <v>0</v>
      </c>
      <c r="E317" s="13">
        <v>0</v>
      </c>
      <c r="F317" s="13">
        <v>0</v>
      </c>
      <c r="G317" s="13">
        <v>1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1</v>
      </c>
      <c r="N317" s="13">
        <v>0</v>
      </c>
      <c r="O317" s="25">
        <v>0</v>
      </c>
    </row>
    <row r="318" spans="1:15" x14ac:dyDescent="0.25">
      <c r="A318" s="49" t="s">
        <v>615</v>
      </c>
      <c r="B318" s="31">
        <v>0</v>
      </c>
      <c r="C318" s="31">
        <v>0</v>
      </c>
      <c r="D318" s="32">
        <v>0</v>
      </c>
      <c r="E318" s="31">
        <v>0</v>
      </c>
      <c r="F318" s="31">
        <v>0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  <c r="M318" s="31">
        <v>0</v>
      </c>
      <c r="N318" s="31">
        <v>0</v>
      </c>
      <c r="O318" s="31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49" t="s">
        <v>618</v>
      </c>
      <c r="B321" s="31">
        <v>812</v>
      </c>
      <c r="C321" s="31">
        <v>477</v>
      </c>
      <c r="D321" s="32">
        <v>0.70230607966457004</v>
      </c>
      <c r="E321" s="31">
        <v>40</v>
      </c>
      <c r="F321" s="31">
        <v>32</v>
      </c>
      <c r="G321" s="31">
        <v>27</v>
      </c>
      <c r="H321" s="31">
        <v>20</v>
      </c>
      <c r="I321" s="31">
        <v>0</v>
      </c>
      <c r="J321" s="31">
        <v>0</v>
      </c>
      <c r="K321" s="31">
        <v>0</v>
      </c>
      <c r="L321" s="31">
        <v>0</v>
      </c>
      <c r="M321" s="31">
        <v>0</v>
      </c>
      <c r="N321" s="31">
        <v>0</v>
      </c>
      <c r="O321" s="31">
        <v>30</v>
      </c>
    </row>
    <row r="322" spans="1:15" x14ac:dyDescent="0.25">
      <c r="A322" s="12" t="s">
        <v>619</v>
      </c>
      <c r="B322" s="13">
        <v>812</v>
      </c>
      <c r="C322" s="13">
        <v>477</v>
      </c>
      <c r="D322" s="33">
        <v>0.70230607966457004</v>
      </c>
      <c r="E322" s="13">
        <v>40</v>
      </c>
      <c r="F322" s="13">
        <v>32</v>
      </c>
      <c r="G322" s="13">
        <v>27</v>
      </c>
      <c r="H322" s="13">
        <v>20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25">
        <v>30</v>
      </c>
    </row>
    <row r="323" spans="1:15" x14ac:dyDescent="0.25">
      <c r="A323" s="49" t="s">
        <v>620</v>
      </c>
      <c r="B323" s="31">
        <v>0</v>
      </c>
      <c r="C323" s="31">
        <v>0</v>
      </c>
      <c r="D323" s="32">
        <v>0</v>
      </c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1">
        <v>0</v>
      </c>
      <c r="L323" s="31">
        <v>0</v>
      </c>
      <c r="M323" s="31">
        <v>0</v>
      </c>
      <c r="N323" s="31">
        <v>0</v>
      </c>
      <c r="O323" s="31">
        <v>0</v>
      </c>
    </row>
    <row r="324" spans="1:15" x14ac:dyDescent="0.25">
      <c r="A324" s="12" t="s">
        <v>621</v>
      </c>
      <c r="B324" s="13">
        <v>0</v>
      </c>
      <c r="C324" s="13">
        <v>0</v>
      </c>
      <c r="D324" s="3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49" t="s">
        <v>622</v>
      </c>
      <c r="B325" s="31">
        <v>0</v>
      </c>
      <c r="C325" s="31">
        <v>0</v>
      </c>
      <c r="D325" s="32">
        <v>0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  <c r="M325" s="31">
        <v>0</v>
      </c>
      <c r="N325" s="31">
        <v>0</v>
      </c>
      <c r="O325" s="31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48" t="s">
        <v>624</v>
      </c>
      <c r="B327" s="31">
        <v>4478</v>
      </c>
      <c r="C327" s="31">
        <v>4392</v>
      </c>
      <c r="D327" s="32">
        <v>1.9581056466302399E-2</v>
      </c>
      <c r="E327" s="31">
        <v>429</v>
      </c>
      <c r="F327" s="31">
        <v>345</v>
      </c>
      <c r="G327" s="31">
        <v>253</v>
      </c>
      <c r="H327" s="31">
        <v>208</v>
      </c>
      <c r="I327" s="31">
        <v>16</v>
      </c>
      <c r="J327" s="31">
        <v>9</v>
      </c>
      <c r="K327" s="31">
        <v>2</v>
      </c>
      <c r="L327" s="31">
        <v>1</v>
      </c>
      <c r="M327" s="31">
        <v>51</v>
      </c>
      <c r="N327" s="31">
        <v>99</v>
      </c>
      <c r="O327" s="31">
        <v>445</v>
      </c>
    </row>
  </sheetData>
  <sheetProtection algorithmName="SHA-512" hashValue="Xz0ih5PzBJEKSIn5LMGw//+ibp0e5XwgbgeLg4r1QYtuTzP1TM3HytATgwaqzhvniboE5ZBZ2mjbAcuBv0EfUw==" saltValue="Pddv/sYsuPC5detJQgqFL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7" t="s">
        <v>627</v>
      </c>
      <c r="B5" s="12" t="s">
        <v>628</v>
      </c>
      <c r="C5" s="25">
        <v>0</v>
      </c>
    </row>
    <row r="6" spans="1:3" x14ac:dyDescent="0.25">
      <c r="A6" s="168"/>
      <c r="B6" s="12" t="s">
        <v>311</v>
      </c>
      <c r="C6" s="25">
        <v>31</v>
      </c>
    </row>
    <row r="7" spans="1:3" x14ac:dyDescent="0.25">
      <c r="A7" s="168"/>
      <c r="B7" s="12" t="s">
        <v>629</v>
      </c>
      <c r="C7" s="25">
        <v>1</v>
      </c>
    </row>
    <row r="8" spans="1:3" x14ac:dyDescent="0.25">
      <c r="A8" s="168"/>
      <c r="B8" s="12" t="s">
        <v>630</v>
      </c>
      <c r="C8" s="25">
        <v>2</v>
      </c>
    </row>
    <row r="9" spans="1:3" x14ac:dyDescent="0.25">
      <c r="A9" s="168"/>
      <c r="B9" s="12" t="s">
        <v>631</v>
      </c>
      <c r="C9" s="25">
        <v>4</v>
      </c>
    </row>
    <row r="10" spans="1:3" x14ac:dyDescent="0.25">
      <c r="A10" s="168"/>
      <c r="B10" s="12" t="s">
        <v>632</v>
      </c>
      <c r="C10" s="25">
        <v>0</v>
      </c>
    </row>
    <row r="11" spans="1:3" x14ac:dyDescent="0.25">
      <c r="A11" s="168"/>
      <c r="B11" s="12" t="s">
        <v>633</v>
      </c>
      <c r="C11" s="25">
        <v>17</v>
      </c>
    </row>
    <row r="12" spans="1:3" x14ac:dyDescent="0.25">
      <c r="A12" s="168"/>
      <c r="B12" s="12" t="s">
        <v>408</v>
      </c>
      <c r="C12" s="25">
        <v>14</v>
      </c>
    </row>
    <row r="13" spans="1:3" x14ac:dyDescent="0.25">
      <c r="A13" s="168"/>
      <c r="B13" s="12" t="s">
        <v>634</v>
      </c>
      <c r="C13" s="25">
        <v>3</v>
      </c>
    </row>
    <row r="14" spans="1:3" x14ac:dyDescent="0.25">
      <c r="A14" s="168"/>
      <c r="B14" s="12" t="s">
        <v>635</v>
      </c>
      <c r="C14" s="25">
        <v>0</v>
      </c>
    </row>
    <row r="15" spans="1:3" x14ac:dyDescent="0.25">
      <c r="A15" s="168"/>
      <c r="B15" s="12" t="s">
        <v>478</v>
      </c>
      <c r="C15" s="25">
        <v>0</v>
      </c>
    </row>
    <row r="16" spans="1:3" x14ac:dyDescent="0.25">
      <c r="A16" s="168"/>
      <c r="B16" s="12" t="s">
        <v>636</v>
      </c>
      <c r="C16" s="25">
        <v>5</v>
      </c>
    </row>
    <row r="17" spans="1:3" x14ac:dyDescent="0.25">
      <c r="A17" s="168"/>
      <c r="B17" s="12" t="s">
        <v>637</v>
      </c>
      <c r="C17" s="25">
        <v>5</v>
      </c>
    </row>
    <row r="18" spans="1:3" x14ac:dyDescent="0.25">
      <c r="A18" s="168"/>
      <c r="B18" s="12" t="s">
        <v>638</v>
      </c>
      <c r="C18" s="25">
        <v>2</v>
      </c>
    </row>
    <row r="19" spans="1:3" x14ac:dyDescent="0.25">
      <c r="A19" s="169"/>
      <c r="B19" s="12" t="s">
        <v>106</v>
      </c>
      <c r="C19" s="25">
        <v>19</v>
      </c>
    </row>
    <row r="20" spans="1:3" x14ac:dyDescent="0.25">
      <c r="A20" s="167" t="s">
        <v>639</v>
      </c>
      <c r="B20" s="12" t="s">
        <v>640</v>
      </c>
      <c r="C20" s="25">
        <v>0</v>
      </c>
    </row>
    <row r="21" spans="1:3" x14ac:dyDescent="0.25">
      <c r="A21" s="169"/>
      <c r="B21" s="12" t="s">
        <v>641</v>
      </c>
      <c r="C21" s="25">
        <v>0</v>
      </c>
    </row>
    <row r="22" spans="1:3" x14ac:dyDescent="0.25">
      <c r="A22" s="167" t="s">
        <v>642</v>
      </c>
      <c r="B22" s="12" t="s">
        <v>643</v>
      </c>
      <c r="C22" s="25">
        <v>10</v>
      </c>
    </row>
    <row r="23" spans="1:3" x14ac:dyDescent="0.25">
      <c r="A23" s="168"/>
      <c r="B23" s="12" t="s">
        <v>644</v>
      </c>
      <c r="C23" s="25">
        <v>9</v>
      </c>
    </row>
    <row r="24" spans="1:3" x14ac:dyDescent="0.25">
      <c r="A24" s="169"/>
      <c r="B24" s="15" t="s">
        <v>645</v>
      </c>
      <c r="C24" s="34">
        <v>1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24</v>
      </c>
    </row>
    <row r="28" spans="1:3" x14ac:dyDescent="0.25">
      <c r="A28" s="167" t="s">
        <v>282</v>
      </c>
      <c r="B28" s="12" t="s">
        <v>648</v>
      </c>
      <c r="C28" s="25">
        <v>0</v>
      </c>
    </row>
    <row r="29" spans="1:3" x14ac:dyDescent="0.25">
      <c r="A29" s="168"/>
      <c r="B29" s="12" t="s">
        <v>649</v>
      </c>
      <c r="C29" s="25">
        <v>3</v>
      </c>
    </row>
    <row r="30" spans="1:3" x14ac:dyDescent="0.25">
      <c r="A30" s="168"/>
      <c r="B30" s="12" t="s">
        <v>650</v>
      </c>
      <c r="C30" s="25">
        <v>0</v>
      </c>
    </row>
    <row r="31" spans="1:3" x14ac:dyDescent="0.25">
      <c r="A31" s="169"/>
      <c r="B31" s="12" t="s">
        <v>651</v>
      </c>
      <c r="C31" s="25">
        <v>2</v>
      </c>
    </row>
    <row r="32" spans="1:3" x14ac:dyDescent="0.25">
      <c r="A32" s="11" t="s">
        <v>652</v>
      </c>
      <c r="B32" s="18"/>
      <c r="C32" s="25">
        <v>2</v>
      </c>
    </row>
    <row r="33" spans="1:3" x14ac:dyDescent="0.25">
      <c r="A33" s="11" t="s">
        <v>653</v>
      </c>
      <c r="B33" s="18"/>
      <c r="C33" s="25">
        <v>11</v>
      </c>
    </row>
    <row r="34" spans="1:3" x14ac:dyDescent="0.25">
      <c r="A34" s="11" t="s">
        <v>654</v>
      </c>
      <c r="B34" s="18"/>
      <c r="C34" s="25">
        <v>6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1</v>
      </c>
    </row>
    <row r="37" spans="1:3" x14ac:dyDescent="0.25">
      <c r="A37" s="11" t="s">
        <v>657</v>
      </c>
      <c r="B37" s="18"/>
      <c r="C37" s="25">
        <v>1</v>
      </c>
    </row>
    <row r="38" spans="1:3" x14ac:dyDescent="0.25">
      <c r="A38" s="11" t="s">
        <v>645</v>
      </c>
      <c r="B38" s="18"/>
      <c r="C38" s="25">
        <v>1</v>
      </c>
    </row>
    <row r="39" spans="1:3" x14ac:dyDescent="0.25">
      <c r="A39" s="167" t="s">
        <v>658</v>
      </c>
      <c r="B39" s="12" t="s">
        <v>659</v>
      </c>
      <c r="C39" s="25">
        <v>2</v>
      </c>
    </row>
    <row r="40" spans="1:3" x14ac:dyDescent="0.25">
      <c r="A40" s="168"/>
      <c r="B40" s="12" t="s">
        <v>660</v>
      </c>
      <c r="C40" s="25">
        <v>2</v>
      </c>
    </row>
    <row r="41" spans="1:3" x14ac:dyDescent="0.25">
      <c r="A41" s="168"/>
      <c r="B41" s="12" t="s">
        <v>661</v>
      </c>
      <c r="C41" s="25">
        <v>0</v>
      </c>
    </row>
    <row r="42" spans="1:3" x14ac:dyDescent="0.25">
      <c r="A42" s="168"/>
      <c r="B42" s="12" t="s">
        <v>662</v>
      </c>
      <c r="C42" s="25">
        <v>0</v>
      </c>
    </row>
    <row r="43" spans="1:3" x14ac:dyDescent="0.25">
      <c r="A43" s="169"/>
      <c r="B43" s="15" t="s">
        <v>663</v>
      </c>
      <c r="C43" s="34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0</v>
      </c>
    </row>
    <row r="47" spans="1:3" x14ac:dyDescent="0.25">
      <c r="A47" s="167" t="s">
        <v>76</v>
      </c>
      <c r="B47" s="12" t="s">
        <v>665</v>
      </c>
      <c r="C47" s="25">
        <v>1</v>
      </c>
    </row>
    <row r="48" spans="1:3" x14ac:dyDescent="0.25">
      <c r="A48" s="169"/>
      <c r="B48" s="12" t="s">
        <v>666</v>
      </c>
      <c r="C48" s="25">
        <v>9</v>
      </c>
    </row>
    <row r="49" spans="1:3" x14ac:dyDescent="0.25">
      <c r="A49" s="167" t="s">
        <v>667</v>
      </c>
      <c r="B49" s="12" t="s">
        <v>668</v>
      </c>
      <c r="C49" s="25">
        <v>0</v>
      </c>
    </row>
    <row r="50" spans="1:3" x14ac:dyDescent="0.25">
      <c r="A50" s="169"/>
      <c r="B50" s="15" t="s">
        <v>669</v>
      </c>
      <c r="C50" s="34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7" t="s">
        <v>204</v>
      </c>
      <c r="B53" s="12" t="s">
        <v>17</v>
      </c>
      <c r="C53" s="25">
        <v>117</v>
      </c>
    </row>
    <row r="54" spans="1:3" x14ac:dyDescent="0.25">
      <c r="A54" s="168"/>
      <c r="B54" s="12" t="s">
        <v>671</v>
      </c>
      <c r="C54" s="25">
        <v>31</v>
      </c>
    </row>
    <row r="55" spans="1:3" x14ac:dyDescent="0.25">
      <c r="A55" s="168"/>
      <c r="B55" s="12" t="s">
        <v>672</v>
      </c>
      <c r="C55" s="25">
        <v>15</v>
      </c>
    </row>
    <row r="56" spans="1:3" x14ac:dyDescent="0.25">
      <c r="A56" s="168"/>
      <c r="B56" s="12" t="s">
        <v>673</v>
      </c>
      <c r="C56" s="25">
        <v>63</v>
      </c>
    </row>
    <row r="57" spans="1:3" x14ac:dyDescent="0.25">
      <c r="A57" s="169"/>
      <c r="B57" s="12" t="s">
        <v>674</v>
      </c>
      <c r="C57" s="25">
        <v>8</v>
      </c>
    </row>
    <row r="58" spans="1:3" x14ac:dyDescent="0.25">
      <c r="A58" s="167" t="s">
        <v>675</v>
      </c>
      <c r="B58" s="12" t="s">
        <v>676</v>
      </c>
      <c r="C58" s="25">
        <v>45</v>
      </c>
    </row>
    <row r="59" spans="1:3" x14ac:dyDescent="0.25">
      <c r="A59" s="168"/>
      <c r="B59" s="12" t="s">
        <v>677</v>
      </c>
      <c r="C59" s="25">
        <v>28</v>
      </c>
    </row>
    <row r="60" spans="1:3" x14ac:dyDescent="0.25">
      <c r="A60" s="168"/>
      <c r="B60" s="12" t="s">
        <v>678</v>
      </c>
      <c r="C60" s="25">
        <v>2</v>
      </c>
    </row>
    <row r="61" spans="1:3" x14ac:dyDescent="0.25">
      <c r="A61" s="168"/>
      <c r="B61" s="12" t="s">
        <v>679</v>
      </c>
      <c r="C61" s="25">
        <v>14</v>
      </c>
    </row>
    <row r="62" spans="1:3" x14ac:dyDescent="0.25">
      <c r="A62" s="169"/>
      <c r="B62" s="15" t="s">
        <v>674</v>
      </c>
      <c r="C62" s="34">
        <v>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41</v>
      </c>
    </row>
    <row r="66" spans="1:3" x14ac:dyDescent="0.25">
      <c r="A66" s="11" t="s">
        <v>682</v>
      </c>
      <c r="B66" s="18"/>
      <c r="C66" s="25">
        <v>18</v>
      </c>
    </row>
    <row r="67" spans="1:3" x14ac:dyDescent="0.25">
      <c r="A67" s="11" t="s">
        <v>683</v>
      </c>
      <c r="B67" s="18"/>
      <c r="C67" s="25">
        <v>10</v>
      </c>
    </row>
    <row r="68" spans="1:3" x14ac:dyDescent="0.25">
      <c r="A68" s="167" t="s">
        <v>684</v>
      </c>
      <c r="B68" s="12" t="s">
        <v>685</v>
      </c>
      <c r="C68" s="25">
        <v>0</v>
      </c>
    </row>
    <row r="69" spans="1:3" x14ac:dyDescent="0.25">
      <c r="A69" s="169"/>
      <c r="B69" s="12" t="s">
        <v>686</v>
      </c>
      <c r="C69" s="25">
        <v>9</v>
      </c>
    </row>
    <row r="70" spans="1:3" x14ac:dyDescent="0.25">
      <c r="A70" s="11" t="s">
        <v>687</v>
      </c>
      <c r="B70" s="18"/>
      <c r="C70" s="25">
        <v>0</v>
      </c>
    </row>
    <row r="71" spans="1:3" x14ac:dyDescent="0.25">
      <c r="A71" s="11" t="s">
        <v>688</v>
      </c>
      <c r="B71" s="18"/>
      <c r="C71" s="25">
        <v>6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6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4">
        <v>0</v>
      </c>
    </row>
  </sheetData>
  <sheetProtection algorithmName="SHA-512" hashValue="v6lbGWofT+T1fwgQ5ChJMIkjBEyYqaKdn2RdTTDm2cgZUBnAlnaECKxeu4Ri0MhCrYKPd1L29iWE+ipuRj8UNA==" saltValue="13cdAcDL1tw+xUTX47DsY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5" t="s">
        <v>693</v>
      </c>
    </row>
    <row r="3" spans="1:3" ht="18.399999999999999" customHeight="1" x14ac:dyDescent="0.25">
      <c r="A3" s="5"/>
      <c r="B3" s="36" t="s">
        <v>694</v>
      </c>
    </row>
    <row r="4" spans="1:3" x14ac:dyDescent="0.25">
      <c r="A4" s="7"/>
      <c r="B4" s="8"/>
      <c r="C4" s="37" t="s">
        <v>2</v>
      </c>
    </row>
    <row r="5" spans="1:3" x14ac:dyDescent="0.25">
      <c r="A5" s="178" t="s">
        <v>695</v>
      </c>
      <c r="B5" s="39" t="s">
        <v>696</v>
      </c>
      <c r="C5" s="40">
        <v>22</v>
      </c>
    </row>
    <row r="6" spans="1:3" x14ac:dyDescent="0.25">
      <c r="A6" s="179"/>
      <c r="B6" s="39" t="s">
        <v>289</v>
      </c>
      <c r="C6" s="40">
        <v>38</v>
      </c>
    </row>
    <row r="7" spans="1:3" x14ac:dyDescent="0.25">
      <c r="A7" s="179"/>
      <c r="B7" s="39" t="s">
        <v>697</v>
      </c>
      <c r="C7" s="40">
        <v>0</v>
      </c>
    </row>
    <row r="8" spans="1:3" x14ac:dyDescent="0.25">
      <c r="A8" s="179"/>
      <c r="B8" s="39" t="s">
        <v>698</v>
      </c>
      <c r="C8" s="40">
        <v>0</v>
      </c>
    </row>
    <row r="9" spans="1:3" x14ac:dyDescent="0.25">
      <c r="A9" s="179"/>
      <c r="B9" s="39" t="s">
        <v>699</v>
      </c>
      <c r="C9" s="40">
        <v>0</v>
      </c>
    </row>
    <row r="10" spans="1:3" x14ac:dyDescent="0.25">
      <c r="A10" s="179"/>
      <c r="B10" s="39" t="s">
        <v>700</v>
      </c>
      <c r="C10" s="40">
        <v>0</v>
      </c>
    </row>
    <row r="11" spans="1:3" x14ac:dyDescent="0.25">
      <c r="A11" s="180"/>
      <c r="B11" s="39" t="s">
        <v>701</v>
      </c>
      <c r="C11" s="40">
        <v>0</v>
      </c>
    </row>
    <row r="12" spans="1:3" x14ac:dyDescent="0.25">
      <c r="A12" s="178" t="s">
        <v>702</v>
      </c>
      <c r="B12" s="39" t="s">
        <v>59</v>
      </c>
      <c r="C12" s="40">
        <v>17</v>
      </c>
    </row>
    <row r="13" spans="1:3" x14ac:dyDescent="0.25">
      <c r="A13" s="179"/>
      <c r="B13" s="39" t="s">
        <v>703</v>
      </c>
      <c r="C13" s="40">
        <v>10</v>
      </c>
    </row>
    <row r="14" spans="1:3" x14ac:dyDescent="0.25">
      <c r="A14" s="179"/>
      <c r="B14" s="39" t="s">
        <v>704</v>
      </c>
      <c r="C14" s="40">
        <v>6</v>
      </c>
    </row>
    <row r="15" spans="1:3" x14ac:dyDescent="0.25">
      <c r="A15" s="180"/>
      <c r="B15" s="41" t="s">
        <v>705</v>
      </c>
      <c r="C15" s="42">
        <v>0</v>
      </c>
    </row>
    <row r="16" spans="1:3" ht="18.399999999999999" customHeight="1" x14ac:dyDescent="0.25">
      <c r="A16" s="5"/>
      <c r="B16" s="36" t="s">
        <v>706</v>
      </c>
    </row>
    <row r="17" spans="1:3" x14ac:dyDescent="0.25">
      <c r="A17" s="7"/>
      <c r="B17" s="8"/>
      <c r="C17" s="37" t="s">
        <v>2</v>
      </c>
    </row>
    <row r="18" spans="1:3" x14ac:dyDescent="0.25">
      <c r="A18" s="38" t="s">
        <v>707</v>
      </c>
      <c r="B18" s="18"/>
      <c r="C18" s="40">
        <v>6</v>
      </c>
    </row>
    <row r="19" spans="1:3" x14ac:dyDescent="0.25">
      <c r="A19" s="38" t="s">
        <v>708</v>
      </c>
      <c r="B19" s="18"/>
      <c r="C19" s="40">
        <v>0</v>
      </c>
    </row>
    <row r="20" spans="1:3" x14ac:dyDescent="0.25">
      <c r="A20" s="38" t="s">
        <v>709</v>
      </c>
      <c r="B20" s="18"/>
      <c r="C20" s="40">
        <v>14</v>
      </c>
    </row>
    <row r="21" spans="1:3" x14ac:dyDescent="0.25">
      <c r="A21" s="38" t="s">
        <v>710</v>
      </c>
      <c r="B21" s="18"/>
      <c r="C21" s="40">
        <v>0</v>
      </c>
    </row>
    <row r="22" spans="1:3" x14ac:dyDescent="0.25">
      <c r="A22" s="38" t="s">
        <v>711</v>
      </c>
      <c r="B22" s="18"/>
      <c r="C22" s="40">
        <v>12</v>
      </c>
    </row>
    <row r="23" spans="1:3" x14ac:dyDescent="0.25">
      <c r="A23" s="38" t="s">
        <v>712</v>
      </c>
      <c r="B23" s="18"/>
      <c r="C23" s="40">
        <v>11</v>
      </c>
    </row>
    <row r="24" spans="1:3" x14ac:dyDescent="0.25">
      <c r="A24" s="38" t="s">
        <v>713</v>
      </c>
      <c r="B24" s="18"/>
      <c r="C24" s="40">
        <v>0</v>
      </c>
    </row>
    <row r="25" spans="1:3" x14ac:dyDescent="0.25">
      <c r="A25" s="38" t="s">
        <v>714</v>
      </c>
      <c r="B25" s="18"/>
      <c r="C25" s="40">
        <v>0</v>
      </c>
    </row>
    <row r="26" spans="1:3" x14ac:dyDescent="0.25">
      <c r="A26" s="38" t="s">
        <v>715</v>
      </c>
      <c r="B26" s="18"/>
      <c r="C26" s="40">
        <v>0</v>
      </c>
    </row>
    <row r="27" spans="1:3" x14ac:dyDescent="0.25">
      <c r="A27" s="38" t="s">
        <v>716</v>
      </c>
      <c r="B27" s="19"/>
      <c r="C27" s="42">
        <v>4</v>
      </c>
    </row>
    <row r="28" spans="1:3" ht="18.399999999999999" customHeight="1" x14ac:dyDescent="0.25">
      <c r="A28" s="5"/>
      <c r="B28" s="36" t="s">
        <v>717</v>
      </c>
    </row>
    <row r="29" spans="1:3" x14ac:dyDescent="0.25">
      <c r="A29" s="7"/>
      <c r="B29" s="8"/>
      <c r="C29" s="37" t="s">
        <v>2</v>
      </c>
    </row>
    <row r="30" spans="1:3" x14ac:dyDescent="0.25">
      <c r="A30" s="38" t="s">
        <v>718</v>
      </c>
      <c r="B30" s="18"/>
      <c r="C30" s="40">
        <v>2</v>
      </c>
    </row>
    <row r="31" spans="1:3" x14ac:dyDescent="0.25">
      <c r="A31" s="38" t="s">
        <v>719</v>
      </c>
      <c r="B31" s="18"/>
      <c r="C31" s="40">
        <v>11</v>
      </c>
    </row>
    <row r="32" spans="1:3" x14ac:dyDescent="0.25">
      <c r="A32" s="38" t="s">
        <v>720</v>
      </c>
      <c r="B32" s="18"/>
      <c r="C32" s="40">
        <v>0</v>
      </c>
    </row>
    <row r="33" spans="1:6" x14ac:dyDescent="0.25">
      <c r="A33" s="38" t="s">
        <v>721</v>
      </c>
      <c r="B33" s="18"/>
      <c r="C33" s="40">
        <v>0</v>
      </c>
    </row>
    <row r="34" spans="1:6" x14ac:dyDescent="0.25">
      <c r="A34" s="38" t="s">
        <v>722</v>
      </c>
      <c r="B34" s="18"/>
      <c r="C34" s="40">
        <v>0</v>
      </c>
    </row>
    <row r="35" spans="1:6" x14ac:dyDescent="0.25">
      <c r="A35" s="38" t="s">
        <v>723</v>
      </c>
      <c r="B35" s="18"/>
      <c r="C35" s="40">
        <v>0</v>
      </c>
    </row>
    <row r="36" spans="1:6" x14ac:dyDescent="0.25">
      <c r="A36" s="38" t="s">
        <v>724</v>
      </c>
      <c r="B36" s="18"/>
      <c r="C36" s="40">
        <v>0</v>
      </c>
    </row>
    <row r="37" spans="1:6" x14ac:dyDescent="0.25">
      <c r="A37" s="38" t="s">
        <v>725</v>
      </c>
      <c r="B37" s="19"/>
      <c r="C37" s="42">
        <v>0</v>
      </c>
    </row>
    <row r="38" spans="1:6" ht="18.399999999999999" customHeight="1" x14ac:dyDescent="0.25">
      <c r="A38" s="5"/>
      <c r="B38" s="36" t="s">
        <v>726</v>
      </c>
    </row>
    <row r="39" spans="1:6" x14ac:dyDescent="0.25">
      <c r="A39" s="7"/>
      <c r="B39" s="8"/>
      <c r="C39" s="37" t="s">
        <v>2</v>
      </c>
    </row>
    <row r="40" spans="1:6" x14ac:dyDescent="0.25">
      <c r="A40" s="38" t="s">
        <v>99</v>
      </c>
      <c r="B40" s="18"/>
      <c r="C40" s="40">
        <v>0</v>
      </c>
    </row>
    <row r="41" spans="1:6" x14ac:dyDescent="0.25">
      <c r="A41" s="38" t="s">
        <v>109</v>
      </c>
      <c r="B41" s="18"/>
      <c r="C41" s="40">
        <v>0</v>
      </c>
    </row>
    <row r="42" spans="1:6" x14ac:dyDescent="0.25">
      <c r="A42" s="38" t="s">
        <v>727</v>
      </c>
      <c r="B42" s="19"/>
      <c r="C42" s="42">
        <v>0</v>
      </c>
    </row>
    <row r="43" spans="1:6" ht="18.399999999999999" customHeight="1" x14ac:dyDescent="0.25">
      <c r="A43" s="5"/>
      <c r="B43" s="36" t="s">
        <v>728</v>
      </c>
    </row>
    <row r="44" spans="1:6" ht="22.5" x14ac:dyDescent="0.25">
      <c r="A44" s="7"/>
      <c r="B44" s="8"/>
      <c r="C44" s="43" t="s">
        <v>99</v>
      </c>
      <c r="D44" s="43" t="s">
        <v>729</v>
      </c>
      <c r="E44" s="43" t="s">
        <v>704</v>
      </c>
      <c r="F44" s="43" t="s">
        <v>703</v>
      </c>
    </row>
    <row r="45" spans="1:6" x14ac:dyDescent="0.25">
      <c r="A45" s="178" t="s">
        <v>627</v>
      </c>
      <c r="B45" s="39" t="s">
        <v>730</v>
      </c>
      <c r="C45" s="44">
        <v>0</v>
      </c>
      <c r="D45" s="44">
        <v>0</v>
      </c>
      <c r="E45" s="44">
        <v>0</v>
      </c>
      <c r="F45" s="40">
        <v>0</v>
      </c>
    </row>
    <row r="46" spans="1:6" x14ac:dyDescent="0.25">
      <c r="A46" s="179"/>
      <c r="B46" s="39" t="s">
        <v>731</v>
      </c>
      <c r="C46" s="44">
        <v>0</v>
      </c>
      <c r="D46" s="44">
        <v>0</v>
      </c>
      <c r="E46" s="44">
        <v>0</v>
      </c>
      <c r="F46" s="40">
        <v>0</v>
      </c>
    </row>
    <row r="47" spans="1:6" x14ac:dyDescent="0.25">
      <c r="A47" s="179"/>
      <c r="B47" s="39" t="s">
        <v>732</v>
      </c>
      <c r="C47" s="44">
        <v>0</v>
      </c>
      <c r="D47" s="44">
        <v>0</v>
      </c>
      <c r="E47" s="44">
        <v>0</v>
      </c>
      <c r="F47" s="40">
        <v>0</v>
      </c>
    </row>
    <row r="48" spans="1:6" x14ac:dyDescent="0.25">
      <c r="A48" s="179"/>
      <c r="B48" s="39" t="s">
        <v>733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79"/>
      <c r="B49" s="39" t="s">
        <v>311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79"/>
      <c r="B50" s="39" t="s">
        <v>734</v>
      </c>
      <c r="C50" s="44">
        <v>30</v>
      </c>
      <c r="D50" s="44">
        <v>17</v>
      </c>
      <c r="E50" s="44">
        <v>6</v>
      </c>
      <c r="F50" s="40">
        <v>10</v>
      </c>
    </row>
    <row r="51" spans="1:6" x14ac:dyDescent="0.25">
      <c r="A51" s="179"/>
      <c r="B51" s="39" t="s">
        <v>735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79"/>
      <c r="B52" s="39" t="s">
        <v>736</v>
      </c>
      <c r="C52" s="44">
        <v>0</v>
      </c>
      <c r="D52" s="44">
        <v>0</v>
      </c>
      <c r="E52" s="44">
        <v>0</v>
      </c>
      <c r="F52" s="40">
        <v>0</v>
      </c>
    </row>
    <row r="53" spans="1:6" x14ac:dyDescent="0.25">
      <c r="A53" s="179"/>
      <c r="B53" s="39" t="s">
        <v>737</v>
      </c>
      <c r="C53" s="44">
        <v>0</v>
      </c>
      <c r="D53" s="44">
        <v>0</v>
      </c>
      <c r="E53" s="44">
        <v>0</v>
      </c>
      <c r="F53" s="40">
        <v>0</v>
      </c>
    </row>
    <row r="54" spans="1:6" x14ac:dyDescent="0.25">
      <c r="A54" s="179"/>
      <c r="B54" s="39" t="s">
        <v>738</v>
      </c>
      <c r="C54" s="44">
        <v>4</v>
      </c>
      <c r="D54" s="44">
        <v>0</v>
      </c>
      <c r="E54" s="44">
        <v>0</v>
      </c>
      <c r="F54" s="40">
        <v>0</v>
      </c>
    </row>
    <row r="55" spans="1:6" x14ac:dyDescent="0.25">
      <c r="A55" s="179"/>
      <c r="B55" s="39" t="s">
        <v>739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79"/>
      <c r="B56" s="39" t="s">
        <v>740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79"/>
      <c r="B57" s="39" t="s">
        <v>349</v>
      </c>
      <c r="C57" s="44">
        <v>2</v>
      </c>
      <c r="D57" s="44">
        <v>0</v>
      </c>
      <c r="E57" s="44">
        <v>0</v>
      </c>
      <c r="F57" s="40">
        <v>0</v>
      </c>
    </row>
    <row r="58" spans="1:6" x14ac:dyDescent="0.25">
      <c r="A58" s="179"/>
      <c r="B58" s="39" t="s">
        <v>741</v>
      </c>
      <c r="C58" s="44">
        <v>0</v>
      </c>
      <c r="D58" s="44">
        <v>0</v>
      </c>
      <c r="E58" s="44">
        <v>0</v>
      </c>
      <c r="F58" s="40">
        <v>0</v>
      </c>
    </row>
    <row r="59" spans="1:6" x14ac:dyDescent="0.25">
      <c r="A59" s="179"/>
      <c r="B59" s="39" t="s">
        <v>742</v>
      </c>
      <c r="C59" s="44">
        <v>1</v>
      </c>
      <c r="D59" s="44">
        <v>0</v>
      </c>
      <c r="E59" s="44">
        <v>0</v>
      </c>
      <c r="F59" s="40">
        <v>0</v>
      </c>
    </row>
    <row r="60" spans="1:6" x14ac:dyDescent="0.25">
      <c r="A60" s="179"/>
      <c r="B60" s="39" t="s">
        <v>743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79"/>
      <c r="B61" s="39" t="s">
        <v>744</v>
      </c>
      <c r="C61" s="44">
        <v>0</v>
      </c>
      <c r="D61" s="44">
        <v>0</v>
      </c>
      <c r="E61" s="44">
        <v>0</v>
      </c>
      <c r="F61" s="40">
        <v>0</v>
      </c>
    </row>
    <row r="62" spans="1:6" x14ac:dyDescent="0.25">
      <c r="A62" s="179"/>
      <c r="B62" s="39" t="s">
        <v>745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0"/>
      <c r="B63" s="39" t="s">
        <v>746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76" t="s">
        <v>747</v>
      </c>
      <c r="B64" s="177"/>
      <c r="C64" s="45">
        <v>37</v>
      </c>
      <c r="D64" s="45">
        <v>17</v>
      </c>
      <c r="E64" s="45">
        <v>6</v>
      </c>
      <c r="F64" s="45">
        <v>10</v>
      </c>
    </row>
    <row r="65" spans="1:6" x14ac:dyDescent="0.25">
      <c r="A65" s="178" t="s">
        <v>642</v>
      </c>
      <c r="B65" s="39" t="s">
        <v>748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79"/>
      <c r="B66" s="39" t="s">
        <v>749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/>
      <c r="B67" s="39" t="s">
        <v>106</v>
      </c>
      <c r="C67" s="44">
        <v>0</v>
      </c>
      <c r="D67" s="44">
        <v>0</v>
      </c>
      <c r="E67" s="44">
        <v>0</v>
      </c>
      <c r="F67" s="40">
        <v>0</v>
      </c>
    </row>
    <row r="68" spans="1:6" x14ac:dyDescent="0.25">
      <c r="A68" s="176" t="s">
        <v>750</v>
      </c>
      <c r="B68" s="177"/>
      <c r="C68" s="45">
        <v>0</v>
      </c>
      <c r="D68" s="45">
        <v>0</v>
      </c>
      <c r="E68" s="45">
        <v>0</v>
      </c>
      <c r="F68" s="45">
        <v>0</v>
      </c>
    </row>
  </sheetData>
  <sheetProtection algorithmName="SHA-512" hashValue="1JpYMNVD4YOr9xIGnj2poQalYbyWNvy3LkLNoCWuH2fJ6pP/EtHnd4ZTnwmElfovj6erTPabl2NMjVURF4F2Cw==" saltValue="zU6ef2O1MXnXp00IROiYNA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7" t="s">
        <v>753</v>
      </c>
      <c r="B6" s="12" t="s">
        <v>754</v>
      </c>
      <c r="C6" s="25">
        <v>121</v>
      </c>
    </row>
    <row r="7" spans="1:3" x14ac:dyDescent="0.25">
      <c r="A7" s="168"/>
      <c r="B7" s="12" t="s">
        <v>696</v>
      </c>
      <c r="C7" s="25">
        <v>14</v>
      </c>
    </row>
    <row r="8" spans="1:3" x14ac:dyDescent="0.25">
      <c r="A8" s="168"/>
      <c r="B8" s="12" t="s">
        <v>755</v>
      </c>
      <c r="C8" s="25">
        <v>112</v>
      </c>
    </row>
    <row r="9" spans="1:3" x14ac:dyDescent="0.25">
      <c r="A9" s="168"/>
      <c r="B9" s="12" t="s">
        <v>756</v>
      </c>
      <c r="C9" s="25">
        <v>24</v>
      </c>
    </row>
    <row r="10" spans="1:3" x14ac:dyDescent="0.25">
      <c r="A10" s="168"/>
      <c r="B10" s="12" t="s">
        <v>698</v>
      </c>
      <c r="C10" s="25">
        <v>1</v>
      </c>
    </row>
    <row r="11" spans="1:3" x14ac:dyDescent="0.25">
      <c r="A11" s="168"/>
      <c r="B11" s="12" t="s">
        <v>699</v>
      </c>
      <c r="C11" s="25">
        <v>0</v>
      </c>
    </row>
    <row r="12" spans="1:3" x14ac:dyDescent="0.25">
      <c r="A12" s="168"/>
      <c r="B12" s="12" t="s">
        <v>757</v>
      </c>
      <c r="C12" s="25">
        <v>0</v>
      </c>
    </row>
    <row r="13" spans="1:3" x14ac:dyDescent="0.25">
      <c r="A13" s="169"/>
      <c r="B13" s="15" t="s">
        <v>758</v>
      </c>
      <c r="C13" s="34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82</v>
      </c>
    </row>
    <row r="17" spans="1:3" x14ac:dyDescent="0.25">
      <c r="A17" s="11" t="s">
        <v>761</v>
      </c>
      <c r="B17" s="18"/>
      <c r="C17" s="25">
        <v>69</v>
      </c>
    </row>
    <row r="18" spans="1:3" x14ac:dyDescent="0.25">
      <c r="A18" s="11" t="s">
        <v>762</v>
      </c>
      <c r="B18" s="18"/>
      <c r="C18" s="25">
        <v>52</v>
      </c>
    </row>
    <row r="19" spans="1:3" x14ac:dyDescent="0.25">
      <c r="A19" s="11" t="s">
        <v>763</v>
      </c>
      <c r="B19" s="19"/>
      <c r="C19" s="34">
        <v>23</v>
      </c>
    </row>
    <row r="20" spans="1:3" ht="18.399999999999999" customHeight="1" x14ac:dyDescent="0.25">
      <c r="A20" s="5"/>
      <c r="B20" s="47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0</v>
      </c>
    </row>
    <row r="23" spans="1:3" x14ac:dyDescent="0.25">
      <c r="A23" s="11" t="s">
        <v>766</v>
      </c>
      <c r="B23" s="18"/>
      <c r="C23" s="25">
        <v>3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4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4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7</v>
      </c>
    </row>
    <row r="35" spans="1:3" x14ac:dyDescent="0.25">
      <c r="A35" s="11" t="s">
        <v>775</v>
      </c>
      <c r="B35" s="18"/>
      <c r="C35" s="25">
        <v>44</v>
      </c>
    </row>
    <row r="36" spans="1:3" x14ac:dyDescent="0.25">
      <c r="A36" s="11" t="s">
        <v>776</v>
      </c>
      <c r="B36" s="18"/>
      <c r="C36" s="25">
        <v>23</v>
      </c>
    </row>
    <row r="37" spans="1:3" x14ac:dyDescent="0.25">
      <c r="A37" s="11" t="s">
        <v>777</v>
      </c>
      <c r="B37" s="18"/>
      <c r="C37" s="25">
        <v>0</v>
      </c>
    </row>
    <row r="38" spans="1:3" x14ac:dyDescent="0.25">
      <c r="A38" s="11" t="s">
        <v>778</v>
      </c>
      <c r="B38" s="18"/>
      <c r="C38" s="25">
        <v>47</v>
      </c>
    </row>
    <row r="39" spans="1:3" x14ac:dyDescent="0.25">
      <c r="A39" s="11" t="s">
        <v>779</v>
      </c>
      <c r="B39" s="19"/>
      <c r="C39" s="34">
        <v>21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2</v>
      </c>
    </row>
    <row r="43" spans="1:3" x14ac:dyDescent="0.25">
      <c r="A43" s="11" t="s">
        <v>782</v>
      </c>
      <c r="B43" s="19"/>
      <c r="C43" s="34">
        <v>2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7" t="s">
        <v>784</v>
      </c>
      <c r="B46" s="12" t="s">
        <v>785</v>
      </c>
      <c r="C46" s="25">
        <v>11</v>
      </c>
    </row>
    <row r="47" spans="1:3" x14ac:dyDescent="0.25">
      <c r="A47" s="168"/>
      <c r="B47" s="12" t="s">
        <v>120</v>
      </c>
      <c r="C47" s="25">
        <v>59</v>
      </c>
    </row>
    <row r="48" spans="1:3" x14ac:dyDescent="0.25">
      <c r="A48" s="168"/>
      <c r="B48" s="12" t="s">
        <v>786</v>
      </c>
      <c r="C48" s="25">
        <v>5</v>
      </c>
    </row>
    <row r="49" spans="1:6" x14ac:dyDescent="0.25">
      <c r="A49" s="169"/>
      <c r="B49" s="15" t="s">
        <v>787</v>
      </c>
      <c r="C49" s="34">
        <v>0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0</v>
      </c>
    </row>
    <row r="53" spans="1:6" x14ac:dyDescent="0.25">
      <c r="A53" s="11" t="s">
        <v>109</v>
      </c>
      <c r="B53" s="18"/>
      <c r="C53" s="25">
        <v>0</v>
      </c>
    </row>
    <row r="54" spans="1:6" x14ac:dyDescent="0.25">
      <c r="A54" s="11" t="s">
        <v>727</v>
      </c>
      <c r="B54" s="19"/>
      <c r="C54" s="34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0" t="s">
        <v>99</v>
      </c>
      <c r="D56" s="30" t="s">
        <v>729</v>
      </c>
      <c r="E56" s="30" t="s">
        <v>704</v>
      </c>
      <c r="F56" s="30" t="s">
        <v>703</v>
      </c>
    </row>
    <row r="57" spans="1:6" x14ac:dyDescent="0.25">
      <c r="A57" s="167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5">
        <v>0</v>
      </c>
    </row>
    <row r="58" spans="1:6" x14ac:dyDescent="0.25">
      <c r="A58" s="168"/>
      <c r="B58" s="12" t="s">
        <v>731</v>
      </c>
      <c r="C58" s="13">
        <v>1</v>
      </c>
      <c r="D58" s="13">
        <v>0</v>
      </c>
      <c r="E58" s="13">
        <v>0</v>
      </c>
      <c r="F58" s="25">
        <v>0</v>
      </c>
    </row>
    <row r="59" spans="1:6" x14ac:dyDescent="0.25">
      <c r="A59" s="168"/>
      <c r="B59" s="12" t="s">
        <v>732</v>
      </c>
      <c r="C59" s="13">
        <v>0</v>
      </c>
      <c r="D59" s="13">
        <v>0</v>
      </c>
      <c r="E59" s="13">
        <v>0</v>
      </c>
      <c r="F59" s="25">
        <v>0</v>
      </c>
    </row>
    <row r="60" spans="1:6" x14ac:dyDescent="0.25">
      <c r="A60" s="168"/>
      <c r="B60" s="12" t="s">
        <v>733</v>
      </c>
      <c r="C60" s="13">
        <v>1</v>
      </c>
      <c r="D60" s="13">
        <v>0</v>
      </c>
      <c r="E60" s="13">
        <v>0</v>
      </c>
      <c r="F60" s="25">
        <v>0</v>
      </c>
    </row>
    <row r="61" spans="1:6" x14ac:dyDescent="0.25">
      <c r="A61" s="168"/>
      <c r="B61" s="12" t="s">
        <v>311</v>
      </c>
      <c r="C61" s="13">
        <v>4</v>
      </c>
      <c r="D61" s="13">
        <v>2</v>
      </c>
      <c r="E61" s="13">
        <v>1</v>
      </c>
      <c r="F61" s="25">
        <v>1</v>
      </c>
    </row>
    <row r="62" spans="1:6" x14ac:dyDescent="0.25">
      <c r="A62" s="168"/>
      <c r="B62" s="12" t="s">
        <v>788</v>
      </c>
      <c r="C62" s="13">
        <v>81</v>
      </c>
      <c r="D62" s="13">
        <v>47</v>
      </c>
      <c r="E62" s="13">
        <v>44</v>
      </c>
      <c r="F62" s="25">
        <v>35</v>
      </c>
    </row>
    <row r="63" spans="1:6" x14ac:dyDescent="0.25">
      <c r="A63" s="168"/>
      <c r="B63" s="12" t="s">
        <v>789</v>
      </c>
      <c r="C63" s="13">
        <v>23</v>
      </c>
      <c r="D63" s="13">
        <v>7</v>
      </c>
      <c r="E63" s="13">
        <v>5</v>
      </c>
      <c r="F63" s="25">
        <v>3</v>
      </c>
    </row>
    <row r="64" spans="1:6" x14ac:dyDescent="0.25">
      <c r="A64" s="168"/>
      <c r="B64" s="12" t="s">
        <v>736</v>
      </c>
      <c r="C64" s="13">
        <v>8</v>
      </c>
      <c r="D64" s="13">
        <v>3</v>
      </c>
      <c r="E64" s="13">
        <v>3</v>
      </c>
      <c r="F64" s="25">
        <v>2</v>
      </c>
    </row>
    <row r="65" spans="1:6" x14ac:dyDescent="0.25">
      <c r="A65" s="168"/>
      <c r="B65" s="12" t="s">
        <v>790</v>
      </c>
      <c r="C65" s="13">
        <v>0</v>
      </c>
      <c r="D65" s="13">
        <v>0</v>
      </c>
      <c r="E65" s="13">
        <v>0</v>
      </c>
      <c r="F65" s="25">
        <v>0</v>
      </c>
    </row>
    <row r="66" spans="1:6" x14ac:dyDescent="0.25">
      <c r="A66" s="168"/>
      <c r="B66" s="12" t="s">
        <v>791</v>
      </c>
      <c r="C66" s="13">
        <v>32</v>
      </c>
      <c r="D66" s="13">
        <v>10</v>
      </c>
      <c r="E66" s="13">
        <v>8</v>
      </c>
      <c r="F66" s="25">
        <v>6</v>
      </c>
    </row>
    <row r="67" spans="1:6" x14ac:dyDescent="0.25">
      <c r="A67" s="168"/>
      <c r="B67" s="12" t="s">
        <v>792</v>
      </c>
      <c r="C67" s="13">
        <v>7</v>
      </c>
      <c r="D67" s="13">
        <v>1</v>
      </c>
      <c r="E67" s="13">
        <v>0</v>
      </c>
      <c r="F67" s="25">
        <v>0</v>
      </c>
    </row>
    <row r="68" spans="1:6" x14ac:dyDescent="0.25">
      <c r="A68" s="168"/>
      <c r="B68" s="12" t="s">
        <v>740</v>
      </c>
      <c r="C68" s="13">
        <v>0</v>
      </c>
      <c r="D68" s="13">
        <v>0</v>
      </c>
      <c r="E68" s="13">
        <v>0</v>
      </c>
      <c r="F68" s="25">
        <v>0</v>
      </c>
    </row>
    <row r="69" spans="1:6" x14ac:dyDescent="0.25">
      <c r="A69" s="168"/>
      <c r="B69" s="12" t="s">
        <v>349</v>
      </c>
      <c r="C69" s="13">
        <v>0</v>
      </c>
      <c r="D69" s="13">
        <v>0</v>
      </c>
      <c r="E69" s="13">
        <v>0</v>
      </c>
      <c r="F69" s="25">
        <v>0</v>
      </c>
    </row>
    <row r="70" spans="1:6" x14ac:dyDescent="0.25">
      <c r="A70" s="168"/>
      <c r="B70" s="12" t="s">
        <v>741</v>
      </c>
      <c r="C70" s="13">
        <v>1</v>
      </c>
      <c r="D70" s="13">
        <v>0</v>
      </c>
      <c r="E70" s="13">
        <v>0</v>
      </c>
      <c r="F70" s="25">
        <v>0</v>
      </c>
    </row>
    <row r="71" spans="1:6" x14ac:dyDescent="0.25">
      <c r="A71" s="168"/>
      <c r="B71" s="12" t="s">
        <v>742</v>
      </c>
      <c r="C71" s="13">
        <v>0</v>
      </c>
      <c r="D71" s="13">
        <v>0</v>
      </c>
      <c r="E71" s="13">
        <v>0</v>
      </c>
      <c r="F71" s="25">
        <v>0</v>
      </c>
    </row>
    <row r="72" spans="1:6" x14ac:dyDescent="0.25">
      <c r="A72" s="168"/>
      <c r="B72" s="12" t="s">
        <v>743</v>
      </c>
      <c r="C72" s="13">
        <v>0</v>
      </c>
      <c r="D72" s="13">
        <v>0</v>
      </c>
      <c r="E72" s="13">
        <v>0</v>
      </c>
      <c r="F72" s="25">
        <v>0</v>
      </c>
    </row>
    <row r="73" spans="1:6" x14ac:dyDescent="0.25">
      <c r="A73" s="168"/>
      <c r="B73" s="12" t="s">
        <v>744</v>
      </c>
      <c r="C73" s="13">
        <v>34</v>
      </c>
      <c r="D73" s="13">
        <v>12</v>
      </c>
      <c r="E73" s="13">
        <v>9</v>
      </c>
      <c r="F73" s="25">
        <v>5</v>
      </c>
    </row>
    <row r="74" spans="1:6" x14ac:dyDescent="0.25">
      <c r="A74" s="168"/>
      <c r="B74" s="12" t="s">
        <v>745</v>
      </c>
      <c r="C74" s="13">
        <v>0</v>
      </c>
      <c r="D74" s="13">
        <v>0</v>
      </c>
      <c r="E74" s="13">
        <v>0</v>
      </c>
      <c r="F74" s="25">
        <v>0</v>
      </c>
    </row>
    <row r="75" spans="1:6" x14ac:dyDescent="0.25">
      <c r="A75" s="169"/>
      <c r="B75" s="12" t="s">
        <v>746</v>
      </c>
      <c r="C75" s="13">
        <v>0</v>
      </c>
      <c r="D75" s="13">
        <v>0</v>
      </c>
      <c r="E75" s="13">
        <v>0</v>
      </c>
      <c r="F75" s="25">
        <v>0</v>
      </c>
    </row>
    <row r="76" spans="1:6" x14ac:dyDescent="0.25">
      <c r="A76" s="181" t="s">
        <v>747</v>
      </c>
      <c r="B76" s="182"/>
      <c r="C76" s="31">
        <v>192</v>
      </c>
      <c r="D76" s="31">
        <v>82</v>
      </c>
      <c r="E76" s="31">
        <v>70</v>
      </c>
      <c r="F76" s="31">
        <v>52</v>
      </c>
    </row>
    <row r="77" spans="1:6" x14ac:dyDescent="0.25">
      <c r="A77" s="167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68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69"/>
      <c r="B79" s="12" t="s">
        <v>106</v>
      </c>
      <c r="C79" s="13">
        <v>17</v>
      </c>
      <c r="D79" s="13">
        <v>0</v>
      </c>
      <c r="E79" s="13">
        <v>9</v>
      </c>
      <c r="F79" s="25">
        <v>0</v>
      </c>
    </row>
    <row r="80" spans="1:6" x14ac:dyDescent="0.25">
      <c r="A80" s="181" t="s">
        <v>794</v>
      </c>
      <c r="B80" s="182"/>
      <c r="C80" s="31">
        <v>17</v>
      </c>
      <c r="D80" s="31">
        <v>0</v>
      </c>
      <c r="E80" s="31">
        <v>9</v>
      </c>
      <c r="F80" s="31">
        <v>0</v>
      </c>
    </row>
  </sheetData>
  <sheetProtection algorithmName="SHA-512" hashValue="20XbUIttzMqS8EuiBwX1P7l+O45EYGpcw6qmGCaIe8DGqDU6DZ0Vpy/Sf656orbUtUA1HmxfzdxX+aqAfEYUeA==" saltValue="hUTHe3cgxkqhvXjl7U36Og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4</v>
      </c>
    </row>
    <row r="6" spans="1:3" x14ac:dyDescent="0.25">
      <c r="A6" s="11" t="s">
        <v>798</v>
      </c>
      <c r="B6" s="18"/>
      <c r="C6" s="25">
        <v>963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4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2</v>
      </c>
    </row>
    <row r="13" spans="1:3" x14ac:dyDescent="0.25">
      <c r="A13" s="11" t="s">
        <v>798</v>
      </c>
      <c r="B13" s="18"/>
      <c r="C13" s="25">
        <v>3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4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0</v>
      </c>
    </row>
    <row r="20" spans="1:3" x14ac:dyDescent="0.25">
      <c r="A20" s="11" t="s">
        <v>805</v>
      </c>
      <c r="B20" s="18"/>
      <c r="C20" s="25">
        <v>0</v>
      </c>
    </row>
    <row r="21" spans="1:3" x14ac:dyDescent="0.25">
      <c r="A21" s="11" t="s">
        <v>806</v>
      </c>
      <c r="B21" s="18"/>
      <c r="C21" s="25">
        <v>0</v>
      </c>
    </row>
    <row r="22" spans="1:3" x14ac:dyDescent="0.25">
      <c r="A22" s="11" t="s">
        <v>807</v>
      </c>
      <c r="B22" s="19"/>
      <c r="C22" s="34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3</v>
      </c>
    </row>
    <row r="26" spans="1:3" x14ac:dyDescent="0.25">
      <c r="A26" s="11" t="s">
        <v>810</v>
      </c>
      <c r="B26" s="19"/>
      <c r="C26" s="34">
        <v>1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3</v>
      </c>
    </row>
    <row r="30" spans="1:3" x14ac:dyDescent="0.25">
      <c r="A30" s="11" t="s">
        <v>813</v>
      </c>
      <c r="B30" s="19"/>
      <c r="C30" s="34">
        <v>1</v>
      </c>
    </row>
  </sheetData>
  <sheetProtection algorithmName="SHA-512" hashValue="gC0tXHl2gbbZpa7qFBV6PFwQ6AuNdOEFuhSKU+hSvzOL1W/9nmCqAvP2/XQOmoLAMNAByDAzh1IUm73eiADHfA==" saltValue="2mKivJUJTruEXDMRAToHe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2</v>
      </c>
    </row>
    <row r="6" spans="1:3" x14ac:dyDescent="0.25">
      <c r="A6" s="11" t="s">
        <v>817</v>
      </c>
      <c r="B6" s="18"/>
      <c r="C6" s="25">
        <v>10</v>
      </c>
    </row>
    <row r="7" spans="1:3" x14ac:dyDescent="0.25">
      <c r="A7" s="11" t="s">
        <v>818</v>
      </c>
      <c r="B7" s="18"/>
      <c r="C7" s="25">
        <v>10</v>
      </c>
    </row>
    <row r="8" spans="1:3" x14ac:dyDescent="0.25">
      <c r="A8" s="11" t="s">
        <v>819</v>
      </c>
      <c r="B8" s="18"/>
      <c r="C8" s="25">
        <v>10</v>
      </c>
    </row>
    <row r="9" spans="1:3" x14ac:dyDescent="0.25">
      <c r="A9" s="11" t="s">
        <v>820</v>
      </c>
      <c r="B9" s="18"/>
      <c r="C9" s="25">
        <v>1</v>
      </c>
    </row>
    <row r="10" spans="1:3" x14ac:dyDescent="0.25">
      <c r="A10" s="11" t="s">
        <v>821</v>
      </c>
      <c r="B10" s="19"/>
      <c r="C10" s="34">
        <v>1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6</v>
      </c>
    </row>
    <row r="14" spans="1:3" x14ac:dyDescent="0.25">
      <c r="A14" s="11" t="s">
        <v>824</v>
      </c>
      <c r="B14" s="18"/>
      <c r="C14" s="25">
        <v>0</v>
      </c>
    </row>
    <row r="15" spans="1:3" x14ac:dyDescent="0.25">
      <c r="A15" s="11" t="s">
        <v>825</v>
      </c>
      <c r="B15" s="19"/>
      <c r="C15" s="34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4</v>
      </c>
    </row>
    <row r="19" spans="1:3" x14ac:dyDescent="0.25">
      <c r="A19" s="11" t="s">
        <v>828</v>
      </c>
      <c r="B19" s="18"/>
      <c r="C19" s="25">
        <v>2</v>
      </c>
    </row>
    <row r="20" spans="1:3" x14ac:dyDescent="0.25">
      <c r="A20" s="11" t="s">
        <v>829</v>
      </c>
      <c r="B20" s="19"/>
      <c r="C20" s="34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4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2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0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4">
        <v>1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1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3</v>
      </c>
    </row>
    <row r="41" spans="1:3" x14ac:dyDescent="0.25">
      <c r="A41" s="11" t="s">
        <v>760</v>
      </c>
      <c r="B41" s="18"/>
      <c r="C41" s="25">
        <v>1</v>
      </c>
    </row>
    <row r="42" spans="1:3" x14ac:dyDescent="0.25">
      <c r="A42" s="11" t="s">
        <v>840</v>
      </c>
      <c r="B42" s="19"/>
      <c r="C42" s="34">
        <v>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0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4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4">
        <v>0</v>
      </c>
    </row>
  </sheetData>
  <sheetProtection algorithmName="SHA-512" hashValue="TJ1hzPlhz2FJyGezJpmzzVi/0Bfn6ATCOi0UN5DGJQsEekeY8rCacegPsdSKUFuAlUOiu6FO9jw3IWmJRt6Mgg==" saltValue="3/XKjbidgsZC33/0HAVuc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0" t="s">
        <v>289</v>
      </c>
      <c r="C3" s="30" t="s">
        <v>290</v>
      </c>
      <c r="D3" s="30" t="s">
        <v>291</v>
      </c>
      <c r="E3" s="30" t="s">
        <v>292</v>
      </c>
      <c r="F3" s="30" t="s">
        <v>293</v>
      </c>
      <c r="G3" s="30" t="s">
        <v>294</v>
      </c>
      <c r="H3" s="30" t="s">
        <v>295</v>
      </c>
      <c r="I3" s="30" t="s">
        <v>296</v>
      </c>
      <c r="J3" s="30" t="s">
        <v>297</v>
      </c>
      <c r="K3" s="30" t="s">
        <v>298</v>
      </c>
      <c r="L3" s="30" t="s">
        <v>299</v>
      </c>
      <c r="M3" s="30" t="s">
        <v>300</v>
      </c>
      <c r="N3" s="30" t="s">
        <v>301</v>
      </c>
      <c r="O3" s="30" t="s">
        <v>302</v>
      </c>
    </row>
    <row r="4" spans="1:15" x14ac:dyDescent="0.25">
      <c r="A4" s="49" t="s">
        <v>475</v>
      </c>
      <c r="B4" s="31">
        <v>48</v>
      </c>
      <c r="C4" s="31">
        <v>55</v>
      </c>
      <c r="D4" s="32">
        <v>-0.12727272727272701</v>
      </c>
      <c r="E4" s="31">
        <v>194</v>
      </c>
      <c r="F4" s="31">
        <v>181</v>
      </c>
      <c r="G4" s="31">
        <v>17</v>
      </c>
      <c r="H4" s="31">
        <v>15</v>
      </c>
      <c r="I4" s="31">
        <v>0</v>
      </c>
      <c r="J4" s="31">
        <v>0</v>
      </c>
      <c r="K4" s="31">
        <v>0</v>
      </c>
      <c r="L4" s="31">
        <v>0</v>
      </c>
      <c r="M4" s="31">
        <v>4</v>
      </c>
      <c r="N4" s="31">
        <v>1</v>
      </c>
      <c r="O4" s="31">
        <v>181</v>
      </c>
    </row>
    <row r="5" spans="1:15" x14ac:dyDescent="0.25">
      <c r="A5" s="12" t="s">
        <v>476</v>
      </c>
      <c r="B5" s="13">
        <v>1</v>
      </c>
      <c r="C5" s="13">
        <v>2</v>
      </c>
      <c r="D5" s="33">
        <v>-0.5</v>
      </c>
      <c r="E5" s="13">
        <v>0</v>
      </c>
      <c r="F5" s="13">
        <v>0</v>
      </c>
      <c r="G5" s="13">
        <v>1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0</v>
      </c>
    </row>
    <row r="6" spans="1:15" x14ac:dyDescent="0.25">
      <c r="A6" s="12" t="s">
        <v>477</v>
      </c>
      <c r="B6" s="13">
        <v>30</v>
      </c>
      <c r="C6" s="13">
        <v>27</v>
      </c>
      <c r="D6" s="33">
        <v>0.11111111111111099</v>
      </c>
      <c r="E6" s="13">
        <v>140</v>
      </c>
      <c r="F6" s="13">
        <v>134</v>
      </c>
      <c r="G6" s="13">
        <v>7</v>
      </c>
      <c r="H6" s="13">
        <v>5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1</v>
      </c>
      <c r="O6" s="25">
        <v>132</v>
      </c>
    </row>
    <row r="7" spans="1:15" x14ac:dyDescent="0.25">
      <c r="A7" s="12" t="s">
        <v>478</v>
      </c>
      <c r="B7" s="13">
        <v>2</v>
      </c>
      <c r="C7" s="13">
        <v>2</v>
      </c>
      <c r="D7" s="33">
        <v>0</v>
      </c>
      <c r="E7" s="13">
        <v>4</v>
      </c>
      <c r="F7" s="13">
        <v>3</v>
      </c>
      <c r="G7" s="13">
        <v>3</v>
      </c>
      <c r="H7" s="13">
        <v>3</v>
      </c>
      <c r="I7" s="13">
        <v>0</v>
      </c>
      <c r="J7" s="13">
        <v>0</v>
      </c>
      <c r="K7" s="13">
        <v>0</v>
      </c>
      <c r="L7" s="13">
        <v>0</v>
      </c>
      <c r="M7" s="13">
        <v>1</v>
      </c>
      <c r="N7" s="13">
        <v>0</v>
      </c>
      <c r="O7" s="25">
        <v>3</v>
      </c>
    </row>
    <row r="8" spans="1:15" x14ac:dyDescent="0.25">
      <c r="A8" s="12" t="s">
        <v>479</v>
      </c>
      <c r="B8" s="13">
        <v>0</v>
      </c>
      <c r="C8" s="13">
        <v>0</v>
      </c>
      <c r="D8" s="33">
        <v>0</v>
      </c>
      <c r="E8" s="13">
        <v>0</v>
      </c>
      <c r="F8" s="13">
        <v>0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1</v>
      </c>
    </row>
    <row r="9" spans="1:15" x14ac:dyDescent="0.25">
      <c r="A9" s="12" t="s">
        <v>480</v>
      </c>
      <c r="B9" s="13">
        <v>1</v>
      </c>
      <c r="C9" s="13">
        <v>3</v>
      </c>
      <c r="D9" s="33">
        <v>-0.66666666666666696</v>
      </c>
      <c r="E9" s="13">
        <v>4</v>
      </c>
      <c r="F9" s="13">
        <v>4</v>
      </c>
      <c r="G9" s="13">
        <v>1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5</v>
      </c>
    </row>
    <row r="10" spans="1:15" x14ac:dyDescent="0.25">
      <c r="A10" s="12" t="s">
        <v>481</v>
      </c>
      <c r="B10" s="13">
        <v>14</v>
      </c>
      <c r="C10" s="13">
        <v>21</v>
      </c>
      <c r="D10" s="33">
        <v>-0.33333333333333298</v>
      </c>
      <c r="E10" s="13">
        <v>46</v>
      </c>
      <c r="F10" s="13">
        <v>40</v>
      </c>
      <c r="G10" s="13">
        <v>5</v>
      </c>
      <c r="H10" s="13">
        <v>4</v>
      </c>
      <c r="I10" s="13">
        <v>0</v>
      </c>
      <c r="J10" s="13">
        <v>0</v>
      </c>
      <c r="K10" s="13">
        <v>0</v>
      </c>
      <c r="L10" s="13">
        <v>0</v>
      </c>
      <c r="M10" s="13">
        <v>3</v>
      </c>
      <c r="N10" s="13">
        <v>0</v>
      </c>
      <c r="O10" s="25">
        <v>40</v>
      </c>
    </row>
    <row r="11" spans="1:15" x14ac:dyDescent="0.25">
      <c r="A11" s="15" t="s">
        <v>482</v>
      </c>
      <c r="B11" s="16">
        <v>0</v>
      </c>
      <c r="C11" s="16">
        <v>0</v>
      </c>
      <c r="D11" s="4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4">
        <v>0</v>
      </c>
    </row>
  </sheetData>
  <sheetProtection algorithmName="SHA-512" hashValue="EzoO7irFCPGi2K/EsL9NGN9NzplN8+/RdxYVVLCuJBAAKaEq65R75QUGc+FobHjzDqcWnJK9tftnRWYB3M77zQ==" saltValue="wEhvNHOQP+T2h7phzRzw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2020-05-19T10:06:41Z</dcterms:created>
  <dcterms:modified xsi:type="dcterms:W3CDTF">2020-06-09T08:04:40Z</dcterms:modified>
</cp:coreProperties>
</file>