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73" documentId="13_ncr:1_{C7D6C876-EEB6-4EEB-BE6F-A914BB88704D}" xr6:coauthVersionLast="47" xr6:coauthVersionMax="47" xr10:uidLastSave="{C8D303C2-B2D7-4B01-AEC9-470CCE9FA2E9}"/>
  <workbookProtection workbookAlgorithmName="SHA-512" workbookHashValue="4gB1H1mW1TvYcaBzIq1GW4iQnME3uyOsJhhh8e19ZHi673Xrld0bsmw+DQyeIO3ITdhXRoivD/bIFV3PV8wOHQ==" workbookSaltValue="rVfQzjANmkRgCHcRYSn4h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V7" i="21" s="1"/>
  <c r="T7" i="21"/>
  <c r="S7" i="21"/>
  <c r="R7" i="21"/>
  <c r="Q7" i="21"/>
  <c r="M7" i="21"/>
  <c r="N7" i="21" s="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8A9BE3C-40DA-4770-B946-C5F8D111F4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15F9E09-2228-4C33-A7CC-1E7AB6F29C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A1051D2-18E6-4356-9A58-996A3F7C84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E680530-6CFA-43B8-AFD4-0399612398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879806D-8BAA-4D78-A35A-56D8A01A2C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3BF154F-B0E7-4C11-8810-6CE271512D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DDCF6EF-1CBB-445A-AA3B-3F440ED81C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F193D9F-3223-4CC4-AAEB-F7FD7CA87F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4A35398-24D3-4F67-A0A7-AEC79BF33D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E14275C-66A4-489C-B09A-E62CFDE796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A619979-571D-4E1F-A193-D955B3FFFA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4536145-F032-4CEC-83A4-0E5F328CB1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D8B3495-A776-47A1-8632-EB7F87625C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FAC317F-2211-46BC-8F30-ED66A79601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9077F4A-A83D-42FD-BA9A-A02364857B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D627302-4C5F-4903-B10E-97119A47D7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554F179-8D6D-49BB-BCED-8F12CD60B4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D04A37D-9574-4326-8660-93E908B44B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526FCA5-84FB-4297-A569-F350106446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258AE6F-75AD-4AF0-9167-79767FA3C4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CDE47DC-B3F8-40FC-8AE5-278EE59F5D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BDA47E1-2881-4F47-909F-BF76C00487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BE8348B-3BC5-4013-A29A-CEE1C86454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D1884B9-BE73-45B0-8E49-A2682D63E5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BECF73A-7EA9-4FE3-9DFB-E6731C743F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A0CB94D-FF07-42DB-9361-15B5B8286A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94FAE51-3ACC-4C05-9958-6FDB93481F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5E29FAB-BD22-4EE0-94B2-B2B8A891EE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A912015-71E5-4BB8-A760-D6ADAA38D8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6718341-FD8C-49A0-A71A-CE196BCE11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A11C3A7-15EE-4D46-A90A-7C149E4C34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E5666D5-DE76-45D1-A6F8-67DD3B9D6F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<sst xmlns="http://schemas.openxmlformats.org/spreadsheetml/2006/main" count="3005" uniqueCount="1831">
  <si>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</si>
  <si>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</si>
  <si>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</si>
  <si>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</si>
  <si>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</si>
  <si>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</si>
  <si>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Valencia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</si>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</sst>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661859C9-99D6-411A-98F9-23D8298D7C21}"/>
    <cellStyle name="Normal" xfId="0" builtinId="0"/>
    <cellStyle name="Normal 2" xfId="1" xr:uid="{7B90DDA6-936F-458D-A863-7915FADD7C66}"/>
    <cellStyle name="Normal 3" xfId="3" xr:uid="{F90A89F6-A8ED-49B7-8F65-3CAE150F18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E9-445A-9CDA-91B4089025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E9-445A-9CDA-91B4089025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13557</c:v>
                </c:pt>
                <c:pt idx="1">
                  <c:v>58130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E9-445A-9CDA-91B408902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1D-4417-A89B-6404350823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1D-4417-A89B-6404350823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1D-4417-A89B-64043508232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123</c:v>
                </c:pt>
                <c:pt idx="1">
                  <c:v>3032</c:v>
                </c:pt>
                <c:pt idx="2">
                  <c:v>2290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1D-4417-A89B-640435082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24-4213-AA7F-94D5814E18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24-4213-AA7F-94D5814E18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24-4213-AA7F-94D5814E18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172</c:v>
                </c:pt>
                <c:pt idx="1">
                  <c:v>152</c:v>
                </c:pt>
                <c:pt idx="2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24-4213-AA7F-94D5814E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6B-4FF2-94C0-EA1DB3CD5E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6B-4FF2-94C0-EA1DB3CD5E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18</c:v>
                </c:pt>
                <c:pt idx="1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B-4FF2-94C0-EA1DB3CD5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8C-41D4-9720-8282BF7248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8C-41D4-9720-8282BF7248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17249</c:v>
                </c:pt>
                <c:pt idx="1">
                  <c:v>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8C-41D4-9720-8282BF724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1864</c:v>
              </c:pt>
              <c:pt idx="1">
                <c:v>10804</c:v>
              </c:pt>
              <c:pt idx="2">
                <c:v>161</c:v>
              </c:pt>
              <c:pt idx="3">
                <c:v>47</c:v>
              </c:pt>
              <c:pt idx="4">
                <c:v>681</c:v>
              </c:pt>
            </c:numLit>
          </c:val>
          <c:extLst>
            <c:ext xmlns:c16="http://schemas.microsoft.com/office/drawing/2014/chart" uri="{C3380CC4-5D6E-409C-BE32-E72D297353CC}">
              <c16:uniqueId val="{00000000-0F4D-462A-86AA-AFAFBA927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8462</c:v>
              </c:pt>
              <c:pt idx="1">
                <c:v>8325</c:v>
              </c:pt>
              <c:pt idx="2">
                <c:v>511</c:v>
              </c:pt>
              <c:pt idx="3">
                <c:v>159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4465-49E0-86B7-7E337503B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</c:v>
              </c:pt>
              <c:pt idx="1">
                <c:v>62</c:v>
              </c:pt>
              <c:pt idx="2">
                <c:v>134</c:v>
              </c:pt>
              <c:pt idx="3">
                <c:v>125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DFA9-4E83-9502-AA98D7B3A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164</c:v>
              </c:pt>
              <c:pt idx="1">
                <c:v>198</c:v>
              </c:pt>
              <c:pt idx="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6E22-4B2D-9CF8-96E07F2F1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9480</c:v>
              </c:pt>
              <c:pt idx="1">
                <c:v>104</c:v>
              </c:pt>
              <c:pt idx="2">
                <c:v>938</c:v>
              </c:pt>
              <c:pt idx="3">
                <c:v>346</c:v>
              </c:pt>
              <c:pt idx="4">
                <c:v>65</c:v>
              </c:pt>
              <c:pt idx="5">
                <c:v>19</c:v>
              </c:pt>
              <c:pt idx="6">
                <c:v>205</c:v>
              </c:pt>
              <c:pt idx="7">
                <c:v>2810</c:v>
              </c:pt>
              <c:pt idx="8">
                <c:v>1</c:v>
              </c:pt>
              <c:pt idx="9">
                <c:v>755</c:v>
              </c:pt>
            </c:numLit>
          </c:val>
          <c:extLst>
            <c:ext xmlns:c16="http://schemas.microsoft.com/office/drawing/2014/chart" uri="{C3380CC4-5D6E-409C-BE32-E72D297353CC}">
              <c16:uniqueId val="{00000000-4CFC-432C-9615-34A37005C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1285</c:v>
              </c:pt>
              <c:pt idx="1">
                <c:v>1005</c:v>
              </c:pt>
              <c:pt idx="2">
                <c:v>28</c:v>
              </c:pt>
              <c:pt idx="3">
                <c:v>95</c:v>
              </c:pt>
              <c:pt idx="4">
                <c:v>29</c:v>
              </c:pt>
              <c:pt idx="5">
                <c:v>41</c:v>
              </c:pt>
              <c:pt idx="6">
                <c:v>37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292-4C5C-8BF8-BDF9B9C8F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0"/>
          <c:w val="0.3195575553055868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D9-4336-AEEA-1AA8B14E67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D9-4336-AEEA-1AA8B14E67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D9-4336-AEEA-1AA8B14E67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748</c:v>
                </c:pt>
                <c:pt idx="1">
                  <c:v>754</c:v>
                </c:pt>
                <c:pt idx="2">
                  <c:v>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D9-4336-AEEA-1AA8B14E6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20406</c:v>
              </c:pt>
              <c:pt idx="1">
                <c:v>6800</c:v>
              </c:pt>
              <c:pt idx="2">
                <c:v>2403</c:v>
              </c:pt>
              <c:pt idx="3">
                <c:v>1221</c:v>
              </c:pt>
              <c:pt idx="4">
                <c:v>250</c:v>
              </c:pt>
              <c:pt idx="5">
                <c:v>442</c:v>
              </c:pt>
              <c:pt idx="6">
                <c:v>1313</c:v>
              </c:pt>
              <c:pt idx="7">
                <c:v>16271</c:v>
              </c:pt>
              <c:pt idx="8">
                <c:v>191</c:v>
              </c:pt>
              <c:pt idx="9">
                <c:v>428</c:v>
              </c:pt>
              <c:pt idx="10">
                <c:v>890</c:v>
              </c:pt>
              <c:pt idx="11">
                <c:v>1436</c:v>
              </c:pt>
              <c:pt idx="12">
                <c:v>890</c:v>
              </c:pt>
              <c:pt idx="13">
                <c:v>2497</c:v>
              </c:pt>
              <c:pt idx="14">
                <c:v>825</c:v>
              </c:pt>
              <c:pt idx="15">
                <c:v>12823</c:v>
              </c:pt>
              <c:pt idx="16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0-61D7-40EA-B153-691556CB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149</c:v>
              </c:pt>
              <c:pt idx="1">
                <c:v>2304</c:v>
              </c:pt>
              <c:pt idx="2">
                <c:v>364</c:v>
              </c:pt>
              <c:pt idx="3">
                <c:v>679</c:v>
              </c:pt>
              <c:pt idx="4">
                <c:v>67</c:v>
              </c:pt>
              <c:pt idx="5">
                <c:v>5493</c:v>
              </c:pt>
              <c:pt idx="6">
                <c:v>54</c:v>
              </c:pt>
              <c:pt idx="7">
                <c:v>897</c:v>
              </c:pt>
              <c:pt idx="8">
                <c:v>424</c:v>
              </c:pt>
              <c:pt idx="9">
                <c:v>59</c:v>
              </c:pt>
              <c:pt idx="10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1FB1-4B59-8B10-ABD0A482B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182</c:v>
              </c:pt>
              <c:pt idx="1">
                <c:v>732</c:v>
              </c:pt>
              <c:pt idx="2">
                <c:v>292</c:v>
              </c:pt>
              <c:pt idx="3">
                <c:v>15</c:v>
              </c:pt>
              <c:pt idx="4">
                <c:v>35</c:v>
              </c:pt>
              <c:pt idx="5">
                <c:v>17</c:v>
              </c:pt>
              <c:pt idx="6">
                <c:v>532</c:v>
              </c:pt>
              <c:pt idx="7">
                <c:v>12</c:v>
              </c:pt>
              <c:pt idx="8">
                <c:v>14</c:v>
              </c:pt>
              <c:pt idx="9">
                <c:v>691</c:v>
              </c:pt>
              <c:pt idx="10">
                <c:v>4281</c:v>
              </c:pt>
              <c:pt idx="11">
                <c:v>40</c:v>
              </c:pt>
              <c:pt idx="12">
                <c:v>564</c:v>
              </c:pt>
              <c:pt idx="13">
                <c:v>242</c:v>
              </c:pt>
              <c:pt idx="1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2D6-4885-A4DC-E7B8B3149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927</c:v>
              </c:pt>
              <c:pt idx="1">
                <c:v>1752</c:v>
              </c:pt>
              <c:pt idx="2">
                <c:v>256</c:v>
              </c:pt>
              <c:pt idx="3">
                <c:v>260</c:v>
              </c:pt>
              <c:pt idx="4">
                <c:v>592</c:v>
              </c:pt>
              <c:pt idx="5">
                <c:v>4268</c:v>
              </c:pt>
              <c:pt idx="6">
                <c:v>88</c:v>
              </c:pt>
              <c:pt idx="7">
                <c:v>663</c:v>
              </c:pt>
              <c:pt idx="8">
                <c:v>787</c:v>
              </c:pt>
              <c:pt idx="9">
                <c:v>369</c:v>
              </c:pt>
              <c:pt idx="10">
                <c:v>1338</c:v>
              </c:pt>
              <c:pt idx="11">
                <c:v>570</c:v>
              </c:pt>
              <c:pt idx="12">
                <c:v>488</c:v>
              </c:pt>
              <c:pt idx="13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7818-4DA5-BA06-F89AC005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177755905511825"/>
          <c:y val="4.6464768826973542E-2"/>
          <c:w val="0.31822244094488189"/>
          <c:h val="0.921377952755905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986</c:v>
              </c:pt>
              <c:pt idx="1">
                <c:v>244</c:v>
              </c:pt>
              <c:pt idx="2">
                <c:v>491</c:v>
              </c:pt>
              <c:pt idx="3">
                <c:v>201</c:v>
              </c:pt>
              <c:pt idx="4">
                <c:v>420</c:v>
              </c:pt>
              <c:pt idx="5">
                <c:v>3205</c:v>
              </c:pt>
              <c:pt idx="6">
                <c:v>537</c:v>
              </c:pt>
              <c:pt idx="7">
                <c:v>804</c:v>
              </c:pt>
              <c:pt idx="8">
                <c:v>406</c:v>
              </c:pt>
              <c:pt idx="9">
                <c:v>871</c:v>
              </c:pt>
              <c:pt idx="10">
                <c:v>644</c:v>
              </c:pt>
              <c:pt idx="11">
                <c:v>226</c:v>
              </c:pt>
            </c:numLit>
          </c:val>
          <c:extLst>
            <c:ext xmlns:c16="http://schemas.microsoft.com/office/drawing/2014/chart" uri="{C3380CC4-5D6E-409C-BE32-E72D297353CC}">
              <c16:uniqueId val="{00000000-8B91-4D6E-B720-A3BAEDD0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</c:v>
              </c:pt>
              <c:pt idx="1">
                <c:v>13</c:v>
              </c:pt>
              <c:pt idx="2">
                <c:v>2</c:v>
              </c:pt>
              <c:pt idx="3">
                <c:v>132</c:v>
              </c:pt>
              <c:pt idx="4">
                <c:v>6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DB72-4AA5-99EA-D57608273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57775590551186"/>
          <c:y val="7.9318740157480305E-2"/>
          <c:w val="0.27392224409448818"/>
          <c:h val="0.7893622047244095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38</c:v>
              </c:pt>
              <c:pt idx="1">
                <c:v>13</c:v>
              </c:pt>
              <c:pt idx="2">
                <c:v>14</c:v>
              </c:pt>
              <c:pt idx="3">
                <c:v>113</c:v>
              </c:pt>
              <c:pt idx="4">
                <c:v>1</c:v>
              </c:pt>
              <c:pt idx="5">
                <c:v>8</c:v>
              </c:pt>
              <c:pt idx="6">
                <c:v>2</c:v>
              </c:pt>
              <c:pt idx="7">
                <c:v>3</c:v>
              </c:pt>
              <c:pt idx="8">
                <c:v>9</c:v>
              </c:pt>
              <c:pt idx="9">
                <c:v>1</c:v>
              </c:pt>
              <c:pt idx="10">
                <c:v>4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576-43FB-B3CC-B63864CB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57775590551176"/>
          <c:y val="5.1984251968503939E-2"/>
          <c:w val="0.27392224409448818"/>
          <c:h val="0.876015748031496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</c:v>
              </c:pt>
              <c:pt idx="1">
                <c:v>12</c:v>
              </c:pt>
              <c:pt idx="2">
                <c:v>3</c:v>
              </c:pt>
              <c:pt idx="3">
                <c:v>2</c:v>
              </c:pt>
              <c:pt idx="4">
                <c:v>13</c:v>
              </c:pt>
              <c:pt idx="5">
                <c:v>7</c:v>
              </c:pt>
              <c:pt idx="6">
                <c:v>2</c:v>
              </c:pt>
              <c:pt idx="7">
                <c:v>1</c:v>
              </c:pt>
              <c:pt idx="8">
                <c:v>3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C1A-4CAC-9498-5F88BCF81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9310866141732285E-2"/>
          <c:w val="0.27392224409448818"/>
          <c:h val="0.980689133858267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Seguridad Vial 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13</c:v>
              </c:pt>
              <c:pt idx="1">
                <c:v>4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19</c:v>
              </c:pt>
              <c:pt idx="6">
                <c:v>5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BC4-4AF9-B57F-E23C5EB5B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Aux!$F$2:$F$17</c:f>
              <c:strCache>
                <c:ptCount val="16"/>
                <c:pt idx="0">
                  <c:v>Violencia doméstica/género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Ordenación territorio</c:v>
                </c:pt>
                <c:pt idx="5">
                  <c:v>Patrimonio histórico</c:v>
                </c:pt>
                <c:pt idx="6">
                  <c:v>Medio ambiente</c:v>
                </c:pt>
                <c:pt idx="7">
                  <c:v>Incendios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Constitución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22</c:v>
              </c:pt>
              <c:pt idx="1">
                <c:v>24</c:v>
              </c:pt>
              <c:pt idx="2">
                <c:v>85</c:v>
              </c:pt>
              <c:pt idx="3">
                <c:v>21</c:v>
              </c:pt>
              <c:pt idx="4">
                <c:v>30</c:v>
              </c:pt>
              <c:pt idx="5">
                <c:v>23</c:v>
              </c:pt>
              <c:pt idx="6">
                <c:v>152</c:v>
              </c:pt>
              <c:pt idx="7">
                <c:v>122</c:v>
              </c:pt>
              <c:pt idx="8">
                <c:v>16</c:v>
              </c:pt>
              <c:pt idx="9">
                <c:v>113</c:v>
              </c:pt>
              <c:pt idx="10">
                <c:v>43</c:v>
              </c:pt>
              <c:pt idx="11">
                <c:v>45</c:v>
              </c:pt>
              <c:pt idx="12">
                <c:v>11</c:v>
              </c:pt>
              <c:pt idx="13">
                <c:v>95</c:v>
              </c:pt>
              <c:pt idx="14">
                <c:v>20</c:v>
              </c:pt>
              <c:pt idx="1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444F-4C09-95C1-FA1D58E3E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5.3149606299212598E-3"/>
          <c:w val="0.32518582677165353"/>
          <c:h val="0.994685039370078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5B-44FD-B691-6BE624144E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5B-44FD-B691-6BE624144E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7279</c:v>
                </c:pt>
                <c:pt idx="1">
                  <c:v>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B-44FD-B691-6BE624144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48</c:v>
              </c:pt>
              <c:pt idx="1">
                <c:v>40</c:v>
              </c:pt>
              <c:pt idx="2">
                <c:v>4</c:v>
              </c:pt>
              <c:pt idx="3">
                <c:v>28</c:v>
              </c:pt>
              <c:pt idx="4">
                <c:v>1</c:v>
              </c:pt>
              <c:pt idx="5">
                <c:v>192</c:v>
              </c:pt>
              <c:pt idx="6">
                <c:v>6</c:v>
              </c:pt>
              <c:pt idx="7">
                <c:v>113</c:v>
              </c:pt>
              <c:pt idx="8">
                <c:v>3</c:v>
              </c:pt>
              <c:pt idx="9">
                <c:v>1</c:v>
              </c:pt>
              <c:pt idx="10">
                <c:v>40</c:v>
              </c:pt>
              <c:pt idx="1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FB24-4DA1-8BDF-E386BB9E3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1326</c:v>
              </c:pt>
              <c:pt idx="1">
                <c:v>1543</c:v>
              </c:pt>
              <c:pt idx="2">
                <c:v>979</c:v>
              </c:pt>
              <c:pt idx="3">
                <c:v>227</c:v>
              </c:pt>
              <c:pt idx="4">
                <c:v>132</c:v>
              </c:pt>
              <c:pt idx="5">
                <c:v>403</c:v>
              </c:pt>
              <c:pt idx="6">
                <c:v>2799</c:v>
              </c:pt>
              <c:pt idx="7">
                <c:v>401</c:v>
              </c:pt>
              <c:pt idx="8">
                <c:v>6028</c:v>
              </c:pt>
              <c:pt idx="9">
                <c:v>348</c:v>
              </c:pt>
              <c:pt idx="10">
                <c:v>1416</c:v>
              </c:pt>
              <c:pt idx="11">
                <c:v>888</c:v>
              </c:pt>
              <c:pt idx="12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5AE5-41CD-91AB-4DBEEE5B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862700787401574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47-40BA-88DE-FC1515D000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47-40BA-88DE-FC1515D000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47-40BA-88DE-FC1515D000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47-40BA-88DE-FC1515D000F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47-40BA-88DE-FC1515D000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7-40BA-88DE-FC1515D000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4</c:v>
                </c:pt>
                <c:pt idx="1">
                  <c:v>119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47-40BA-88DE-FC1515D00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4E-49A5-8F9B-82D022B4F2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4E-49A5-8F9B-82D022B4F2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4E-49A5-8F9B-82D022B4F29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4E-49A5-8F9B-82D022B4F29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64E-49A5-8F9B-82D022B4F29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4E-49A5-8F9B-82D022B4F29B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4E-49A5-8F9B-82D022B4F2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4E-49A5-8F9B-82D022B4F2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4E-49A5-8F9B-82D022B4F2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154</c:v>
                </c:pt>
                <c:pt idx="2" formatCode="#,##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4E-49A5-8F9B-82D022B4F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5179</c:v>
              </c:pt>
              <c:pt idx="1">
                <c:v>664</c:v>
              </c:pt>
              <c:pt idx="2">
                <c:v>450</c:v>
              </c:pt>
              <c:pt idx="3">
                <c:v>1174</c:v>
              </c:pt>
              <c:pt idx="4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B446-4E03-A152-061D5EA91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2109</c:v>
              </c:pt>
              <c:pt idx="1">
                <c:v>526</c:v>
              </c:pt>
              <c:pt idx="2">
                <c:v>23</c:v>
              </c:pt>
              <c:pt idx="3">
                <c:v>1096</c:v>
              </c:pt>
              <c:pt idx="4">
                <c:v>800</c:v>
              </c:pt>
            </c:numLit>
          </c:val>
          <c:extLst>
            <c:ext xmlns:c16="http://schemas.microsoft.com/office/drawing/2014/chart" uri="{C3380CC4-5D6E-409C-BE32-E72D297353CC}">
              <c16:uniqueId val="{00000000-8385-4AD5-AC30-A3F2474F2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45</c:v>
              </c:pt>
              <c:pt idx="1">
                <c:v>106</c:v>
              </c:pt>
              <c:pt idx="2">
                <c:v>818</c:v>
              </c:pt>
            </c:numLit>
          </c:val>
          <c:extLst>
            <c:ext xmlns:c16="http://schemas.microsoft.com/office/drawing/2014/chart" uri="{C3380CC4-5D6E-409C-BE32-E72D297353CC}">
              <c16:uniqueId val="{00000000-F0EC-40F0-B4E4-D5B732528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54E-484C-B962-D7292788E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135</c:v>
              </c:pt>
              <c:pt idx="1">
                <c:v>6</c:v>
              </c:pt>
              <c:pt idx="2">
                <c:v>500</c:v>
              </c:pt>
              <c:pt idx="3">
                <c:v>99</c:v>
              </c:pt>
              <c:pt idx="4">
                <c:v>1</c:v>
              </c:pt>
              <c:pt idx="5">
                <c:v>15</c:v>
              </c:pt>
              <c:pt idx="6">
                <c:v>21</c:v>
              </c:pt>
              <c:pt idx="7">
                <c:v>400</c:v>
              </c:pt>
            </c:numLit>
          </c:val>
          <c:extLst>
            <c:ext xmlns:c16="http://schemas.microsoft.com/office/drawing/2014/chart" uri="{C3380CC4-5D6E-409C-BE32-E72D297353CC}">
              <c16:uniqueId val="{00000000-BD6D-4111-853B-A4FE3CBE7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6</c:v>
              </c:pt>
              <c:pt idx="1">
                <c:v>1072</c:v>
              </c:pt>
              <c:pt idx="2">
                <c:v>78</c:v>
              </c:pt>
              <c:pt idx="3">
                <c:v>162</c:v>
              </c:pt>
              <c:pt idx="4">
                <c:v>210</c:v>
              </c:pt>
              <c:pt idx="5">
                <c:v>296</c:v>
              </c:pt>
              <c:pt idx="6">
                <c:v>1034</c:v>
              </c:pt>
              <c:pt idx="7">
                <c:v>310</c:v>
              </c:pt>
              <c:pt idx="8">
                <c:v>58</c:v>
              </c:pt>
              <c:pt idx="9">
                <c:v>2</c:v>
              </c:pt>
              <c:pt idx="10">
                <c:v>5</c:v>
              </c:pt>
              <c:pt idx="11">
                <c:v>112</c:v>
              </c:pt>
              <c:pt idx="12">
                <c:v>454</c:v>
              </c:pt>
              <c:pt idx="13">
                <c:v>40</c:v>
              </c:pt>
              <c:pt idx="14">
                <c:v>870</c:v>
              </c:pt>
              <c:pt idx="15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AAC5-4C83-8F90-ADA38F1DC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54-46BC-8591-3B800BAB94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54-46BC-8591-3B800BAB94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5856</c:v>
                </c:pt>
                <c:pt idx="1">
                  <c:v>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54-46BC-8591-3B800BAB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177</c:v>
              </c:pt>
              <c:pt idx="1">
                <c:v>7</c:v>
              </c:pt>
              <c:pt idx="2">
                <c:v>1771</c:v>
              </c:pt>
              <c:pt idx="3">
                <c:v>109</c:v>
              </c:pt>
              <c:pt idx="4">
                <c:v>29</c:v>
              </c:pt>
              <c:pt idx="5">
                <c:v>2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827-444C-B859-1D4303EDB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DA-40F6-A97B-7867C2836B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DA-40F6-A97B-7867C2836B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91</c:v>
                </c:pt>
                <c:pt idx="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A-40F6-A97B-7867C283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4D-48B3-A395-E01252F93E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4D-48B3-A395-E01252F93E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4D-48B3-A395-E01252F93E6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4D-48B3-A395-E01252F93E6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43</c:v>
                </c:pt>
                <c:pt idx="1">
                  <c:v>57</c:v>
                </c:pt>
                <c:pt idx="2">
                  <c:v>13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4D-48B3-A395-E01252F93E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1133</c:v>
              </c:pt>
              <c:pt idx="1">
                <c:v>25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46D8-4D19-BE5D-0DE07FE00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298</c:v>
              </c:pt>
              <c:pt idx="1">
                <c:v>22</c:v>
              </c:pt>
              <c:pt idx="2">
                <c:v>1</c:v>
              </c:pt>
              <c:pt idx="3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5DC3-41D1-933B-725D0201D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73</c:v>
              </c:pt>
              <c:pt idx="1">
                <c:v>35</c:v>
              </c:pt>
              <c:pt idx="2">
                <c:v>198</c:v>
              </c:pt>
              <c:pt idx="3">
                <c:v>128</c:v>
              </c:pt>
              <c:pt idx="4">
                <c:v>461</c:v>
              </c:pt>
              <c:pt idx="5">
                <c:v>254</c:v>
              </c:pt>
              <c:pt idx="6">
                <c:v>125</c:v>
              </c:pt>
              <c:pt idx="7">
                <c:v>11</c:v>
              </c:pt>
              <c:pt idx="8">
                <c:v>3</c:v>
              </c:pt>
              <c:pt idx="9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0137-4ECF-84B5-5CC7F262C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D47-4FC2-9F38-FAD35A9F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D3-4BE2-83C9-0459F65267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D3-4BE2-83C9-0459F65267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436</c:v>
                </c:pt>
                <c:pt idx="1">
                  <c:v>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D3-4BE2-83C9-0459F6526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E0-4DE2-8971-59F0C14B24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E0-4DE2-8971-59F0C14B24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1E0-4DE2-8971-59F0C14B24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1E0-4DE2-8971-59F0C14B244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E0-4DE2-8971-59F0C14B24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429</c:v>
                </c:pt>
                <c:pt idx="1">
                  <c:v>416</c:v>
                </c:pt>
                <c:pt idx="2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E0-4DE2-8971-59F0C14B2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5818</c:v>
              </c:pt>
              <c:pt idx="1">
                <c:v>88</c:v>
              </c:pt>
              <c:pt idx="2">
                <c:v>1</c:v>
              </c:pt>
              <c:pt idx="3">
                <c:v>21</c:v>
              </c:pt>
              <c:pt idx="4">
                <c:v>1</c:v>
              </c:pt>
              <c:pt idx="5">
                <c:v>1</c:v>
              </c:pt>
              <c:pt idx="6">
                <c:v>1221</c:v>
              </c:pt>
            </c:numLit>
          </c:val>
          <c:extLst>
            <c:ext xmlns:c16="http://schemas.microsoft.com/office/drawing/2014/chart" uri="{C3380CC4-5D6E-409C-BE32-E72D297353CC}">
              <c16:uniqueId val="{00000000-77E1-4F85-8FEB-866C72206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D8-40F4-A0E1-CFE11B6665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D8-40F4-A0E1-CFE11B6665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4870</c:v>
                </c:pt>
                <c:pt idx="1">
                  <c:v>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D8-40F4-A0E1-CFE11B666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1280</c:v>
              </c:pt>
              <c:pt idx="1">
                <c:v>143</c:v>
              </c:pt>
              <c:pt idx="2">
                <c:v>10</c:v>
              </c:pt>
              <c:pt idx="3">
                <c:v>8</c:v>
              </c:pt>
              <c:pt idx="4">
                <c:v>681</c:v>
              </c:pt>
            </c:numLit>
          </c:val>
          <c:extLst>
            <c:ext xmlns:c16="http://schemas.microsoft.com/office/drawing/2014/chart" uri="{C3380CC4-5D6E-409C-BE32-E72D297353CC}">
              <c16:uniqueId val="{00000000-E930-4413-A70D-9325D7E3C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99E-4962-B66A-7462B276A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952</c:v>
              </c:pt>
              <c:pt idx="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629A-416D-860F-872173F7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13</c:v>
              </c:pt>
              <c:pt idx="2">
                <c:v>93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28D-4168-8A27-2689F21A3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5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B6C-4326-A993-C0C8BCE3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AF8-4327-95B9-C7A4FD3B7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C02-4658-BD6D-B7DB97088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54</c:v>
              </c:pt>
              <c:pt idx="1">
                <c:v>744</c:v>
              </c:pt>
              <c:pt idx="2">
                <c:v>130</c:v>
              </c:pt>
              <c:pt idx="3">
                <c:v>5</c:v>
              </c:pt>
              <c:pt idx="4">
                <c:v>24</c:v>
              </c:pt>
              <c:pt idx="5">
                <c:v>471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6AD-44AC-B44F-A8580BC5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65-4A63-9FB4-50C2905C97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65-4A63-9FB4-50C2905C97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304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65-4A63-9FB4-50C2905C9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47</c:v>
              </c:pt>
              <c:pt idx="1">
                <c:v>3620</c:v>
              </c:pt>
              <c:pt idx="2">
                <c:v>59</c:v>
              </c:pt>
              <c:pt idx="3">
                <c:v>2</c:v>
              </c:pt>
              <c:pt idx="4">
                <c:v>44</c:v>
              </c:pt>
              <c:pt idx="5">
                <c:v>1721</c:v>
              </c:pt>
            </c:numLit>
          </c:val>
          <c:extLst>
            <c:ext xmlns:c16="http://schemas.microsoft.com/office/drawing/2014/chart" uri="{C3380CC4-5D6E-409C-BE32-E72D297353CC}">
              <c16:uniqueId val="{00000000-89AA-43D8-98A3-3CFE667D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36</c:v>
              </c:pt>
              <c:pt idx="1">
                <c:v>2833</c:v>
              </c:pt>
              <c:pt idx="2">
                <c:v>41</c:v>
              </c:pt>
              <c:pt idx="3">
                <c:v>4</c:v>
              </c:pt>
              <c:pt idx="4">
                <c:v>79</c:v>
              </c:pt>
              <c:pt idx="5">
                <c:v>1287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93-4C09-9082-98D5F6C3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</c:v>
              </c:pt>
              <c:pt idx="1">
                <c:v>408</c:v>
              </c:pt>
              <c:pt idx="2">
                <c:v>70</c:v>
              </c:pt>
              <c:pt idx="3">
                <c:v>5</c:v>
              </c:pt>
              <c:pt idx="4">
                <c:v>23</c:v>
              </c:pt>
              <c:pt idx="5">
                <c:v>259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05-4084-A851-D3B6589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354</c:v>
              </c:pt>
              <c:pt idx="2">
                <c:v>66</c:v>
              </c:pt>
              <c:pt idx="3">
                <c:v>4</c:v>
              </c:pt>
              <c:pt idx="4">
                <c:v>46</c:v>
              </c:pt>
              <c:pt idx="5">
                <c:v>318</c:v>
              </c:pt>
            </c:numLit>
          </c:val>
          <c:extLst>
            <c:ext xmlns:c16="http://schemas.microsoft.com/office/drawing/2014/chart" uri="{C3380CC4-5D6E-409C-BE32-E72D297353CC}">
              <c16:uniqueId val="{00000000-FF66-40FC-BCF7-91292D379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F5-418A-A627-D5F0F7DB7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50-4E80-A099-D8203152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6.2809055118110239E-3"/>
                  <c:y val="-5.1715275590551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56-4E14-9BD0-D276DD156E5E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104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78B-4161-BED0-F784E1C71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071-484C-B25D-E16D8EBB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49</c:v>
              </c:pt>
              <c:pt idx="1">
                <c:v>3837</c:v>
              </c:pt>
              <c:pt idx="2">
                <c:v>95</c:v>
              </c:pt>
              <c:pt idx="3">
                <c:v>7</c:v>
              </c:pt>
              <c:pt idx="4">
                <c:v>199</c:v>
              </c:pt>
              <c:pt idx="5">
                <c:v>1841</c:v>
              </c:pt>
            </c:numLit>
          </c:val>
          <c:extLst>
            <c:ext xmlns:c16="http://schemas.microsoft.com/office/drawing/2014/chart" uri="{C3380CC4-5D6E-409C-BE32-E72D297353CC}">
              <c16:uniqueId val="{00000000-5210-4E6F-9B31-DC4A9CE3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27</c:v>
              </c:pt>
              <c:pt idx="1">
                <c:v>30</c:v>
              </c:pt>
              <c:pt idx="2">
                <c:v>23</c:v>
              </c:pt>
              <c:pt idx="3">
                <c:v>47</c:v>
              </c:pt>
              <c:pt idx="4">
                <c:v>120</c:v>
              </c:pt>
              <c:pt idx="5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1-6845-46AE-BE79-998FBB2C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CA-44E9-A32F-A9C88C6726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CA-44E9-A32F-A9C88C6726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398</c:v>
                </c:pt>
                <c:pt idx="1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CA-44E9-A32F-A9C88C672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1</c:v>
              </c:pt>
              <c:pt idx="2">
                <c:v>262</c:v>
              </c:pt>
              <c:pt idx="3">
                <c:v>22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1-0F57-4794-90F4-F166E89D7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</c:v>
              </c:pt>
              <c:pt idx="2">
                <c:v>10</c:v>
              </c:pt>
              <c:pt idx="3">
                <c:v>2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8E05-4B2C-9FB8-C817177D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B99-49FB-9FED-E94CA702D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8B-4C00-8B80-91237E31F3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8B-4C00-8B80-91237E31F3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8B-4C00-8B80-91237E31F361}"/>
              </c:ext>
            </c:extLst>
          </c:dPt>
          <c:dLbls>
            <c:dLbl>
              <c:idx val="2"/>
              <c:layout>
                <c:manualLayout>
                  <c:x val="5.5811308958082881E-2"/>
                  <c:y val="-6.36757506375532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8B-4C00-8B80-91237E31F36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519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B-4C00-8B80-91237E31F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5E-46CA-A92A-3FBF443238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5E-46CA-A92A-3FBF443238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2397</c:v>
                </c:pt>
                <c:pt idx="1">
                  <c:v>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5E-46CA-A92A-3FBF44323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26</xdr:row>
      <xdr:rowOff>142874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AEC95A5-D876-90FC-4609-1DE338632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761BA102-F4B4-52AF-EFFA-6413769ED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28574</xdr:rowOff>
    </xdr:from>
    <xdr:to>
      <xdr:col>14</xdr:col>
      <xdr:colOff>3327400</xdr:colOff>
      <xdr:row>23</xdr:row>
      <xdr:rowOff>19049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F72D435-7104-C456-AC28-12B53A0EB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24</xdr:row>
      <xdr:rowOff>123825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70F4D0C-1075-9498-4DF6-73B7C5952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7C9DE2C-F36A-BB36-D4E4-073A0FEBD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64C9456-45FD-0384-66F3-25B05D6EB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AE91B28-5FFC-5A6B-490B-567A0A1A3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21D2960-A467-F100-A1BE-73B8ACC12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CFC3996-E3D0-F4C3-91C7-EAE18B3B6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B2E4BB8-D0A3-3846-FF6B-B1A781B5D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21</xdr:row>
      <xdr:rowOff>133349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5AA1FDA-466F-742D-0E78-ECE5F98EF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41739A2-426B-A982-5EB0-2EB135435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51ECDA-4FDC-49CD-91AA-BC78653D3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10DD40-5273-416A-9F7F-5E7969C2D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43F7119-CCAC-ABF8-BF7C-21820A576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9EFE33B-6B63-862E-D7DD-6DDF3ABBD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A3E4CCA-34B7-A1A7-9730-4DEAEF9C0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603E40DA-B0D7-2493-CD28-8B3EF3B67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63CC9FF9-B80D-498E-AEE1-88BA353A0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77F6D343-8254-746D-C926-55989E9CB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F84610B-234F-9369-AE56-77F216CBE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8177AFE-369F-423E-9961-1E19FBB37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4E24DAD-205F-433E-9EFF-A61B701D6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B8BA58F-159C-42CE-9D5F-DE9DEB227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A368601-0C0F-44DB-842F-D9FE889E6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1093F0A-6EBD-4C55-9159-93D0DC9AB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1EEDE8B-BD10-488A-B5D2-03C429F28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D8AC9F0-4AAC-483D-90CF-AB234ECF6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138FCBE-292A-4631-A537-F6D75E374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961283D-271C-4A68-8068-28D071EDE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F7C1631-546F-4F79-9B00-FB8BEDEC3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2738EF9-A070-433F-9EC5-6AFA83C68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255BB9E-FAEE-4CA9-A922-8F9573391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1E4547A-0CD2-40FA-8FF0-E0A30CE2C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48FB374-084B-EC38-6127-D6D9ADD82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69850</xdr:colOff>
      <xdr:row>6</xdr:row>
      <xdr:rowOff>104775</xdr:rowOff>
    </xdr:from>
    <xdr:to>
      <xdr:col>21</xdr:col>
      <xdr:colOff>514350</xdr:colOff>
      <xdr:row>17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7D10EE6-3950-CCF5-EDB1-0D36BDE97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222250</xdr:colOff>
      <xdr:row>7</xdr:row>
      <xdr:rowOff>133350</xdr:rowOff>
    </xdr:from>
    <xdr:to>
      <xdr:col>53</xdr:col>
      <xdr:colOff>346075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91952DE-EA14-C477-EA1D-130696E65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533400</xdr:colOff>
      <xdr:row>6</xdr:row>
      <xdr:rowOff>250825</xdr:rowOff>
    </xdr:from>
    <xdr:to>
      <xdr:col>60</xdr:col>
      <xdr:colOff>428625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0575A0A-AAE0-CB27-2E22-6AE3F427F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19</xdr:row>
      <xdr:rowOff>142874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6FA19D7-D3ED-D8EE-A1A6-BA5459754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C4528E8-1F2D-46DC-4AB9-8007C5B2D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52D3D7F-184A-45FD-BE4F-BC89B4FB7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8839CB6-2104-4090-A1E0-47BC86A87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377CBC5-B1C6-5E2F-355B-E649789BA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25A5F8C-BAE9-7F1A-56B4-182FE0219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0048320-15B3-570D-82F4-E5C8B3A3C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7D4C1FBD-80D8-369C-643B-B71ED5D4F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A03E455-3F56-4092-9993-B5AFF04FD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4C97826-B54B-427D-8196-40C0F144A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7C5108EC-ECAB-CB51-B28E-15100DA53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816761E-541A-0CFD-3C36-CB73CB253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08D014B-2B6B-E0B3-13E3-C8DBD3605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4F5C810-4763-4932-A348-E1ECED550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BAEB0A3-6C37-445B-A1E3-4C840A7C1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8D3CA3E-E726-416A-C7A5-9CD7D2F8C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2FD03DD-24FB-C471-F367-8A6ED8F0C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0ECE64D-38F5-F718-0119-08586EF77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6EB43B5D-D203-8C47-7139-504EFBB3E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EECCC080-4965-058F-CCA3-262217ED1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2E73C65-E03F-4392-A998-D3A27E05B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A81A2E3-100D-1234-224F-B921FA07C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6FBABFB-CD3A-3FAF-4C57-A7C6CAEE1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C5EEA3E-A9D1-C2F6-9093-B9CCA170F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D6D609A-7E47-7628-C314-6D8555D7A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1E5BE0B1-D185-30F4-BF74-D8CE344A7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DDAD8051-ACDF-9C8A-F2F9-FA3BEBF0C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6E42F8F1-12B8-ED1B-134C-F412E43E9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183D6B1D-2336-F0C6-87FB-5E9D6331B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B7BDB1EB-43C2-A5BC-B2F9-0247C9E54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2558241-047F-9CE2-3567-0FB4B2D57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C937280-113C-B7DD-5E36-6925D54DB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B1AF7BA-1152-2076-125D-27F216DEF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C942499-3A0B-08E9-EFBE-D06B90B49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SKUdE2RxzAxKClhd142aFY7Nps92SCydoDUk0pFa+GFrAQJC74bPdRDemxoDU/1WsozGd3ji8XRJCOFsbOpzpg==" saltValue="lnwuioHvmE8+EDK5rj/Pg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27</v>
      </c>
      <c r="D5" s="14">
        <v>13</v>
      </c>
      <c r="E5" s="24">
        <v>13</v>
      </c>
    </row>
    <row r="6" spans="1:5" x14ac:dyDescent="0.25">
      <c r="A6" s="22" t="s">
        <v>1180</v>
      </c>
      <c r="B6" s="17"/>
      <c r="C6" s="14">
        <v>30</v>
      </c>
      <c r="D6" s="14">
        <v>16</v>
      </c>
      <c r="E6" s="24">
        <v>15</v>
      </c>
    </row>
    <row r="7" spans="1:5" x14ac:dyDescent="0.25">
      <c r="A7" s="22" t="s">
        <v>1181</v>
      </c>
      <c r="B7" s="17"/>
      <c r="C7" s="14">
        <v>23</v>
      </c>
      <c r="D7" s="14">
        <v>3</v>
      </c>
      <c r="E7" s="24">
        <v>18</v>
      </c>
    </row>
    <row r="8" spans="1:5" x14ac:dyDescent="0.25">
      <c r="A8" s="22" t="s">
        <v>1182</v>
      </c>
      <c r="B8" s="17"/>
      <c r="C8" s="14">
        <v>47</v>
      </c>
      <c r="D8" s="14">
        <v>15</v>
      </c>
      <c r="E8" s="24">
        <v>35</v>
      </c>
    </row>
    <row r="9" spans="1:5" x14ac:dyDescent="0.25">
      <c r="A9" s="22" t="s">
        <v>610</v>
      </c>
      <c r="B9" s="17"/>
      <c r="C9" s="14">
        <v>120</v>
      </c>
      <c r="D9" s="14">
        <v>33</v>
      </c>
      <c r="E9" s="24">
        <v>112</v>
      </c>
    </row>
    <row r="10" spans="1:5" x14ac:dyDescent="0.25">
      <c r="A10" s="22" t="s">
        <v>1183</v>
      </c>
      <c r="B10" s="17"/>
      <c r="C10" s="14">
        <v>78</v>
      </c>
      <c r="D10" s="14">
        <v>6</v>
      </c>
      <c r="E10" s="24">
        <v>43</v>
      </c>
    </row>
    <row r="11" spans="1:5" x14ac:dyDescent="0.25">
      <c r="A11" s="203" t="s">
        <v>951</v>
      </c>
      <c r="B11" s="204"/>
      <c r="C11" s="32">
        <v>325</v>
      </c>
      <c r="D11" s="32">
        <v>86</v>
      </c>
      <c r="E11" s="32">
        <v>236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4">
        <v>51</v>
      </c>
    </row>
    <row r="15" spans="1:5" x14ac:dyDescent="0.25">
      <c r="A15" s="22" t="s">
        <v>1186</v>
      </c>
      <c r="B15" s="17"/>
      <c r="C15" s="23"/>
    </row>
    <row r="16" spans="1:5" x14ac:dyDescent="0.25">
      <c r="A16" s="22" t="s">
        <v>1187</v>
      </c>
      <c r="B16" s="17"/>
      <c r="C16" s="23"/>
    </row>
    <row r="17" spans="1:3" x14ac:dyDescent="0.25">
      <c r="A17" s="203" t="s">
        <v>951</v>
      </c>
      <c r="B17" s="204"/>
      <c r="C17" s="32">
        <v>51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8</v>
      </c>
    </row>
    <row r="22" spans="1:3" x14ac:dyDescent="0.25">
      <c r="A22" s="22" t="s">
        <v>1180</v>
      </c>
      <c r="B22" s="17"/>
      <c r="C22" s="24">
        <v>10</v>
      </c>
    </row>
    <row r="23" spans="1:3" x14ac:dyDescent="0.25">
      <c r="A23" s="22" t="s">
        <v>1181</v>
      </c>
      <c r="B23" s="17"/>
      <c r="C23" s="24">
        <v>35</v>
      </c>
    </row>
    <row r="24" spans="1:3" x14ac:dyDescent="0.25">
      <c r="A24" s="22" t="s">
        <v>1182</v>
      </c>
      <c r="B24" s="17"/>
      <c r="C24" s="24">
        <v>29</v>
      </c>
    </row>
    <row r="25" spans="1:3" x14ac:dyDescent="0.25">
      <c r="A25" s="22" t="s">
        <v>610</v>
      </c>
      <c r="B25" s="17"/>
      <c r="C25" s="24">
        <v>53</v>
      </c>
    </row>
    <row r="26" spans="1:3" x14ac:dyDescent="0.25">
      <c r="A26" s="22" t="s">
        <v>1183</v>
      </c>
      <c r="B26" s="17"/>
      <c r="C26" s="24">
        <v>71</v>
      </c>
    </row>
    <row r="27" spans="1:3" x14ac:dyDescent="0.25">
      <c r="A27" s="203" t="s">
        <v>951</v>
      </c>
      <c r="B27" s="204"/>
      <c r="C27" s="32">
        <v>206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12</v>
      </c>
    </row>
    <row r="32" spans="1:3" x14ac:dyDescent="0.25">
      <c r="A32" s="22" t="s">
        <v>1024</v>
      </c>
      <c r="B32" s="17"/>
      <c r="C32" s="24">
        <v>1</v>
      </c>
    </row>
    <row r="33" spans="1:3" x14ac:dyDescent="0.25">
      <c r="A33" s="22" t="s">
        <v>1189</v>
      </c>
      <c r="B33" s="17"/>
      <c r="C33" s="24">
        <v>262</v>
      </c>
    </row>
    <row r="34" spans="1:3" x14ac:dyDescent="0.25">
      <c r="A34" s="22" t="s">
        <v>1122</v>
      </c>
      <c r="B34" s="17"/>
      <c r="C34" s="24">
        <v>22</v>
      </c>
    </row>
    <row r="35" spans="1:3" x14ac:dyDescent="0.25">
      <c r="A35" s="22" t="s">
        <v>1190</v>
      </c>
      <c r="B35" s="17"/>
      <c r="C35" s="24">
        <v>45</v>
      </c>
    </row>
    <row r="36" spans="1:3" x14ac:dyDescent="0.25">
      <c r="A36" s="22" t="s">
        <v>1026</v>
      </c>
      <c r="B36" s="17"/>
      <c r="C36" s="23"/>
    </row>
    <row r="37" spans="1:3" x14ac:dyDescent="0.25">
      <c r="A37" s="22" t="s">
        <v>1027</v>
      </c>
      <c r="B37" s="17"/>
      <c r="C37" s="23"/>
    </row>
    <row r="38" spans="1:3" x14ac:dyDescent="0.25">
      <c r="A38" s="22" t="s">
        <v>1085</v>
      </c>
      <c r="B38" s="17"/>
      <c r="C38" s="23"/>
    </row>
    <row r="39" spans="1:3" x14ac:dyDescent="0.25">
      <c r="A39" s="22" t="s">
        <v>1086</v>
      </c>
      <c r="B39" s="17"/>
      <c r="C39" s="23"/>
    </row>
    <row r="40" spans="1:3" x14ac:dyDescent="0.25">
      <c r="A40" s="203" t="s">
        <v>951</v>
      </c>
      <c r="B40" s="204"/>
      <c r="C40" s="32">
        <v>342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3"/>
    </row>
    <row r="45" spans="1:3" x14ac:dyDescent="0.25">
      <c r="A45" s="22" t="s">
        <v>1180</v>
      </c>
      <c r="B45" s="17"/>
      <c r="C45" s="24">
        <v>13</v>
      </c>
    </row>
    <row r="46" spans="1:3" x14ac:dyDescent="0.25">
      <c r="A46" s="22" t="s">
        <v>1181</v>
      </c>
      <c r="B46" s="17"/>
      <c r="C46" s="24">
        <v>1</v>
      </c>
    </row>
    <row r="47" spans="1:3" x14ac:dyDescent="0.25">
      <c r="A47" s="22" t="s">
        <v>1182</v>
      </c>
      <c r="B47" s="17"/>
      <c r="C47" s="24">
        <v>7</v>
      </c>
    </row>
    <row r="48" spans="1:3" x14ac:dyDescent="0.25">
      <c r="A48" s="22" t="s">
        <v>610</v>
      </c>
      <c r="B48" s="17"/>
      <c r="C48" s="24">
        <v>6</v>
      </c>
    </row>
    <row r="49" spans="1:3" x14ac:dyDescent="0.25">
      <c r="A49" s="22" t="s">
        <v>1183</v>
      </c>
      <c r="B49" s="17"/>
      <c r="C49" s="24">
        <v>13</v>
      </c>
    </row>
    <row r="50" spans="1:3" x14ac:dyDescent="0.25">
      <c r="A50" s="203" t="s">
        <v>951</v>
      </c>
      <c r="B50" s="204"/>
      <c r="C50" s="32">
        <v>40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6" t="s">
        <v>1179</v>
      </c>
      <c r="B53" s="13" t="s">
        <v>76</v>
      </c>
      <c r="C53" s="23"/>
    </row>
    <row r="54" spans="1:3" x14ac:dyDescent="0.25">
      <c r="A54" s="188"/>
      <c r="B54" s="13" t="s">
        <v>77</v>
      </c>
      <c r="C54" s="24">
        <v>2</v>
      </c>
    </row>
    <row r="55" spans="1:3" x14ac:dyDescent="0.25">
      <c r="A55" s="186" t="s">
        <v>1180</v>
      </c>
      <c r="B55" s="13" t="s">
        <v>76</v>
      </c>
      <c r="C55" s="24">
        <v>4</v>
      </c>
    </row>
    <row r="56" spans="1:3" x14ac:dyDescent="0.25">
      <c r="A56" s="188"/>
      <c r="B56" s="13" t="s">
        <v>77</v>
      </c>
      <c r="C56" s="24">
        <v>3</v>
      </c>
    </row>
    <row r="57" spans="1:3" x14ac:dyDescent="0.25">
      <c r="A57" s="186" t="s">
        <v>1181</v>
      </c>
      <c r="B57" s="13" t="s">
        <v>76</v>
      </c>
      <c r="C57" s="24">
        <v>3</v>
      </c>
    </row>
    <row r="58" spans="1:3" x14ac:dyDescent="0.25">
      <c r="A58" s="188"/>
      <c r="B58" s="13" t="s">
        <v>77</v>
      </c>
      <c r="C58" s="24">
        <v>1</v>
      </c>
    </row>
    <row r="59" spans="1:3" x14ac:dyDescent="0.25">
      <c r="A59" s="186" t="s">
        <v>1182</v>
      </c>
      <c r="B59" s="13" t="s">
        <v>76</v>
      </c>
      <c r="C59" s="24">
        <v>10</v>
      </c>
    </row>
    <row r="60" spans="1:3" x14ac:dyDescent="0.25">
      <c r="A60" s="188"/>
      <c r="B60" s="13" t="s">
        <v>77</v>
      </c>
      <c r="C60" s="24">
        <v>2</v>
      </c>
    </row>
    <row r="61" spans="1:3" x14ac:dyDescent="0.25">
      <c r="A61" s="186" t="s">
        <v>610</v>
      </c>
      <c r="B61" s="13" t="s">
        <v>76</v>
      </c>
      <c r="C61" s="24">
        <v>2</v>
      </c>
    </row>
    <row r="62" spans="1:3" x14ac:dyDescent="0.25">
      <c r="A62" s="188"/>
      <c r="B62" s="13" t="s">
        <v>77</v>
      </c>
      <c r="C62" s="23"/>
    </row>
    <row r="63" spans="1:3" x14ac:dyDescent="0.25">
      <c r="A63" s="186" t="s">
        <v>1183</v>
      </c>
      <c r="B63" s="13" t="s">
        <v>76</v>
      </c>
      <c r="C63" s="24">
        <v>6</v>
      </c>
    </row>
    <row r="64" spans="1:3" x14ac:dyDescent="0.25">
      <c r="A64" s="188"/>
      <c r="B64" s="13" t="s">
        <v>77</v>
      </c>
      <c r="C64" s="24">
        <v>2</v>
      </c>
    </row>
    <row r="65" spans="1:3" x14ac:dyDescent="0.25">
      <c r="A65" s="203" t="s">
        <v>951</v>
      </c>
      <c r="B65" s="204"/>
      <c r="C65" s="32">
        <v>35</v>
      </c>
    </row>
  </sheetData>
  <sheetProtection algorithmName="SHA-512" hashValue="75LHoI6rkFBfBFNE1iR3VaikKaemUmILCGjDOSopIvoezZ2BB5qDX/X2m5DnFI5XhYFFxjkjzwqhjUkgBjvlSQ==" saltValue="lJeHh0lqClqJTWUaqddhG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5" t="s">
        <v>1197</v>
      </c>
      <c r="B5" s="39" t="s">
        <v>1198</v>
      </c>
      <c r="C5" s="45">
        <v>3</v>
      </c>
      <c r="D5" s="45">
        <v>1</v>
      </c>
      <c r="E5" s="45">
        <v>0</v>
      </c>
      <c r="F5" s="40">
        <v>0</v>
      </c>
    </row>
    <row r="6" spans="1:6" x14ac:dyDescent="0.25">
      <c r="A6" s="197"/>
      <c r="B6" s="39" t="s">
        <v>1199</v>
      </c>
      <c r="C6" s="45">
        <v>1</v>
      </c>
      <c r="D6" s="45">
        <v>1</v>
      </c>
      <c r="E6" s="45">
        <v>1</v>
      </c>
      <c r="F6" s="40">
        <v>0</v>
      </c>
    </row>
    <row r="7" spans="1:6" x14ac:dyDescent="0.25">
      <c r="A7" s="38" t="s">
        <v>1200</v>
      </c>
      <c r="B7" s="39" t="s">
        <v>1201</v>
      </c>
      <c r="C7" s="45">
        <v>1</v>
      </c>
      <c r="D7" s="45">
        <v>0</v>
      </c>
      <c r="E7" s="45">
        <v>1</v>
      </c>
      <c r="F7" s="40">
        <v>0</v>
      </c>
    </row>
    <row r="8" spans="1:6" ht="22.5" x14ac:dyDescent="0.25">
      <c r="A8" s="195" t="s">
        <v>1202</v>
      </c>
      <c r="B8" s="39" t="s">
        <v>1203</v>
      </c>
      <c r="C8" s="45">
        <v>26</v>
      </c>
      <c r="D8" s="45">
        <v>11</v>
      </c>
      <c r="E8" s="45">
        <v>19</v>
      </c>
      <c r="F8" s="40">
        <v>1</v>
      </c>
    </row>
    <row r="9" spans="1:6" ht="22.5" x14ac:dyDescent="0.25">
      <c r="A9" s="196"/>
      <c r="B9" s="39" t="s">
        <v>1204</v>
      </c>
      <c r="C9" s="45">
        <v>2</v>
      </c>
      <c r="D9" s="45">
        <v>1</v>
      </c>
      <c r="E9" s="45">
        <v>0</v>
      </c>
      <c r="F9" s="40">
        <v>0</v>
      </c>
    </row>
    <row r="10" spans="1:6" ht="22.5" x14ac:dyDescent="0.25">
      <c r="A10" s="197"/>
      <c r="B10" s="39" t="s">
        <v>1205</v>
      </c>
      <c r="C10" s="45">
        <v>29</v>
      </c>
      <c r="D10" s="45">
        <v>19</v>
      </c>
      <c r="E10" s="45">
        <v>17</v>
      </c>
      <c r="F10" s="40">
        <v>3</v>
      </c>
    </row>
    <row r="11" spans="1:6" ht="22.5" x14ac:dyDescent="0.25">
      <c r="A11" s="195" t="s">
        <v>1206</v>
      </c>
      <c r="B11" s="39" t="s">
        <v>1207</v>
      </c>
      <c r="C11" s="45">
        <v>5</v>
      </c>
      <c r="D11" s="45">
        <v>1</v>
      </c>
      <c r="E11" s="45">
        <v>1</v>
      </c>
      <c r="F11" s="40">
        <v>0</v>
      </c>
    </row>
    <row r="12" spans="1:6" x14ac:dyDescent="0.25">
      <c r="A12" s="196"/>
      <c r="B12" s="39" t="s">
        <v>1208</v>
      </c>
      <c r="C12" s="18"/>
      <c r="D12" s="18"/>
      <c r="E12" s="18"/>
      <c r="F12" s="23"/>
    </row>
    <row r="13" spans="1:6" ht="22.5" x14ac:dyDescent="0.25">
      <c r="A13" s="197"/>
      <c r="B13" s="39" t="s">
        <v>1209</v>
      </c>
      <c r="C13" s="45">
        <v>3</v>
      </c>
      <c r="D13" s="45">
        <v>2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3</v>
      </c>
      <c r="D14" s="45">
        <v>0</v>
      </c>
      <c r="E14" s="45">
        <v>0</v>
      </c>
      <c r="F14" s="40">
        <v>1</v>
      </c>
    </row>
    <row r="15" spans="1:6" x14ac:dyDescent="0.25">
      <c r="A15" s="195" t="s">
        <v>1212</v>
      </c>
      <c r="B15" s="39" t="s">
        <v>1213</v>
      </c>
      <c r="C15" s="45">
        <v>395</v>
      </c>
      <c r="D15" s="45">
        <v>55</v>
      </c>
      <c r="E15" s="45">
        <v>47</v>
      </c>
      <c r="F15" s="40">
        <v>33</v>
      </c>
    </row>
    <row r="16" spans="1:6" x14ac:dyDescent="0.25">
      <c r="A16" s="196"/>
      <c r="B16" s="39" t="s">
        <v>1214</v>
      </c>
      <c r="C16" s="18"/>
      <c r="D16" s="18"/>
      <c r="E16" s="18"/>
      <c r="F16" s="23"/>
    </row>
    <row r="17" spans="1:6" ht="22.5" x14ac:dyDescent="0.25">
      <c r="A17" s="196"/>
      <c r="B17" s="39" t="s">
        <v>1215</v>
      </c>
      <c r="C17" s="45">
        <v>0</v>
      </c>
      <c r="D17" s="45">
        <v>2</v>
      </c>
      <c r="E17" s="45">
        <v>5</v>
      </c>
      <c r="F17" s="40">
        <v>0</v>
      </c>
    </row>
    <row r="18" spans="1:6" x14ac:dyDescent="0.25">
      <c r="A18" s="196"/>
      <c r="B18" s="39" t="s">
        <v>1216</v>
      </c>
      <c r="C18" s="45">
        <v>1</v>
      </c>
      <c r="D18" s="45">
        <v>0</v>
      </c>
      <c r="E18" s="45">
        <v>0</v>
      </c>
      <c r="F18" s="40">
        <v>0</v>
      </c>
    </row>
    <row r="19" spans="1:6" ht="22.5" x14ac:dyDescent="0.25">
      <c r="A19" s="197"/>
      <c r="B19" s="39" t="s">
        <v>1217</v>
      </c>
      <c r="C19" s="45">
        <v>0</v>
      </c>
      <c r="D19" s="45">
        <v>1</v>
      </c>
      <c r="E19" s="45">
        <v>4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1</v>
      </c>
      <c r="D20" s="45">
        <v>2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3" t="s">
        <v>951</v>
      </c>
      <c r="B22" s="194"/>
      <c r="C22" s="46">
        <v>470</v>
      </c>
      <c r="D22" s="46">
        <v>96</v>
      </c>
      <c r="E22" s="46">
        <v>95</v>
      </c>
      <c r="F22" s="46">
        <v>38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39</v>
      </c>
    </row>
    <row r="26" spans="1:6" x14ac:dyDescent="0.25">
      <c r="A26" s="43" t="s">
        <v>109</v>
      </c>
      <c r="B26" s="17"/>
      <c r="C26" s="40">
        <v>31</v>
      </c>
    </row>
    <row r="27" spans="1:6" x14ac:dyDescent="0.25">
      <c r="A27" s="43" t="s">
        <v>1055</v>
      </c>
      <c r="B27" s="17"/>
      <c r="C27" s="40">
        <v>8</v>
      </c>
    </row>
    <row r="28" spans="1:6" x14ac:dyDescent="0.25">
      <c r="A28" s="193" t="s">
        <v>951</v>
      </c>
      <c r="B28" s="194"/>
      <c r="C28" s="46">
        <v>78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7</v>
      </c>
    </row>
    <row r="33" spans="1:3" x14ac:dyDescent="0.25">
      <c r="A33" s="43" t="s">
        <v>1224</v>
      </c>
      <c r="B33" s="17"/>
      <c r="C33" s="40">
        <v>60</v>
      </c>
    </row>
    <row r="34" spans="1:3" x14ac:dyDescent="0.25">
      <c r="A34" s="43" t="s">
        <v>77</v>
      </c>
      <c r="B34" s="17"/>
      <c r="C34" s="40">
        <v>33</v>
      </c>
    </row>
    <row r="35" spans="1:3" x14ac:dyDescent="0.25">
      <c r="A35" s="193" t="s">
        <v>951</v>
      </c>
      <c r="B35" s="194"/>
      <c r="C35" s="46">
        <v>100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198</v>
      </c>
    </row>
    <row r="40" spans="1:3" x14ac:dyDescent="0.25">
      <c r="A40" s="43" t="s">
        <v>1227</v>
      </c>
      <c r="B40" s="17"/>
      <c r="C40" s="40">
        <v>76</v>
      </c>
    </row>
    <row r="41" spans="1:3" x14ac:dyDescent="0.25">
      <c r="A41" s="193" t="s">
        <v>951</v>
      </c>
      <c r="B41" s="194"/>
      <c r="C41" s="46">
        <v>274</v>
      </c>
    </row>
    <row r="42" spans="1:3" ht="15.95" customHeight="1" x14ac:dyDescent="0.25"/>
  </sheetData>
  <sheetProtection algorithmName="SHA-512" hashValue="rgiULp2OZFDKAD3CWxL1Ds7BTQ8UbmWrwKXAb0twZqMffKi+8v3H1srGTn74ch+Lod5dMXe6Sc5Z3xutHrH2lA==" saltValue="2YvwMn17OLHeL3ezacZFU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9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1230</v>
      </c>
      <c r="B5" s="13" t="s">
        <v>1231</v>
      </c>
      <c r="C5" s="14">
        <v>2037</v>
      </c>
      <c r="D5" s="14">
        <v>1770</v>
      </c>
      <c r="E5" s="15">
        <v>0.15084745762711901</v>
      </c>
    </row>
    <row r="6" spans="1:5" x14ac:dyDescent="0.25">
      <c r="A6" s="180"/>
      <c r="B6" s="13" t="s">
        <v>1232</v>
      </c>
      <c r="C6" s="14">
        <v>7</v>
      </c>
      <c r="D6" s="14">
        <v>131</v>
      </c>
      <c r="E6" s="15">
        <v>-0.94656488549618301</v>
      </c>
    </row>
    <row r="7" spans="1:5" x14ac:dyDescent="0.25">
      <c r="A7" s="181"/>
      <c r="B7" s="13" t="s">
        <v>1233</v>
      </c>
      <c r="C7" s="14">
        <v>1771</v>
      </c>
      <c r="D7" s="14">
        <v>1293</v>
      </c>
      <c r="E7" s="15">
        <v>0.36968290796597097</v>
      </c>
    </row>
    <row r="8" spans="1:5" x14ac:dyDescent="0.25">
      <c r="A8" s="16"/>
    </row>
    <row r="9" spans="1:5" x14ac:dyDescent="0.25">
      <c r="A9" s="49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9" t="s">
        <v>1235</v>
      </c>
      <c r="B11" s="13" t="s">
        <v>1236</v>
      </c>
      <c r="C11" s="14">
        <v>32</v>
      </c>
      <c r="D11" s="14">
        <v>35</v>
      </c>
      <c r="E11" s="15">
        <v>-8.5714285714285701E-2</v>
      </c>
    </row>
    <row r="12" spans="1:5" x14ac:dyDescent="0.25">
      <c r="A12" s="180"/>
      <c r="B12" s="13" t="s">
        <v>1237</v>
      </c>
      <c r="C12" s="14">
        <v>54</v>
      </c>
      <c r="D12" s="14">
        <v>78</v>
      </c>
      <c r="E12" s="15">
        <v>-0.30769230769230799</v>
      </c>
    </row>
    <row r="13" spans="1:5" x14ac:dyDescent="0.25">
      <c r="A13" s="180"/>
      <c r="B13" s="13" t="s">
        <v>1238</v>
      </c>
      <c r="C13" s="14">
        <v>1171</v>
      </c>
      <c r="D13" s="14">
        <v>1431</v>
      </c>
      <c r="E13" s="15">
        <v>-0.181691125087351</v>
      </c>
    </row>
    <row r="14" spans="1:5" x14ac:dyDescent="0.25">
      <c r="A14" s="180"/>
      <c r="B14" s="13" t="s">
        <v>1239</v>
      </c>
      <c r="C14" s="14">
        <v>177</v>
      </c>
      <c r="D14" s="14">
        <v>248</v>
      </c>
      <c r="E14" s="15">
        <v>-0.28629032258064502</v>
      </c>
    </row>
    <row r="15" spans="1:5" x14ac:dyDescent="0.25">
      <c r="A15" s="180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25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1"/>
      <c r="B19" s="13" t="s">
        <v>1244</v>
      </c>
      <c r="C19" s="14">
        <v>0</v>
      </c>
      <c r="D19" s="14">
        <v>126</v>
      </c>
      <c r="E19" s="15">
        <v>-1</v>
      </c>
    </row>
    <row r="20" spans="1:5" x14ac:dyDescent="0.25">
      <c r="A20" s="16"/>
    </row>
    <row r="21" spans="1:5" x14ac:dyDescent="0.25">
      <c r="A21" s="49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0"/>
      <c r="B24" s="13" t="s">
        <v>1248</v>
      </c>
      <c r="C24" s="14">
        <v>65</v>
      </c>
      <c r="D24" s="14">
        <v>75</v>
      </c>
      <c r="E24" s="15">
        <v>-0.133333333333333</v>
      </c>
    </row>
    <row r="25" spans="1:5" x14ac:dyDescent="0.25">
      <c r="A25" s="180"/>
      <c r="B25" s="13" t="s">
        <v>169</v>
      </c>
      <c r="C25" s="14">
        <v>0</v>
      </c>
      <c r="D25" s="14">
        <v>1</v>
      </c>
      <c r="E25" s="15">
        <v>-1</v>
      </c>
    </row>
    <row r="26" spans="1:5" x14ac:dyDescent="0.25">
      <c r="A26" s="181"/>
      <c r="B26" s="13" t="s">
        <v>1249</v>
      </c>
      <c r="C26" s="14">
        <v>45</v>
      </c>
      <c r="D26" s="14">
        <v>53</v>
      </c>
      <c r="E26" s="15">
        <v>-0.15094339622641501</v>
      </c>
    </row>
    <row r="27" spans="1:5" x14ac:dyDescent="0.25">
      <c r="A27" s="16"/>
    </row>
    <row r="28" spans="1:5" x14ac:dyDescent="0.25">
      <c r="A28" s="49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9" t="s">
        <v>1251</v>
      </c>
      <c r="B30" s="13" t="s">
        <v>1252</v>
      </c>
      <c r="C30" s="14">
        <v>2</v>
      </c>
      <c r="D30" s="14">
        <v>1</v>
      </c>
      <c r="E30" s="15">
        <v>1</v>
      </c>
    </row>
    <row r="31" spans="1:5" x14ac:dyDescent="0.25">
      <c r="A31" s="180"/>
      <c r="B31" s="13" t="s">
        <v>1253</v>
      </c>
      <c r="C31" s="14">
        <v>14</v>
      </c>
      <c r="D31" s="14">
        <v>15</v>
      </c>
      <c r="E31" s="15">
        <v>-6.6666666666666693E-2</v>
      </c>
    </row>
    <row r="32" spans="1:5" x14ac:dyDescent="0.25">
      <c r="A32" s="181"/>
      <c r="B32" s="13" t="s">
        <v>1254</v>
      </c>
      <c r="C32" s="14">
        <v>17</v>
      </c>
      <c r="D32" s="14">
        <v>19</v>
      </c>
      <c r="E32" s="15">
        <v>-0.105263157894737</v>
      </c>
    </row>
  </sheetData>
  <sheetProtection algorithmName="SHA-512" hashValue="whysMZgnOg3TNeVh6xk45M0zbJrDtJb0ab1mnobZRwPkok/SllkFLWp3kfJ3A42LPNvA9H1JscQprjuTLFYulA==" saltValue="RPFxhcSBSCchoBRpyez5T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9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1257</v>
      </c>
      <c r="B5" s="13" t="s">
        <v>1258</v>
      </c>
      <c r="C5" s="14">
        <v>0</v>
      </c>
      <c r="D5" s="14">
        <v>1</v>
      </c>
      <c r="E5" s="15">
        <v>-1</v>
      </c>
    </row>
    <row r="6" spans="1:5" x14ac:dyDescent="0.25">
      <c r="A6" s="180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0"/>
      <c r="B7" s="13" t="s">
        <v>1260</v>
      </c>
      <c r="C7" s="14">
        <v>5</v>
      </c>
      <c r="D7" s="14">
        <v>0</v>
      </c>
      <c r="E7" s="15">
        <v>5</v>
      </c>
    </row>
    <row r="8" spans="1:5" x14ac:dyDescent="0.25">
      <c r="A8" s="180"/>
      <c r="B8" s="13" t="s">
        <v>1261</v>
      </c>
      <c r="C8" s="14">
        <v>46</v>
      </c>
      <c r="D8" s="14">
        <v>5</v>
      </c>
      <c r="E8" s="15">
        <v>8.1999999999999993</v>
      </c>
    </row>
    <row r="9" spans="1:5" x14ac:dyDescent="0.25">
      <c r="A9" s="180"/>
      <c r="B9" s="13" t="s">
        <v>1262</v>
      </c>
      <c r="C9" s="14">
        <v>1</v>
      </c>
      <c r="D9" s="14">
        <v>5</v>
      </c>
      <c r="E9" s="15">
        <v>-0.8</v>
      </c>
    </row>
    <row r="10" spans="1:5" x14ac:dyDescent="0.25">
      <c r="A10" s="180"/>
      <c r="B10" s="13" t="s">
        <v>1263</v>
      </c>
      <c r="C10" s="14">
        <v>1</v>
      </c>
      <c r="D10" s="14">
        <v>0</v>
      </c>
      <c r="E10" s="15">
        <v>1</v>
      </c>
    </row>
    <row r="11" spans="1:5" x14ac:dyDescent="0.25">
      <c r="A11" s="180"/>
      <c r="B11" s="13" t="s">
        <v>1264</v>
      </c>
      <c r="C11" s="14">
        <v>50</v>
      </c>
      <c r="D11" s="14">
        <v>55</v>
      </c>
      <c r="E11" s="15">
        <v>-9.0909090909090898E-2</v>
      </c>
    </row>
    <row r="12" spans="1:5" x14ac:dyDescent="0.25">
      <c r="A12" s="180"/>
      <c r="B12" s="13" t="s">
        <v>1265</v>
      </c>
      <c r="C12" s="14">
        <v>5</v>
      </c>
      <c r="D12" s="14">
        <v>0</v>
      </c>
      <c r="E12" s="15">
        <v>5</v>
      </c>
    </row>
    <row r="13" spans="1:5" x14ac:dyDescent="0.25">
      <c r="A13" s="180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25">
      <c r="A14" s="180"/>
      <c r="B14" s="13" t="s">
        <v>1267</v>
      </c>
      <c r="C14" s="14">
        <v>0</v>
      </c>
      <c r="D14" s="14">
        <v>0</v>
      </c>
      <c r="E14" s="15">
        <v>0</v>
      </c>
    </row>
    <row r="15" spans="1:5" x14ac:dyDescent="0.25">
      <c r="A15" s="180"/>
      <c r="B15" s="13" t="s">
        <v>1268</v>
      </c>
      <c r="C15" s="14">
        <v>3</v>
      </c>
      <c r="D15" s="14">
        <v>1</v>
      </c>
      <c r="E15" s="15">
        <v>2</v>
      </c>
    </row>
    <row r="16" spans="1:5" x14ac:dyDescent="0.25">
      <c r="A16" s="181"/>
      <c r="B16" s="13" t="s">
        <v>106</v>
      </c>
      <c r="C16" s="14">
        <v>77</v>
      </c>
      <c r="D16" s="14">
        <v>31</v>
      </c>
      <c r="E16" s="15">
        <v>1.4838709677419399</v>
      </c>
    </row>
  </sheetData>
  <sheetProtection algorithmName="SHA-512" hashValue="fqxRQ+JwVOVw0jp81isjE/FVqN2ThlXyLVKn4/+KfJSXVYQoHwDXiCe+rP04qEku1Ha1fuVm5uKyoFy3KFFTkQ==" saltValue="9q3pXEPU0LX4DwwDV/z38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9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0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80"/>
      <c r="B5" s="52" t="s">
        <v>1023</v>
      </c>
      <c r="C5" s="53">
        <v>74</v>
      </c>
      <c r="D5" s="53">
        <v>0</v>
      </c>
      <c r="E5" s="53">
        <v>100</v>
      </c>
      <c r="F5" s="53">
        <v>19</v>
      </c>
      <c r="G5" s="53">
        <v>1</v>
      </c>
      <c r="H5" s="53">
        <v>258</v>
      </c>
      <c r="I5" s="53">
        <v>0</v>
      </c>
      <c r="J5" s="53">
        <v>18</v>
      </c>
      <c r="K5" s="53">
        <v>2</v>
      </c>
      <c r="L5" s="54">
        <v>0</v>
      </c>
    </row>
    <row r="6" spans="1:12" x14ac:dyDescent="0.25">
      <c r="A6" s="180"/>
      <c r="B6" s="52" t="s">
        <v>1282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1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9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80"/>
      <c r="B9" s="52" t="s">
        <v>1286</v>
      </c>
      <c r="C9" s="53">
        <v>0</v>
      </c>
      <c r="D9" s="53">
        <v>0</v>
      </c>
      <c r="E9" s="53">
        <v>1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80"/>
      <c r="B10" s="52" t="s">
        <v>1287</v>
      </c>
      <c r="C10" s="53">
        <v>38</v>
      </c>
      <c r="D10" s="53">
        <v>0</v>
      </c>
      <c r="E10" s="53">
        <v>28</v>
      </c>
      <c r="F10" s="53">
        <v>2</v>
      </c>
      <c r="G10" s="53">
        <v>1</v>
      </c>
      <c r="H10" s="53">
        <v>55</v>
      </c>
      <c r="I10" s="53">
        <v>0</v>
      </c>
      <c r="J10" s="53">
        <v>2</v>
      </c>
      <c r="K10" s="53">
        <v>0</v>
      </c>
      <c r="L10" s="54">
        <v>0</v>
      </c>
    </row>
    <row r="11" spans="1:12" x14ac:dyDescent="0.25">
      <c r="A11" s="180"/>
      <c r="B11" s="52" t="s">
        <v>1288</v>
      </c>
      <c r="C11" s="53">
        <v>0</v>
      </c>
      <c r="D11" s="53">
        <v>0</v>
      </c>
      <c r="E11" s="53">
        <v>1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80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80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80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80"/>
      <c r="B15" s="52" t="s">
        <v>1292</v>
      </c>
      <c r="C15" s="53">
        <v>0</v>
      </c>
      <c r="D15" s="53">
        <v>0</v>
      </c>
      <c r="E15" s="53">
        <v>1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80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80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80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80"/>
      <c r="B19" s="52" t="s">
        <v>1296</v>
      </c>
      <c r="C19" s="53">
        <v>0</v>
      </c>
      <c r="D19" s="53">
        <v>0</v>
      </c>
      <c r="E19" s="53">
        <v>1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80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80"/>
      <c r="B21" s="52" t="s">
        <v>1298</v>
      </c>
      <c r="C21" s="53">
        <v>0</v>
      </c>
      <c r="D21" s="53">
        <v>0</v>
      </c>
      <c r="E21" s="53">
        <v>3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80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80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80"/>
      <c r="B24" s="52" t="s">
        <v>1301</v>
      </c>
      <c r="C24" s="53">
        <v>14</v>
      </c>
      <c r="D24" s="53">
        <v>0</v>
      </c>
      <c r="E24" s="53">
        <v>14</v>
      </c>
      <c r="F24" s="53">
        <v>1</v>
      </c>
      <c r="G24" s="53">
        <v>0</v>
      </c>
      <c r="H24" s="53">
        <v>16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80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80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80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80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80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80"/>
      <c r="B30" s="52" t="s">
        <v>1307</v>
      </c>
      <c r="C30" s="53">
        <v>1</v>
      </c>
      <c r="D30" s="53">
        <v>0</v>
      </c>
      <c r="E30" s="53">
        <v>0</v>
      </c>
      <c r="F30" s="53">
        <v>1</v>
      </c>
      <c r="G30" s="53">
        <v>0</v>
      </c>
      <c r="H30" s="53">
        <v>8</v>
      </c>
      <c r="I30" s="53">
        <v>0</v>
      </c>
      <c r="J30" s="53">
        <v>2</v>
      </c>
      <c r="K30" s="53">
        <v>0</v>
      </c>
      <c r="L30" s="54">
        <v>0</v>
      </c>
    </row>
    <row r="31" spans="1:12" x14ac:dyDescent="0.25">
      <c r="A31" s="180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80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80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80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80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80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80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80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80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80"/>
      <c r="B40" s="52" t="s">
        <v>1317</v>
      </c>
      <c r="C40" s="53">
        <v>0</v>
      </c>
      <c r="D40" s="53">
        <v>0</v>
      </c>
      <c r="E40" s="53">
        <v>1</v>
      </c>
      <c r="F40" s="53">
        <v>1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80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80"/>
      <c r="B42" s="52" t="s">
        <v>1319</v>
      </c>
      <c r="C42" s="53">
        <v>1</v>
      </c>
      <c r="D42" s="53">
        <v>0</v>
      </c>
      <c r="E42" s="53">
        <v>2</v>
      </c>
      <c r="F42" s="53">
        <v>0</v>
      </c>
      <c r="G42" s="53">
        <v>0</v>
      </c>
      <c r="H42" s="53">
        <v>8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80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80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80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80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80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80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80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80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80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80"/>
      <c r="B52" s="52" t="s">
        <v>1329</v>
      </c>
      <c r="C52" s="53">
        <v>1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80"/>
      <c r="B53" s="52" t="s">
        <v>1330</v>
      </c>
      <c r="C53" s="53">
        <v>0</v>
      </c>
      <c r="D53" s="53">
        <v>0</v>
      </c>
      <c r="E53" s="53">
        <v>1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80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80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80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80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80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1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80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80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80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80"/>
      <c r="B62" s="52" t="s">
        <v>1339</v>
      </c>
      <c r="C62" s="53">
        <v>0</v>
      </c>
      <c r="D62" s="53">
        <v>0</v>
      </c>
      <c r="E62" s="53">
        <v>2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80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80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80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80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80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80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80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80"/>
      <c r="B70" s="52" t="s">
        <v>1347</v>
      </c>
      <c r="C70" s="53">
        <v>0</v>
      </c>
      <c r="D70" s="53">
        <v>0</v>
      </c>
      <c r="E70" s="53">
        <v>1</v>
      </c>
      <c r="F70" s="53">
        <v>0</v>
      </c>
      <c r="G70" s="53">
        <v>0</v>
      </c>
      <c r="H70" s="53">
        <v>4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80"/>
      <c r="B71" s="52" t="s">
        <v>1348</v>
      </c>
      <c r="C71" s="53">
        <v>0</v>
      </c>
      <c r="D71" s="53">
        <v>0</v>
      </c>
      <c r="E71" s="53">
        <v>5</v>
      </c>
      <c r="F71" s="53">
        <v>2</v>
      </c>
      <c r="G71" s="53">
        <v>0</v>
      </c>
      <c r="H71" s="53">
        <v>3</v>
      </c>
      <c r="I71" s="53">
        <v>0</v>
      </c>
      <c r="J71" s="53">
        <v>2</v>
      </c>
      <c r="K71" s="53">
        <v>0</v>
      </c>
      <c r="L71" s="54">
        <v>0</v>
      </c>
    </row>
    <row r="72" spans="1:12" x14ac:dyDescent="0.25">
      <c r="A72" s="180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80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80"/>
      <c r="B74" s="52" t="s">
        <v>1351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80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80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80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80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80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80"/>
      <c r="B80" s="52" t="s">
        <v>1357</v>
      </c>
      <c r="C80" s="53">
        <v>1</v>
      </c>
      <c r="D80" s="53">
        <v>0</v>
      </c>
      <c r="E80" s="53">
        <v>2</v>
      </c>
      <c r="F80" s="53">
        <v>2</v>
      </c>
      <c r="G80" s="53">
        <v>0</v>
      </c>
      <c r="H80" s="53">
        <v>10</v>
      </c>
      <c r="I80" s="53">
        <v>0</v>
      </c>
      <c r="J80" s="53">
        <v>2</v>
      </c>
      <c r="K80" s="53">
        <v>1</v>
      </c>
      <c r="L80" s="54">
        <v>0</v>
      </c>
    </row>
    <row r="81" spans="1:12" x14ac:dyDescent="0.25">
      <c r="A81" s="180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80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80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80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80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80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80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80"/>
      <c r="B88" s="52" t="s">
        <v>1365</v>
      </c>
      <c r="C88" s="53">
        <v>2</v>
      </c>
      <c r="D88" s="53">
        <v>0</v>
      </c>
      <c r="E88" s="53">
        <v>3</v>
      </c>
      <c r="F88" s="53">
        <v>0</v>
      </c>
      <c r="G88" s="53">
        <v>0</v>
      </c>
      <c r="H88" s="53">
        <v>10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80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80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80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80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80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80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80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80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80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80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80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80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80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80"/>
      <c r="B102" s="52" t="s">
        <v>1379</v>
      </c>
      <c r="C102" s="53">
        <v>0</v>
      </c>
      <c r="D102" s="53">
        <v>0</v>
      </c>
      <c r="E102" s="53">
        <v>0</v>
      </c>
      <c r="F102" s="53">
        <v>2</v>
      </c>
      <c r="G102" s="53">
        <v>0</v>
      </c>
      <c r="H102" s="53">
        <v>10</v>
      </c>
      <c r="I102" s="53">
        <v>0</v>
      </c>
      <c r="J102" s="53">
        <v>0</v>
      </c>
      <c r="K102" s="53">
        <v>1</v>
      </c>
      <c r="L102" s="54">
        <v>0</v>
      </c>
    </row>
    <row r="103" spans="1:12" x14ac:dyDescent="0.25">
      <c r="A103" s="180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80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80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80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80"/>
      <c r="B107" s="52" t="s">
        <v>1384</v>
      </c>
      <c r="C107" s="53">
        <v>0</v>
      </c>
      <c r="D107" s="53">
        <v>0</v>
      </c>
      <c r="E107" s="53">
        <v>2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80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80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80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80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80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80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80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80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80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80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80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80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80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80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80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80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80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80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80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80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80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80"/>
      <c r="B129" s="52" t="s">
        <v>1406</v>
      </c>
      <c r="C129" s="53">
        <v>0</v>
      </c>
      <c r="D129" s="53">
        <v>0</v>
      </c>
      <c r="E129" s="53">
        <v>0</v>
      </c>
      <c r="F129" s="53">
        <v>1</v>
      </c>
      <c r="G129" s="53">
        <v>0</v>
      </c>
      <c r="H129" s="53">
        <v>8</v>
      </c>
      <c r="I129" s="53">
        <v>0</v>
      </c>
      <c r="J129" s="53">
        <v>4</v>
      </c>
      <c r="K129" s="53">
        <v>0</v>
      </c>
      <c r="L129" s="54">
        <v>0</v>
      </c>
    </row>
    <row r="130" spans="1:12" x14ac:dyDescent="0.25">
      <c r="A130" s="180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80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80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80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80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80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80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80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80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80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80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1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80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80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80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80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80"/>
      <c r="B145" s="52" t="s">
        <v>1422</v>
      </c>
      <c r="C145" s="53">
        <v>1</v>
      </c>
      <c r="D145" s="53">
        <v>0</v>
      </c>
      <c r="E145" s="53">
        <v>0</v>
      </c>
      <c r="F145" s="53">
        <v>2</v>
      </c>
      <c r="G145" s="53">
        <v>0</v>
      </c>
      <c r="H145" s="53">
        <v>10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80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80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80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80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80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80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80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80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1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80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80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80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80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80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80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80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80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80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80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80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80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80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80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80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80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80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80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80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80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80"/>
      <c r="B174" s="52" t="s">
        <v>1451</v>
      </c>
      <c r="C174" s="53">
        <v>0</v>
      </c>
      <c r="D174" s="53">
        <v>0</v>
      </c>
      <c r="E174" s="53">
        <v>2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80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80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80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80"/>
      <c r="B178" s="52" t="s">
        <v>1455</v>
      </c>
      <c r="C178" s="53">
        <v>2</v>
      </c>
      <c r="D178" s="53">
        <v>0</v>
      </c>
      <c r="E178" s="53">
        <v>2</v>
      </c>
      <c r="F178" s="53">
        <v>1</v>
      </c>
      <c r="G178" s="53">
        <v>0</v>
      </c>
      <c r="H178" s="53">
        <v>10</v>
      </c>
      <c r="I178" s="53">
        <v>0</v>
      </c>
      <c r="J178" s="53">
        <v>3</v>
      </c>
      <c r="K178" s="53">
        <v>0</v>
      </c>
      <c r="L178" s="54">
        <v>0</v>
      </c>
    </row>
    <row r="179" spans="1:12" x14ac:dyDescent="0.25">
      <c r="A179" s="180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80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80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80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80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80"/>
      <c r="B184" s="52" t="s">
        <v>1461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80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80"/>
      <c r="B186" s="52" t="s">
        <v>1463</v>
      </c>
      <c r="C186" s="53">
        <v>10</v>
      </c>
      <c r="D186" s="53">
        <v>0</v>
      </c>
      <c r="E186" s="53">
        <v>1</v>
      </c>
      <c r="F186" s="53">
        <v>1</v>
      </c>
      <c r="G186" s="53">
        <v>0</v>
      </c>
      <c r="H186" s="53">
        <v>28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80"/>
      <c r="B187" s="52" t="s">
        <v>1464</v>
      </c>
      <c r="C187" s="53">
        <v>13</v>
      </c>
      <c r="D187" s="53">
        <v>0</v>
      </c>
      <c r="E187" s="53">
        <v>14</v>
      </c>
      <c r="F187" s="53">
        <v>2</v>
      </c>
      <c r="G187" s="53">
        <v>0</v>
      </c>
      <c r="H187" s="53">
        <v>54</v>
      </c>
      <c r="I187" s="53">
        <v>0</v>
      </c>
      <c r="J187" s="53">
        <v>2</v>
      </c>
      <c r="K187" s="53">
        <v>0</v>
      </c>
      <c r="L187" s="54">
        <v>0</v>
      </c>
    </row>
    <row r="188" spans="1:12" x14ac:dyDescent="0.25">
      <c r="A188" s="180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80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80"/>
      <c r="B190" s="52" t="s">
        <v>1467</v>
      </c>
      <c r="C190" s="53">
        <v>2</v>
      </c>
      <c r="D190" s="53">
        <v>0</v>
      </c>
      <c r="E190" s="53">
        <v>3</v>
      </c>
      <c r="F190" s="53">
        <v>0</v>
      </c>
      <c r="G190" s="53">
        <v>0</v>
      </c>
      <c r="H190" s="53">
        <v>0</v>
      </c>
      <c r="I190" s="53">
        <v>0</v>
      </c>
      <c r="J190" s="53">
        <v>1</v>
      </c>
      <c r="K190" s="53">
        <v>0</v>
      </c>
      <c r="L190" s="54">
        <v>0</v>
      </c>
    </row>
    <row r="191" spans="1:12" x14ac:dyDescent="0.25">
      <c r="A191" s="180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80"/>
      <c r="B192" s="52" t="s">
        <v>1469</v>
      </c>
      <c r="C192" s="53">
        <v>9</v>
      </c>
      <c r="D192" s="53">
        <v>0</v>
      </c>
      <c r="E192" s="53">
        <v>1</v>
      </c>
      <c r="F192" s="53">
        <v>0</v>
      </c>
      <c r="G192" s="53">
        <v>0</v>
      </c>
      <c r="H192" s="53">
        <v>11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80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80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80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80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80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80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80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80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80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80"/>
      <c r="B202" s="52" t="s">
        <v>1479</v>
      </c>
      <c r="C202" s="53">
        <v>2</v>
      </c>
      <c r="D202" s="53">
        <v>0</v>
      </c>
      <c r="E202" s="53">
        <v>2</v>
      </c>
      <c r="F202" s="53">
        <v>0</v>
      </c>
      <c r="G202" s="53">
        <v>0</v>
      </c>
      <c r="H202" s="53">
        <v>7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80"/>
      <c r="B203" s="52" t="s">
        <v>1480</v>
      </c>
      <c r="C203" s="53">
        <v>0</v>
      </c>
      <c r="D203" s="53">
        <v>0</v>
      </c>
      <c r="E203" s="53">
        <v>0</v>
      </c>
      <c r="F203" s="53">
        <v>1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80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80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80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80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80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80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80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80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80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80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80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80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80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80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80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80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80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80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80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80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80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80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80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80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3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80"/>
      <c r="B228" s="52" t="s">
        <v>1505</v>
      </c>
      <c r="C228" s="53">
        <v>1</v>
      </c>
      <c r="D228" s="53">
        <v>0</v>
      </c>
      <c r="E228" s="53">
        <v>7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80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80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80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80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80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80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80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80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80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80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80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80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80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80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80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80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80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80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80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80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80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80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80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80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80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80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80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80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80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80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1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9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1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80"/>
      <c r="B261" s="52" t="s">
        <v>1539</v>
      </c>
      <c r="C261" s="53">
        <v>0</v>
      </c>
      <c r="D261" s="53">
        <v>0</v>
      </c>
      <c r="E261" s="53">
        <v>0</v>
      </c>
      <c r="F261" s="53">
        <v>1</v>
      </c>
      <c r="G261" s="53">
        <v>0</v>
      </c>
      <c r="H261" s="53">
        <v>8</v>
      </c>
      <c r="I261" s="53">
        <v>0</v>
      </c>
      <c r="J261" s="53">
        <v>1</v>
      </c>
      <c r="K261" s="53">
        <v>0</v>
      </c>
      <c r="L261" s="54">
        <v>0</v>
      </c>
    </row>
    <row r="262" spans="1:12" x14ac:dyDescent="0.25">
      <c r="A262" s="180"/>
      <c r="B262" s="52" t="s">
        <v>1540</v>
      </c>
      <c r="C262" s="53">
        <v>93</v>
      </c>
      <c r="D262" s="53">
        <v>0</v>
      </c>
      <c r="E262" s="53">
        <v>37</v>
      </c>
      <c r="F262" s="53">
        <v>8</v>
      </c>
      <c r="G262" s="53">
        <v>0</v>
      </c>
      <c r="H262" s="53">
        <v>219</v>
      </c>
      <c r="I262" s="53">
        <v>0</v>
      </c>
      <c r="J262" s="53">
        <v>16</v>
      </c>
      <c r="K262" s="53">
        <v>0</v>
      </c>
      <c r="L262" s="54">
        <v>0</v>
      </c>
    </row>
    <row r="263" spans="1:12" x14ac:dyDescent="0.25">
      <c r="A263" s="180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1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80"/>
      <c r="B264" s="52" t="s">
        <v>1542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80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80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80"/>
      <c r="B267" s="52" t="s">
        <v>1545</v>
      </c>
      <c r="C267" s="53">
        <v>1</v>
      </c>
      <c r="D267" s="53">
        <v>0</v>
      </c>
      <c r="E267" s="53">
        <v>0</v>
      </c>
      <c r="F267" s="53">
        <v>0</v>
      </c>
      <c r="G267" s="53">
        <v>0</v>
      </c>
      <c r="H267" s="53">
        <v>3</v>
      </c>
      <c r="I267" s="53">
        <v>0</v>
      </c>
      <c r="J267" s="53">
        <v>1</v>
      </c>
      <c r="K267" s="53">
        <v>0</v>
      </c>
      <c r="L267" s="54">
        <v>0</v>
      </c>
    </row>
    <row r="268" spans="1:12" x14ac:dyDescent="0.25">
      <c r="A268" s="180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80"/>
      <c r="B269" s="52" t="s">
        <v>1547</v>
      </c>
      <c r="C269" s="53">
        <v>1</v>
      </c>
      <c r="D269" s="53">
        <v>0</v>
      </c>
      <c r="E269" s="53">
        <v>1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80"/>
      <c r="B270" s="52" t="s">
        <v>1548</v>
      </c>
      <c r="C270" s="53">
        <v>0</v>
      </c>
      <c r="D270" s="53">
        <v>0</v>
      </c>
      <c r="E270" s="53">
        <v>4</v>
      </c>
      <c r="F270" s="53">
        <v>0</v>
      </c>
      <c r="G270" s="53">
        <v>0</v>
      </c>
      <c r="H270" s="53">
        <v>4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80"/>
      <c r="B271" s="52" t="s">
        <v>961</v>
      </c>
      <c r="C271" s="53">
        <v>2</v>
      </c>
      <c r="D271" s="53">
        <v>0</v>
      </c>
      <c r="E271" s="53">
        <v>6</v>
      </c>
      <c r="F271" s="53">
        <v>2</v>
      </c>
      <c r="G271" s="53">
        <v>0</v>
      </c>
      <c r="H271" s="53">
        <v>13</v>
      </c>
      <c r="I271" s="53">
        <v>0</v>
      </c>
      <c r="J271" s="53">
        <v>3</v>
      </c>
      <c r="K271" s="53">
        <v>1</v>
      </c>
      <c r="L271" s="54">
        <v>0</v>
      </c>
    </row>
    <row r="272" spans="1:12" x14ac:dyDescent="0.25">
      <c r="A272" s="180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80"/>
      <c r="B273" s="52" t="s">
        <v>1550</v>
      </c>
      <c r="C273" s="53">
        <v>1</v>
      </c>
      <c r="D273" s="53">
        <v>0</v>
      </c>
      <c r="E273" s="53">
        <v>4</v>
      </c>
      <c r="F273" s="53">
        <v>1</v>
      </c>
      <c r="G273" s="53">
        <v>1</v>
      </c>
      <c r="H273" s="53">
        <v>5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80"/>
      <c r="B274" s="52" t="s">
        <v>1551</v>
      </c>
      <c r="C274" s="53">
        <v>0</v>
      </c>
      <c r="D274" s="53">
        <v>0</v>
      </c>
      <c r="E274" s="53">
        <v>1</v>
      </c>
      <c r="F274" s="53">
        <v>0</v>
      </c>
      <c r="G274" s="53">
        <v>0</v>
      </c>
      <c r="H274" s="53">
        <v>4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80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2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80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80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80"/>
      <c r="B278" s="52" t="s">
        <v>1555</v>
      </c>
      <c r="C278" s="53">
        <v>0</v>
      </c>
      <c r="D278" s="53">
        <v>0</v>
      </c>
      <c r="E278" s="53">
        <v>3</v>
      </c>
      <c r="F278" s="53">
        <v>0</v>
      </c>
      <c r="G278" s="53">
        <v>0</v>
      </c>
      <c r="H278" s="53">
        <v>3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80"/>
      <c r="B279" s="52" t="s">
        <v>1556</v>
      </c>
      <c r="C279" s="53">
        <v>0</v>
      </c>
      <c r="D279" s="53">
        <v>0</v>
      </c>
      <c r="E279" s="53">
        <v>2</v>
      </c>
      <c r="F279" s="53">
        <v>0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80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80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80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80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80"/>
      <c r="B284" s="52" t="s">
        <v>1561</v>
      </c>
      <c r="C284" s="53">
        <v>0</v>
      </c>
      <c r="D284" s="53">
        <v>0</v>
      </c>
      <c r="E284" s="53">
        <v>2</v>
      </c>
      <c r="F284" s="53">
        <v>0</v>
      </c>
      <c r="G284" s="53">
        <v>0</v>
      </c>
      <c r="H284" s="53">
        <v>4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80"/>
      <c r="B285" s="52" t="s">
        <v>921</v>
      </c>
      <c r="C285" s="53">
        <v>1</v>
      </c>
      <c r="D285" s="53">
        <v>0</v>
      </c>
      <c r="E285" s="53">
        <v>10</v>
      </c>
      <c r="F285" s="53">
        <v>5</v>
      </c>
      <c r="G285" s="53">
        <v>0</v>
      </c>
      <c r="H285" s="53">
        <v>3</v>
      </c>
      <c r="I285" s="53">
        <v>0</v>
      </c>
      <c r="J285" s="53">
        <v>1</v>
      </c>
      <c r="K285" s="53">
        <v>1</v>
      </c>
      <c r="L285" s="54">
        <v>0</v>
      </c>
    </row>
    <row r="286" spans="1:12" x14ac:dyDescent="0.25">
      <c r="A286" s="180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80"/>
      <c r="B287" s="52" t="s">
        <v>1562</v>
      </c>
      <c r="C287" s="53">
        <v>1</v>
      </c>
      <c r="D287" s="53">
        <v>0</v>
      </c>
      <c r="E287" s="53">
        <v>31</v>
      </c>
      <c r="F287" s="53">
        <v>2</v>
      </c>
      <c r="G287" s="53">
        <v>0</v>
      </c>
      <c r="H287" s="53">
        <v>0</v>
      </c>
      <c r="I287" s="53">
        <v>0</v>
      </c>
      <c r="J287" s="53">
        <v>1</v>
      </c>
      <c r="K287" s="53">
        <v>0</v>
      </c>
      <c r="L287" s="54">
        <v>0</v>
      </c>
    </row>
    <row r="288" spans="1:12" x14ac:dyDescent="0.25">
      <c r="A288" s="180"/>
      <c r="B288" s="52" t="s">
        <v>1563</v>
      </c>
      <c r="C288" s="53">
        <v>0</v>
      </c>
      <c r="D288" s="53">
        <v>0</v>
      </c>
      <c r="E288" s="53">
        <v>1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80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80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80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1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9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80"/>
      <c r="B294" s="52" t="s">
        <v>1570</v>
      </c>
      <c r="C294" s="53">
        <v>12</v>
      </c>
      <c r="D294" s="53">
        <v>0</v>
      </c>
      <c r="E294" s="53">
        <v>0</v>
      </c>
      <c r="F294" s="53">
        <v>0</v>
      </c>
      <c r="G294" s="53">
        <v>0</v>
      </c>
      <c r="H294" s="53">
        <v>138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80"/>
      <c r="B295" s="52" t="s">
        <v>1571</v>
      </c>
      <c r="C295" s="53">
        <v>2</v>
      </c>
      <c r="D295" s="53">
        <v>0</v>
      </c>
      <c r="E295" s="53">
        <v>0</v>
      </c>
      <c r="F295" s="53">
        <v>0</v>
      </c>
      <c r="G295" s="53">
        <v>0</v>
      </c>
      <c r="H295" s="53">
        <v>5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80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80"/>
      <c r="B297" s="52" t="s">
        <v>1573</v>
      </c>
      <c r="C297" s="53">
        <v>1</v>
      </c>
      <c r="D297" s="53">
        <v>0</v>
      </c>
      <c r="E297" s="53">
        <v>0</v>
      </c>
      <c r="F297" s="53">
        <v>0</v>
      </c>
      <c r="G297" s="53">
        <v>0</v>
      </c>
      <c r="H297" s="53">
        <v>156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80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32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80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5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80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80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10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80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3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80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21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80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4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80"/>
      <c r="B305" s="52" t="s">
        <v>972</v>
      </c>
      <c r="C305" s="53">
        <v>9</v>
      </c>
      <c r="D305" s="53">
        <v>0</v>
      </c>
      <c r="E305" s="53">
        <v>0</v>
      </c>
      <c r="F305" s="53">
        <v>0</v>
      </c>
      <c r="G305" s="53">
        <v>1</v>
      </c>
      <c r="H305" s="53">
        <v>16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80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1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BGqXP84GkS+Jpr6lmMuWCQg8vcgIE6CnfgYnOTzbY8wRdVUwhfGmcBFDxBxHY0EnlcPpRcUaiKvRWmveZin3mA==" saltValue="K5LswP/Aru4F0gxEFiaIU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18</v>
      </c>
      <c r="D5" s="45">
        <v>1067</v>
      </c>
      <c r="E5" s="56">
        <v>-0.98313027179006596</v>
      </c>
    </row>
    <row r="6" spans="1:5" ht="22.5" x14ac:dyDescent="0.25">
      <c r="A6" s="38" t="s">
        <v>1587</v>
      </c>
      <c r="B6" s="44" t="s">
        <v>1588</v>
      </c>
      <c r="C6" s="45">
        <v>636</v>
      </c>
      <c r="D6" s="18"/>
      <c r="E6" s="56">
        <v>0</v>
      </c>
    </row>
    <row r="7" spans="1:5" ht="22.5" x14ac:dyDescent="0.25">
      <c r="A7" s="38" t="s">
        <v>1585</v>
      </c>
      <c r="B7" s="44" t="s">
        <v>1589</v>
      </c>
      <c r="C7" s="45">
        <v>261</v>
      </c>
      <c r="D7" s="45">
        <v>585</v>
      </c>
      <c r="E7" s="56">
        <v>-0.55384615384615399</v>
      </c>
    </row>
    <row r="8" spans="1:5" ht="22.5" x14ac:dyDescent="0.25">
      <c r="A8" s="38" t="s">
        <v>1587</v>
      </c>
      <c r="B8" s="44" t="s">
        <v>1590</v>
      </c>
      <c r="C8" s="18"/>
      <c r="D8" s="18"/>
      <c r="E8" s="56">
        <v>0</v>
      </c>
    </row>
    <row r="9" spans="1:5" ht="22.5" x14ac:dyDescent="0.25">
      <c r="A9" s="38" t="s">
        <v>1585</v>
      </c>
      <c r="B9" s="44" t="s">
        <v>1591</v>
      </c>
      <c r="C9" s="45">
        <v>39</v>
      </c>
      <c r="D9" s="45">
        <v>46</v>
      </c>
      <c r="E9" s="56">
        <v>-0.15217391304347799</v>
      </c>
    </row>
    <row r="10" spans="1:5" ht="22.5" x14ac:dyDescent="0.25">
      <c r="A10" s="38" t="s">
        <v>1587</v>
      </c>
      <c r="B10" s="44" t="s">
        <v>1592</v>
      </c>
      <c r="C10" s="18"/>
      <c r="D10" s="18"/>
      <c r="E10" s="56">
        <v>0</v>
      </c>
    </row>
    <row r="11" spans="1:5" x14ac:dyDescent="0.25">
      <c r="A11" s="38" t="s">
        <v>1593</v>
      </c>
      <c r="B11" s="17"/>
      <c r="C11" s="45">
        <v>301</v>
      </c>
      <c r="D11" s="45">
        <v>499</v>
      </c>
      <c r="E11" s="56">
        <v>-0.39679358717434898</v>
      </c>
    </row>
    <row r="12" spans="1:5" x14ac:dyDescent="0.25">
      <c r="A12" s="38" t="s">
        <v>1594</v>
      </c>
      <c r="B12" s="17"/>
      <c r="C12" s="45">
        <v>214</v>
      </c>
      <c r="D12" s="18"/>
      <c r="E12" s="56">
        <v>0</v>
      </c>
    </row>
    <row r="13" spans="1:5" x14ac:dyDescent="0.25">
      <c r="A13" s="195" t="s">
        <v>1595</v>
      </c>
      <c r="B13" s="44" t="s">
        <v>1596</v>
      </c>
      <c r="C13" s="45">
        <v>41</v>
      </c>
      <c r="D13" s="18"/>
      <c r="E13" s="56">
        <v>0</v>
      </c>
    </row>
    <row r="14" spans="1:5" x14ac:dyDescent="0.25">
      <c r="A14" s="197"/>
      <c r="B14" s="44" t="s">
        <v>1597</v>
      </c>
      <c r="C14" s="45">
        <v>15</v>
      </c>
      <c r="D14" s="18"/>
      <c r="E14" s="56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25">
      <c r="A17" s="198" t="s">
        <v>1599</v>
      </c>
      <c r="B17" s="44" t="s">
        <v>1600</v>
      </c>
      <c r="C17" s="45">
        <v>2</v>
      </c>
      <c r="D17" s="45">
        <v>3</v>
      </c>
      <c r="E17" s="40">
        <v>0</v>
      </c>
    </row>
    <row r="18" spans="1:5" x14ac:dyDescent="0.25">
      <c r="A18" s="199"/>
      <c r="B18" s="44" t="s">
        <v>1601</v>
      </c>
      <c r="C18" s="45">
        <v>963</v>
      </c>
      <c r="D18" s="45">
        <v>1751</v>
      </c>
      <c r="E18" s="40">
        <v>45</v>
      </c>
    </row>
    <row r="19" spans="1:5" x14ac:dyDescent="0.25">
      <c r="A19" s="199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25">
      <c r="A20" s="199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25">
      <c r="A21" s="199"/>
      <c r="B21" s="44" t="s">
        <v>1604</v>
      </c>
      <c r="C21" s="45">
        <v>0</v>
      </c>
      <c r="D21" s="45">
        <v>0</v>
      </c>
      <c r="E21" s="40">
        <v>0</v>
      </c>
    </row>
    <row r="22" spans="1:5" x14ac:dyDescent="0.25">
      <c r="A22" s="199"/>
      <c r="B22" s="44" t="s">
        <v>975</v>
      </c>
      <c r="C22" s="45">
        <v>4388</v>
      </c>
      <c r="D22" s="45">
        <v>21131</v>
      </c>
      <c r="E22" s="40">
        <v>0</v>
      </c>
    </row>
    <row r="23" spans="1:5" x14ac:dyDescent="0.25">
      <c r="A23" s="199"/>
      <c r="B23" s="44" t="s">
        <v>1605</v>
      </c>
      <c r="C23" s="45">
        <v>55</v>
      </c>
      <c r="D23" s="45">
        <v>68</v>
      </c>
      <c r="E23" s="40">
        <v>8</v>
      </c>
    </row>
    <row r="24" spans="1:5" x14ac:dyDescent="0.25">
      <c r="A24" s="199"/>
      <c r="B24" s="44" t="s">
        <v>1606</v>
      </c>
      <c r="C24" s="45">
        <v>36</v>
      </c>
      <c r="D24" s="45">
        <v>29</v>
      </c>
      <c r="E24" s="40">
        <v>1</v>
      </c>
    </row>
    <row r="25" spans="1:5" x14ac:dyDescent="0.25">
      <c r="A25" s="199"/>
      <c r="B25" s="44" t="s">
        <v>1607</v>
      </c>
      <c r="C25" s="45">
        <v>22</v>
      </c>
      <c r="D25" s="45">
        <v>71</v>
      </c>
      <c r="E25" s="40">
        <v>5</v>
      </c>
    </row>
    <row r="26" spans="1:5" x14ac:dyDescent="0.25">
      <c r="A26" s="199"/>
      <c r="B26" s="44" t="s">
        <v>1608</v>
      </c>
      <c r="C26" s="45">
        <v>529</v>
      </c>
      <c r="D26" s="45">
        <v>4310</v>
      </c>
      <c r="E26" s="40">
        <v>26</v>
      </c>
    </row>
    <row r="27" spans="1:5" x14ac:dyDescent="0.25">
      <c r="A27" s="199"/>
      <c r="B27" s="44" t="s">
        <v>1609</v>
      </c>
      <c r="C27" s="18"/>
      <c r="D27" s="18"/>
      <c r="E27" s="23"/>
    </row>
    <row r="28" spans="1:5" x14ac:dyDescent="0.25">
      <c r="A28" s="199"/>
      <c r="B28" s="44" t="s">
        <v>1610</v>
      </c>
      <c r="C28" s="45">
        <v>1750</v>
      </c>
      <c r="D28" s="45">
        <v>1682</v>
      </c>
      <c r="E28" s="40">
        <v>108</v>
      </c>
    </row>
    <row r="29" spans="1:5" x14ac:dyDescent="0.25">
      <c r="A29" s="199"/>
      <c r="B29" s="44" t="s">
        <v>1611</v>
      </c>
      <c r="C29" s="45">
        <v>835</v>
      </c>
      <c r="D29" s="45">
        <v>467</v>
      </c>
      <c r="E29" s="40">
        <v>110</v>
      </c>
    </row>
    <row r="30" spans="1:5" x14ac:dyDescent="0.25">
      <c r="A30" s="200"/>
      <c r="B30" s="44" t="s">
        <v>1612</v>
      </c>
      <c r="C30" s="45">
        <v>0</v>
      </c>
      <c r="D30" s="45">
        <v>0</v>
      </c>
      <c r="E30" s="40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Umw9IcZHSznWNQx6FemKpAhJY22FmAXckK+h6LCY6k84S6vCRWQxo0Y1w64JAF64m2CD5WTtxODslTPfs7dX9Q==" saltValue="LS+t9Nf9I3Gw3dxbiY65Z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FFE1-9187-423A-884C-EEE65C9A7863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7" customWidth="1"/>
    <col min="2" max="2" width="4.42578125" style="107" customWidth="1"/>
    <col min="3" max="3" width="18.7109375" style="107" customWidth="1"/>
    <col min="4" max="4" width="36.42578125" style="107" customWidth="1"/>
    <col min="5" max="5" width="18.7109375" style="107" customWidth="1"/>
    <col min="6" max="6" width="7.42578125" style="107" customWidth="1"/>
    <col min="7" max="7" width="2.7109375" style="107" customWidth="1"/>
    <col min="8" max="8" width="10.140625" style="107" customWidth="1"/>
    <col min="9" max="13" width="11.42578125" style="107"/>
    <col min="14" max="14" width="5.5703125" style="107" customWidth="1"/>
    <col min="15" max="15" width="11" style="107" customWidth="1"/>
    <col min="16" max="16" width="2.7109375" style="107" customWidth="1"/>
    <col min="17" max="17" width="11.42578125" style="107"/>
    <col min="18" max="19" width="12.85546875" style="107" customWidth="1"/>
    <col min="20" max="23" width="11.42578125" style="107"/>
    <col min="24" max="24" width="2.7109375" style="107" customWidth="1"/>
    <col min="25" max="25" width="6.28515625" style="107" customWidth="1"/>
    <col min="26" max="29" width="13.85546875" style="107" customWidth="1"/>
    <col min="30" max="30" width="11.42578125" style="107"/>
    <col min="31" max="31" width="9.42578125" style="107" customWidth="1"/>
    <col min="32" max="32" width="2.7109375" style="107" customWidth="1"/>
    <col min="33" max="38" width="11.42578125" style="107"/>
    <col min="39" max="39" width="14.5703125" style="107" customWidth="1"/>
    <col min="40" max="40" width="2.7109375" style="107" customWidth="1"/>
    <col min="41" max="41" width="11.42578125" style="107"/>
    <col min="42" max="44" width="19.28515625" style="107" customWidth="1"/>
    <col min="45" max="45" width="14.85546875" style="107" customWidth="1"/>
    <col min="46" max="46" width="2.7109375" style="107" customWidth="1"/>
    <col min="47" max="47" width="7" style="107" customWidth="1"/>
    <col min="48" max="48" width="14" style="107" customWidth="1"/>
    <col min="49" max="53" width="11.42578125" style="107"/>
    <col min="54" max="54" width="5.42578125" style="107" customWidth="1"/>
    <col min="55" max="55" width="2.7109375" style="107" customWidth="1"/>
    <col min="56" max="56" width="11.42578125" style="107"/>
    <col min="57" max="59" width="13.85546875" style="107" customWidth="1"/>
    <col min="60" max="60" width="11.42578125" style="107"/>
    <col min="61" max="61" width="19.28515625" style="107" customWidth="1"/>
    <col min="62" max="62" width="2.7109375" style="107" customWidth="1"/>
    <col min="63" max="63" width="7.140625" style="107" customWidth="1"/>
    <col min="64" max="65" width="6.5703125" style="107" customWidth="1"/>
    <col min="66" max="66" width="9" style="107" customWidth="1"/>
    <col min="67" max="67" width="7.140625" style="107" bestFit="1" customWidth="1"/>
    <col min="68" max="68" width="7" style="107" customWidth="1"/>
    <col min="69" max="69" width="8.7109375" style="107" customWidth="1"/>
    <col min="70" max="70" width="6.7109375" style="107" customWidth="1"/>
    <col min="71" max="71" width="9" style="107" customWidth="1"/>
    <col min="72" max="73" width="6.140625" style="107" customWidth="1"/>
    <col min="74" max="74" width="6.7109375" style="107" customWidth="1"/>
    <col min="75" max="75" width="2.7109375" style="107" customWidth="1"/>
    <col min="76" max="76" width="21.140625" style="107" customWidth="1"/>
    <col min="77" max="80" width="11.42578125" style="107"/>
    <col min="81" max="81" width="16.42578125" style="107" customWidth="1"/>
    <col min="82" max="82" width="2.7109375" style="107" customWidth="1"/>
    <col min="83" max="83" width="17" style="107" customWidth="1"/>
    <col min="84" max="85" width="21.140625" style="107" customWidth="1"/>
    <col min="86" max="88" width="11.42578125" style="107"/>
    <col min="89" max="89" width="2.7109375" style="107" customWidth="1"/>
    <col min="90" max="90" width="15.140625" style="107" customWidth="1"/>
    <col min="91" max="91" width="8.28515625" style="107" customWidth="1"/>
    <col min="92" max="92" width="23.42578125" style="107" customWidth="1"/>
    <col min="93" max="93" width="14.85546875" style="107" customWidth="1"/>
    <col min="94" max="94" width="18" style="107" customWidth="1"/>
    <col min="95" max="16384" width="11.42578125" style="107"/>
  </cols>
  <sheetData>
    <row r="1" spans="1:93" ht="18.75" x14ac:dyDescent="0.25">
      <c r="A1" s="105"/>
      <c r="B1" s="106"/>
      <c r="C1" s="207" t="s">
        <v>1735</v>
      </c>
      <c r="D1" s="207"/>
      <c r="E1" s="207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1.25" x14ac:dyDescent="0.25">
      <c r="A2" s="108">
        <v>0</v>
      </c>
      <c r="H2" s="110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0"/>
    </row>
    <row r="3" spans="1:93" s="109" customFormat="1" ht="11.25" x14ac:dyDescent="0.25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0"/>
    </row>
    <row r="4" spans="1:93" s="111" customFormat="1" ht="21.75" customHeight="1" x14ac:dyDescent="0.25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1" customFormat="1" ht="14.25" customHeight="1" x14ac:dyDescent="0.25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1" customFormat="1" ht="14.25" customHeight="1" x14ac:dyDescent="0.25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9"/>
      <c r="AW6" s="208"/>
      <c r="AX6" s="208"/>
      <c r="AY6" s="208"/>
      <c r="AZ6" s="208"/>
      <c r="BA6" s="210"/>
      <c r="BE6" s="117" t="s">
        <v>108</v>
      </c>
      <c r="BF6" s="116" t="s">
        <v>109</v>
      </c>
      <c r="BG6" s="118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25">
      <c r="C7" s="124">
        <f>DatosGenerales!C8</f>
        <v>69609</v>
      </c>
      <c r="D7" s="125">
        <f>SUM(DatosGenerales!C15:C19)</f>
        <v>13557</v>
      </c>
      <c r="E7" s="124">
        <f>SUM(DatosGenerales!C12:C14)</f>
        <v>58130</v>
      </c>
      <c r="I7" s="126">
        <f>DatosGenerales!C31</f>
        <v>10577</v>
      </c>
      <c r="J7" s="125">
        <f>DatosGenerales!C32</f>
        <v>748</v>
      </c>
      <c r="K7" s="124">
        <f>SUM(DatosGenerales!C33:C34)</f>
        <v>754</v>
      </c>
      <c r="L7" s="125">
        <f>DatosGenerales!C36</f>
        <v>8462</v>
      </c>
      <c r="M7" s="124">
        <f>DatosGenerales!C95</f>
        <v>7279</v>
      </c>
      <c r="N7" s="127">
        <f>L7-M7</f>
        <v>1183</v>
      </c>
      <c r="O7" s="127"/>
      <c r="Q7" s="126">
        <f>DatosGenerales!C36</f>
        <v>8462</v>
      </c>
      <c r="R7" s="125">
        <f>DatosGenerales!C49</f>
        <v>8325</v>
      </c>
      <c r="S7" s="125">
        <f>DatosGenerales!C50</f>
        <v>511</v>
      </c>
      <c r="T7" s="125">
        <f>DatosGenerales!C62</f>
        <v>159</v>
      </c>
      <c r="U7" s="125">
        <f>DatosGenerales!C78</f>
        <v>30</v>
      </c>
      <c r="V7" s="128">
        <f>SUM(Q7:U7)</f>
        <v>17487</v>
      </c>
      <c r="Z7" s="126">
        <f>SUM(DatosGenerales!C106,DatosGenerales!C107,DatosGenerales!C109)</f>
        <v>5856</v>
      </c>
      <c r="AA7" s="125">
        <f>SUM(DatosGenerales!C108,DatosGenerales!C110)</f>
        <v>1648</v>
      </c>
      <c r="AB7" s="125">
        <f>DatosGenerales!C106</f>
        <v>4870</v>
      </c>
      <c r="AC7" s="128">
        <f>DatosGenerales!C107</f>
        <v>667</v>
      </c>
      <c r="AH7" s="126">
        <f>SUM(DatosGenerales!C115,DatosGenerales!C116,DatosGenerales!C118)</f>
        <v>398</v>
      </c>
      <c r="AI7" s="125">
        <f>SUM(DatosGenerales!C117,DatosGenerales!C119)</f>
        <v>157</v>
      </c>
      <c r="AJ7" s="125">
        <f>DatosGenerales!C115</f>
        <v>304</v>
      </c>
      <c r="AK7" s="128">
        <f>DatosGenerales!C116</f>
        <v>71</v>
      </c>
      <c r="AP7" s="126">
        <f>SUM(DatosGenerales!C135:C136)</f>
        <v>519</v>
      </c>
      <c r="AQ7" s="125">
        <f>SUM(DatosGenerales!C137:C138)</f>
        <v>3</v>
      </c>
      <c r="AR7" s="128">
        <f>SUM(DatosGenerales!C139:C140)</f>
        <v>6</v>
      </c>
      <c r="AV7" s="126">
        <f>DatosGenerales!C145</f>
        <v>48</v>
      </c>
      <c r="AW7" s="125">
        <f>DatosGenerales!C146</f>
        <v>62</v>
      </c>
      <c r="AX7" s="125">
        <f>DatosGenerales!C147</f>
        <v>134</v>
      </c>
      <c r="AY7" s="125">
        <f>DatosGenerales!C148</f>
        <v>0</v>
      </c>
      <c r="AZ7" s="125">
        <f>DatosGenerales!C149</f>
        <v>125</v>
      </c>
      <c r="BA7" s="128">
        <f>DatosGenerales!C150</f>
        <v>27</v>
      </c>
      <c r="BE7" s="126">
        <f>DatosGenerales!C151</f>
        <v>164</v>
      </c>
      <c r="BF7" s="125">
        <f>DatosGenerales!C152</f>
        <v>198</v>
      </c>
      <c r="BG7" s="128">
        <f>DatosGenerales!C154</f>
        <v>54</v>
      </c>
      <c r="BK7" s="126">
        <f>SUM(DatosGenerales!C297:C311)</f>
        <v>9480</v>
      </c>
      <c r="BL7" s="125">
        <f>SUM(DatosGenerales!C294:C296)</f>
        <v>104</v>
      </c>
      <c r="BM7" s="125">
        <f>SUM(DatosGenerales!C312:C344)</f>
        <v>938</v>
      </c>
      <c r="BN7" s="125">
        <f>SUM(DatosGenerales!C289)</f>
        <v>346</v>
      </c>
      <c r="BO7" s="125">
        <f>SUM(DatosGenerales!C356:C364)</f>
        <v>65</v>
      </c>
      <c r="BP7" s="125">
        <f>SUM(DatosGenerales!C286:C288)</f>
        <v>0</v>
      </c>
      <c r="BQ7" s="125">
        <f>SUM(DatosGenerales!C345:C355)</f>
        <v>19</v>
      </c>
      <c r="BR7" s="125">
        <f>SUM(DatosGenerales!C290:C292)</f>
        <v>205</v>
      </c>
      <c r="BS7" s="128">
        <f>SUM(DatosGenerales!C283:C285)</f>
        <v>2810</v>
      </c>
      <c r="BT7" s="128">
        <f>SUM(DatosGenerales!C293)</f>
        <v>1</v>
      </c>
      <c r="BU7" s="128">
        <f>SUM(DatosGenerales!C365:C377)</f>
        <v>755</v>
      </c>
      <c r="BY7" s="126">
        <f>DatosGenerales!C246</f>
        <v>172</v>
      </c>
      <c r="BZ7" s="125">
        <f>DatosGenerales!C247</f>
        <v>152</v>
      </c>
      <c r="CA7" s="128">
        <f>DatosGenerales!C248</f>
        <v>447</v>
      </c>
      <c r="CF7" s="126">
        <f>DatosDiscapacidad!C5</f>
        <v>18</v>
      </c>
      <c r="CG7" s="128">
        <f>DatosDiscapacidad!C11</f>
        <v>301</v>
      </c>
      <c r="CM7" s="126">
        <f>DatosGenerales!C40</f>
        <v>17249</v>
      </c>
      <c r="CN7" s="128">
        <f>DatosGenerales!C41</f>
        <v>8271</v>
      </c>
    </row>
    <row r="8" spans="1:93" x14ac:dyDescent="0.25">
      <c r="B8" s="129"/>
    </row>
    <row r="11" spans="1:93" x14ac:dyDescent="0.25">
      <c r="R11" s="107" t="s">
        <v>1771</v>
      </c>
    </row>
    <row r="16" spans="1:93" ht="12.75" customHeight="1" x14ac:dyDescent="0.25">
      <c r="AV16" s="130"/>
      <c r="AW16" s="130"/>
      <c r="AX16" s="130"/>
      <c r="AY16" s="130"/>
      <c r="AZ16" s="130"/>
      <c r="BA16" s="130"/>
    </row>
    <row r="17" spans="19:93" x14ac:dyDescent="0.25">
      <c r="AV17" s="130"/>
      <c r="AW17" s="130"/>
      <c r="AX17" s="130"/>
      <c r="AY17" s="130"/>
      <c r="AZ17" s="130"/>
      <c r="BA17" s="130"/>
    </row>
    <row r="19" spans="19:93" x14ac:dyDescent="0.25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25">
      <c r="S23" s="132"/>
      <c r="Z23" s="133"/>
      <c r="AH23" s="133"/>
    </row>
    <row r="30" spans="19:93" x14ac:dyDescent="0.25">
      <c r="BJ30" s="134"/>
    </row>
    <row r="31" spans="19:93" s="111" customFormat="1" ht="12.75" customHeight="1" x14ac:dyDescent="0.25">
      <c r="BJ31" s="135"/>
    </row>
    <row r="32" spans="19:93" s="123" customFormat="1" ht="12" x14ac:dyDescent="0.25">
      <c r="BJ32" s="136"/>
    </row>
    <row r="33" spans="62:67" x14ac:dyDescent="0.25">
      <c r="BJ33" s="134"/>
    </row>
    <row r="38" spans="62:67" ht="15.75" x14ac:dyDescent="0.25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25">
      <c r="BK51" s="135" t="s">
        <v>1776</v>
      </c>
      <c r="BL51" s="135" t="s">
        <v>1776</v>
      </c>
      <c r="BM51" s="134"/>
    </row>
    <row r="52" spans="63:74" x14ac:dyDescent="0.25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25">
      <c r="BK53" s="136">
        <f>SUM(DatosGenerales!C310,DatosGenerales!C299,DatosGenerales!C308)</f>
        <v>2397</v>
      </c>
      <c r="BL53" s="136">
        <f>SUM(DatosGenerales!C311,DatosGenerales!C300,DatosGenerales!C309)</f>
        <v>3048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25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25">
      <c r="BK66" s="136">
        <f>SUM(DatosGenerales!C310:C311)</f>
        <v>123</v>
      </c>
      <c r="BL66" s="136">
        <f>SUM(DatosGenerales!C299:C300)</f>
        <v>3032</v>
      </c>
      <c r="BM66" s="136">
        <f>SUM(DatosGenerales!C308:C309)</f>
        <v>2290</v>
      </c>
      <c r="BN66" s="136"/>
      <c r="BO66" s="123"/>
      <c r="BP66" s="123"/>
      <c r="BQ66" s="123"/>
      <c r="BR66" s="123"/>
      <c r="BS66" s="123"/>
    </row>
  </sheetData>
  <sheetProtection algorithmName="SHA-512" hashValue="gMx3qgrDzplUcJFALo7qFp6sNsed+AUxgK2WzrfywMPCy19kmBq/1tygz3HHvkHuIRKP/47HX1Uo5DWxlDbzeA==" saltValue="8vWhNwJtCgiY8yBks8Jsw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8D12-829F-4B32-9676-278DF8FD73D1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0" customWidth="1"/>
    <col min="2" max="2" width="7.85546875" style="140" customWidth="1"/>
    <col min="3" max="3" width="11.42578125" style="140"/>
    <col min="4" max="4" width="12" style="140" customWidth="1"/>
    <col min="5" max="5" width="51.28515625" style="140" customWidth="1"/>
    <col min="6" max="6" width="2.7109375" style="140" customWidth="1"/>
    <col min="7" max="7" width="7.85546875" style="140" customWidth="1"/>
    <col min="8" max="9" width="11.42578125" style="140"/>
    <col min="10" max="10" width="51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1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1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1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1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1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1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1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1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1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1.28515625" style="140" customWidth="1"/>
    <col min="61" max="61" width="2.7109375" style="140" customWidth="1"/>
    <col min="62" max="16384" width="11.42578125" style="140"/>
  </cols>
  <sheetData>
    <row r="1" spans="1:61" ht="18.75" customHeight="1" x14ac:dyDescent="0.2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">
      <c r="BG2" s="141"/>
    </row>
    <row r="3" spans="1:61" s="131" customFormat="1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2" customFormat="1" ht="15.75" x14ac:dyDescent="0.25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sNRQeJ89dfjK/+UQJ/4gKm79d4M6fO0pPoST/NZuaXSOpZeAX+W6B9V5M2vhiTJ7h5Hnu7FFgZxe9QDm6AQRxw==" saltValue="m4S8yASNeGuIx71g2Vj6u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D3F4-212D-401C-A257-9527A7F98CD1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7" customWidth="1"/>
    <col min="2" max="2" width="4.42578125" style="107" customWidth="1"/>
    <col min="3" max="8" width="18.85546875" style="107" customWidth="1"/>
    <col min="9" max="9" width="4.42578125" style="107" customWidth="1"/>
    <col min="10" max="10" width="2.7109375" style="107" customWidth="1"/>
    <col min="11" max="11" width="4.5703125" style="107" customWidth="1"/>
    <col min="12" max="12" width="20.85546875" style="107" customWidth="1"/>
    <col min="13" max="13" width="20.7109375" style="107" customWidth="1"/>
    <col min="14" max="16" width="20.85546875" style="107" customWidth="1"/>
    <col min="17" max="17" width="2.7109375" style="107" customWidth="1"/>
    <col min="18" max="18" width="4.5703125" style="107" customWidth="1"/>
    <col min="19" max="27" width="14.85546875" style="107" customWidth="1"/>
    <col min="28" max="28" width="4.5703125" style="107" customWidth="1"/>
    <col min="29" max="29" width="2.7109375" style="107" customWidth="1"/>
    <col min="30" max="30" width="4.5703125" style="107" customWidth="1"/>
    <col min="31" max="38" width="13.85546875" style="107" customWidth="1"/>
    <col min="39" max="39" width="13.42578125" style="107" customWidth="1"/>
    <col min="40" max="40" width="2.7109375" style="107" customWidth="1"/>
    <col min="41" max="41" width="4.5703125" style="107" customWidth="1"/>
    <col min="42" max="47" width="13.85546875" style="107" customWidth="1"/>
    <col min="48" max="48" width="4.5703125" style="107" customWidth="1"/>
    <col min="49" max="50" width="11.42578125" style="107" hidden="1" customWidth="1"/>
    <col min="51" max="16384" width="11.42578125" style="107"/>
  </cols>
  <sheetData>
    <row r="1" spans="1:50" ht="19.7" customHeight="1" x14ac:dyDescent="0.25">
      <c r="A1" s="105"/>
      <c r="B1" s="106"/>
      <c r="C1" s="214" t="s">
        <v>1796</v>
      </c>
      <c r="D1" s="214"/>
      <c r="E1" s="214"/>
      <c r="F1" s="214"/>
      <c r="G1" s="214"/>
      <c r="H1" s="214"/>
      <c r="J1" s="105"/>
      <c r="Q1" s="105"/>
      <c r="AC1" s="105"/>
      <c r="AN1" s="105"/>
    </row>
    <row r="2" spans="1:50" s="109" customFormat="1" ht="12.4" customHeight="1" x14ac:dyDescent="0.25">
      <c r="I2" s="110"/>
      <c r="S2" s="110"/>
      <c r="T2" s="110"/>
    </row>
    <row r="3" spans="1:50" s="109" customFormat="1" ht="14.85" customHeight="1" x14ac:dyDescent="0.25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25">
      <c r="C4" s="205" t="s">
        <v>998</v>
      </c>
      <c r="D4" s="205"/>
      <c r="E4" s="205"/>
      <c r="F4" s="205"/>
      <c r="G4" s="205"/>
      <c r="H4" s="205"/>
      <c r="I4" s="107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1" customFormat="1" ht="14.25" customHeight="1" x14ac:dyDescent="0.25">
      <c r="I5" s="107"/>
      <c r="AC5" s="109"/>
      <c r="AN5" s="109"/>
    </row>
    <row r="6" spans="1:50" s="111" customFormat="1" ht="14.25" customHeight="1" x14ac:dyDescent="0.25">
      <c r="I6" s="107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09"/>
      <c r="AN6" s="109"/>
    </row>
    <row r="7" spans="1:50" s="111" customFormat="1" ht="20.85" customHeight="1" x14ac:dyDescent="0.25">
      <c r="C7" s="213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5"/>
      <c r="M7" s="216"/>
      <c r="N7" s="216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177</v>
      </c>
    </row>
    <row r="8" spans="1:50" s="123" customFormat="1" ht="14.85" customHeight="1" x14ac:dyDescent="0.25">
      <c r="C8" s="213"/>
      <c r="D8" s="125">
        <f>DatosMenores!C56</f>
        <v>5179</v>
      </c>
      <c r="E8" s="125">
        <f>DatosMenores!C57</f>
        <v>664</v>
      </c>
      <c r="F8" s="125">
        <f>DatosMenores!C58</f>
        <v>450</v>
      </c>
      <c r="G8" s="125">
        <f>DatosMenores!C59</f>
        <v>1174</v>
      </c>
      <c r="H8" s="124">
        <f>DatosMenores!C60</f>
        <v>200</v>
      </c>
      <c r="I8" s="107"/>
      <c r="L8" s="124">
        <f>DatosMenores!C48</f>
        <v>45</v>
      </c>
      <c r="M8" s="125">
        <f>DatosMenores!C49</f>
        <v>106</v>
      </c>
      <c r="N8" s="125">
        <f>DatosMenores!C50</f>
        <v>818</v>
      </c>
      <c r="O8" s="125">
        <f>DatosMenores!C51</f>
        <v>2</v>
      </c>
      <c r="P8" s="124">
        <f>DatosMenores!C52</f>
        <v>0</v>
      </c>
      <c r="S8" s="124">
        <f>DatosMenores!C28</f>
        <v>0</v>
      </c>
      <c r="T8" s="125">
        <f>SUM(DatosMenores!C29:C32)</f>
        <v>135</v>
      </c>
      <c r="U8" s="125">
        <f>DatosMenores!C33</f>
        <v>6</v>
      </c>
      <c r="V8" s="125">
        <f>DatosMenores!C34</f>
        <v>500</v>
      </c>
      <c r="W8" s="125">
        <f>DatosMenores!C35</f>
        <v>99</v>
      </c>
      <c r="X8" s="125">
        <f>DatosMenores!C36</f>
        <v>1</v>
      </c>
      <c r="Y8" s="125">
        <f>DatosMenores!C38</f>
        <v>15</v>
      </c>
      <c r="Z8" s="125">
        <f>DatosMenores!C37</f>
        <v>21</v>
      </c>
      <c r="AA8" s="124">
        <f>DatosMenores!C39</f>
        <v>400</v>
      </c>
      <c r="AC8" s="109"/>
      <c r="AE8" s="126">
        <f>DatosMenores!C5</f>
        <v>6</v>
      </c>
      <c r="AF8" s="125">
        <f>DatosMenores!C6</f>
        <v>1072</v>
      </c>
      <c r="AG8" s="125">
        <f>DatosMenores!C7</f>
        <v>78</v>
      </c>
      <c r="AH8" s="125">
        <f>DatosMenores!C8</f>
        <v>162</v>
      </c>
      <c r="AI8" s="125">
        <f>DatosMenores!C9</f>
        <v>210</v>
      </c>
      <c r="AJ8" s="124">
        <f>DatosMenores!C10</f>
        <v>296</v>
      </c>
      <c r="AK8" s="125">
        <f>DatosMenores!C11</f>
        <v>1034</v>
      </c>
      <c r="AL8" s="125">
        <f>DatosMenores!C12</f>
        <v>310</v>
      </c>
      <c r="AM8" s="124">
        <f>DatosMenores!C13</f>
        <v>58</v>
      </c>
      <c r="AN8" s="109"/>
      <c r="AP8" s="126">
        <f>DatosMenores!C69</f>
        <v>177</v>
      </c>
      <c r="AQ8" s="126">
        <f>DatosMenores!C70</f>
        <v>7</v>
      </c>
      <c r="AR8" s="125">
        <f>DatosMenores!C71</f>
        <v>1771</v>
      </c>
      <c r="AS8" s="125">
        <f>DatosMenores!C74</f>
        <v>0</v>
      </c>
      <c r="AT8" s="125">
        <f>DatosMenores!C75</f>
        <v>29</v>
      </c>
      <c r="AU8" s="124">
        <f>DatosMenores!C76</f>
        <v>2</v>
      </c>
      <c r="AW8" s="147" t="s">
        <v>1663</v>
      </c>
      <c r="AX8" s="148">
        <f>DatosMenores!C70</f>
        <v>7</v>
      </c>
    </row>
    <row r="9" spans="1:50" ht="14.85" customHeight="1" x14ac:dyDescent="0.25">
      <c r="B9" s="129"/>
      <c r="C9" s="213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1771</v>
      </c>
    </row>
    <row r="10" spans="1:50" ht="29.85" customHeight="1" x14ac:dyDescent="0.25">
      <c r="C10" s="213"/>
      <c r="D10" s="124">
        <f>DatosMenores!C61</f>
        <v>2109</v>
      </c>
      <c r="E10" s="125">
        <f>DatosMenores!C62</f>
        <v>526</v>
      </c>
      <c r="F10" s="128">
        <f>DatosMenores!C63</f>
        <v>23</v>
      </c>
      <c r="G10" s="128">
        <f>DatosMenores!C64</f>
        <v>1096</v>
      </c>
      <c r="H10" s="128">
        <f>DatosMenores!C65</f>
        <v>800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25">
      <c r="AE11" s="126">
        <f>DatosMenores!C14</f>
        <v>2</v>
      </c>
      <c r="AF11" s="125">
        <f>DatosMenores!C15</f>
        <v>5</v>
      </c>
      <c r="AG11" s="125">
        <f>DatosMenores!C16</f>
        <v>112</v>
      </c>
      <c r="AH11" s="125">
        <f>DatosMenores!C17</f>
        <v>454</v>
      </c>
      <c r="AI11" s="125">
        <f>DatosMenores!C18</f>
        <v>40</v>
      </c>
      <c r="AJ11" s="125">
        <f>DatosMenores!C20</f>
        <v>93</v>
      </c>
      <c r="AK11" s="125">
        <f>DatosMenores!C21</f>
        <v>0</v>
      </c>
      <c r="AL11" s="124">
        <f>DatosMenores!C19</f>
        <v>870</v>
      </c>
      <c r="AP11" s="126">
        <f>DatosMenores!C78</f>
        <v>3</v>
      </c>
      <c r="AQ11" s="125">
        <f>DatosMenores!C77</f>
        <v>0</v>
      </c>
      <c r="AR11" s="125">
        <f>DatosMenores!C79</f>
        <v>0</v>
      </c>
      <c r="AS11" s="126">
        <f>DatosMenores!C72</f>
        <v>0</v>
      </c>
      <c r="AT11" s="124">
        <f>DatosMenores!C73</f>
        <v>109</v>
      </c>
      <c r="AW11" s="147" t="s">
        <v>1804</v>
      </c>
      <c r="AX11" s="148">
        <f>DatosMenores!C73</f>
        <v>109</v>
      </c>
    </row>
    <row r="12" spans="1:50" ht="12.75" customHeight="1" x14ac:dyDescent="0.25">
      <c r="AW12" s="147" t="s">
        <v>1665</v>
      </c>
      <c r="AX12" s="148">
        <f>DatosMenores!C74</f>
        <v>0</v>
      </c>
    </row>
    <row r="13" spans="1:50" ht="12.75" customHeight="1" x14ac:dyDescent="0.25">
      <c r="AW13" s="147" t="s">
        <v>1016</v>
      </c>
      <c r="AX13" s="148">
        <f>DatosMenores!C75</f>
        <v>29</v>
      </c>
    </row>
    <row r="14" spans="1:50" ht="12.75" customHeight="1" x14ac:dyDescent="0.25">
      <c r="AW14" s="147" t="s">
        <v>1666</v>
      </c>
      <c r="AX14" s="148">
        <f>DatosMenores!C76</f>
        <v>2</v>
      </c>
    </row>
    <row r="15" spans="1:50" ht="12.75" customHeight="1" x14ac:dyDescent="0.25">
      <c r="AW15" s="147" t="s">
        <v>1667</v>
      </c>
      <c r="AX15" s="148">
        <f>DatosMenores!C77</f>
        <v>0</v>
      </c>
    </row>
    <row r="16" spans="1:50" ht="12.75" customHeight="1" x14ac:dyDescent="0.25">
      <c r="AW16" s="147" t="s">
        <v>260</v>
      </c>
      <c r="AX16" s="148">
        <f>DatosMenores!C78</f>
        <v>3</v>
      </c>
    </row>
    <row r="17" spans="49:50" ht="12.75" customHeight="1" x14ac:dyDescent="0.25">
      <c r="AW17" s="147" t="s">
        <v>1668</v>
      </c>
      <c r="AX17" s="148">
        <f>DatosMenores!C79</f>
        <v>0</v>
      </c>
    </row>
  </sheetData>
  <sheetProtection algorithmName="SHA-512" hashValue="OhaiVwdFfunl+uKQgKV7GsAZXIXOdERsOTfWKYujaWnPvjgQSUEnKqpOQq7l/ONSfst4xTY8C0r3Zd0H3mDvEg==" saltValue="bt7/iEtjnBToou9YIl7Jv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2FC9-1936-40BA-AAAE-F0E73EB54D4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customWidth="1"/>
    <col min="20" max="20" width="7.85546875" style="156" customWidth="1"/>
    <col min="21" max="22" width="11.42578125" style="156"/>
    <col min="23" max="23" width="51.28515625" style="156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8" t="s">
        <v>1805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1811</v>
      </c>
      <c r="D4" s="162">
        <f>DatosViolenciaDoméstica!C5</f>
        <v>32</v>
      </c>
      <c r="F4" s="161" t="s">
        <v>1812</v>
      </c>
      <c r="G4" s="163">
        <f>DatosViolenciaDoméstica!E67</f>
        <v>139</v>
      </c>
      <c r="H4" s="164"/>
    </row>
    <row r="5" spans="1:30" x14ac:dyDescent="0.2">
      <c r="C5" s="161" t="s">
        <v>8</v>
      </c>
      <c r="D5" s="162">
        <f>DatosViolenciaDoméstica!C6</f>
        <v>1165</v>
      </c>
      <c r="F5" s="161" t="s">
        <v>1813</v>
      </c>
      <c r="G5" s="165">
        <f>DatosViolenciaDoméstica!F67</f>
        <v>190</v>
      </c>
      <c r="H5" s="164"/>
    </row>
    <row r="6" spans="1:30" x14ac:dyDescent="0.2">
      <c r="C6" s="161" t="s">
        <v>1814</v>
      </c>
      <c r="D6" s="162">
        <f>DatosViolenciaDoméstica!C7</f>
        <v>266</v>
      </c>
    </row>
    <row r="7" spans="1:30" x14ac:dyDescent="0.2">
      <c r="C7" s="161" t="s">
        <v>55</v>
      </c>
      <c r="D7" s="162">
        <f>DatosViolenciaDoméstica!C8</f>
        <v>2</v>
      </c>
    </row>
    <row r="8" spans="1:30" x14ac:dyDescent="0.2">
      <c r="C8" s="161" t="s">
        <v>1815</v>
      </c>
      <c r="D8" s="162">
        <f>DatosViolenciaDoméstica!C9</f>
        <v>2</v>
      </c>
    </row>
    <row r="9" spans="1:30" x14ac:dyDescent="0.2">
      <c r="C9" s="161" t="s">
        <v>1816</v>
      </c>
      <c r="D9" s="166">
        <f>SUM(DatosViolenciaDoméstica!C10:C11)</f>
        <v>0</v>
      </c>
    </row>
    <row r="21" spans="6:32" x14ac:dyDescent="0.2">
      <c r="F21" s="167"/>
      <c r="G21" s="167"/>
    </row>
    <row r="22" spans="6:32" s="167" customFormat="1" ht="12.75" customHeight="1" x14ac:dyDescent="0.2">
      <c r="F22" s="168"/>
      <c r="G22" s="168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8" customFormat="1" x14ac:dyDescent="0.2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">
      <c r="AB24" s="154"/>
    </row>
    <row r="25" spans="6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1774</v>
      </c>
      <c r="AF25" s="171">
        <v>0</v>
      </c>
    </row>
  </sheetData>
  <sheetProtection algorithmName="SHA-512" hashValue="5ABByqJ9xpTH3nqg7s7rkQp14zfnpQ/O8lZ3hg9XSRGw7WKqU2A/ugtYbzPZhsYipN6xmVNCiLkMjiaXZUI1Og==" saltValue="qhkbsk3UpTZnBptNuXNas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064E-A478-4D89-A45B-B7A3166156AE}">
  <dimension ref="A3:E377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9" t="s">
        <v>13</v>
      </c>
      <c r="B7" s="13" t="s">
        <v>14</v>
      </c>
      <c r="C7" s="14">
        <v>49553</v>
      </c>
      <c r="D7" s="14">
        <v>44119</v>
      </c>
      <c r="E7" s="15">
        <v>0.12316688954872</v>
      </c>
    </row>
    <row r="8" spans="1:5" x14ac:dyDescent="0.25">
      <c r="A8" s="180"/>
      <c r="B8" s="13" t="s">
        <v>15</v>
      </c>
      <c r="C8" s="14">
        <v>69609</v>
      </c>
      <c r="D8" s="14">
        <v>64757</v>
      </c>
      <c r="E8" s="15">
        <v>7.4926262797844201E-2</v>
      </c>
    </row>
    <row r="9" spans="1:5" x14ac:dyDescent="0.25">
      <c r="A9" s="180"/>
      <c r="B9" s="13" t="s">
        <v>16</v>
      </c>
      <c r="C9" s="14">
        <v>66303</v>
      </c>
      <c r="D9" s="14">
        <v>61762</v>
      </c>
      <c r="E9" s="15">
        <v>7.3524173439979301E-2</v>
      </c>
    </row>
    <row r="10" spans="1:5" x14ac:dyDescent="0.25">
      <c r="A10" s="180"/>
      <c r="B10" s="13" t="s">
        <v>17</v>
      </c>
      <c r="C10" s="14">
        <v>168</v>
      </c>
      <c r="D10" s="14">
        <v>259</v>
      </c>
      <c r="E10" s="15">
        <v>-0.35135135135135098</v>
      </c>
    </row>
    <row r="11" spans="1:5" x14ac:dyDescent="0.25">
      <c r="A11" s="181"/>
      <c r="B11" s="13" t="s">
        <v>18</v>
      </c>
      <c r="C11" s="14">
        <v>47729</v>
      </c>
      <c r="D11" s="14">
        <v>42126</v>
      </c>
      <c r="E11" s="15">
        <v>0.13300574467074999</v>
      </c>
    </row>
    <row r="12" spans="1:5" x14ac:dyDescent="0.25">
      <c r="A12" s="179" t="s">
        <v>19</v>
      </c>
      <c r="B12" s="13" t="s">
        <v>20</v>
      </c>
      <c r="C12" s="14">
        <v>11134</v>
      </c>
      <c r="D12" s="14">
        <v>10323</v>
      </c>
      <c r="E12" s="15">
        <v>7.8562433401143106E-2</v>
      </c>
    </row>
    <row r="13" spans="1:5" x14ac:dyDescent="0.25">
      <c r="A13" s="180"/>
      <c r="B13" s="13" t="s">
        <v>21</v>
      </c>
      <c r="C13" s="14">
        <v>5891</v>
      </c>
      <c r="D13" s="14">
        <v>6080</v>
      </c>
      <c r="E13" s="15">
        <v>-3.1085526315789501E-2</v>
      </c>
    </row>
    <row r="14" spans="1:5" x14ac:dyDescent="0.25">
      <c r="A14" s="181"/>
      <c r="B14" s="13" t="s">
        <v>22</v>
      </c>
      <c r="C14" s="14">
        <v>41105</v>
      </c>
      <c r="D14" s="14">
        <v>37623</v>
      </c>
      <c r="E14" s="15">
        <v>9.2549770087446498E-2</v>
      </c>
    </row>
    <row r="15" spans="1:5" x14ac:dyDescent="0.25">
      <c r="A15" s="179" t="s">
        <v>23</v>
      </c>
      <c r="B15" s="13" t="s">
        <v>24</v>
      </c>
      <c r="C15" s="14">
        <v>1864</v>
      </c>
      <c r="D15" s="14">
        <v>1840</v>
      </c>
      <c r="E15" s="15">
        <v>1.3043478260869599E-2</v>
      </c>
    </row>
    <row r="16" spans="1:5" x14ac:dyDescent="0.25">
      <c r="A16" s="180"/>
      <c r="B16" s="13" t="s">
        <v>25</v>
      </c>
      <c r="C16" s="14">
        <v>10804</v>
      </c>
      <c r="D16" s="14">
        <v>10461</v>
      </c>
      <c r="E16" s="15">
        <v>3.2788452346811998E-2</v>
      </c>
    </row>
    <row r="17" spans="1:5" x14ac:dyDescent="0.25">
      <c r="A17" s="180"/>
      <c r="B17" s="13" t="s">
        <v>26</v>
      </c>
      <c r="C17" s="14">
        <v>161</v>
      </c>
      <c r="D17" s="14">
        <v>174</v>
      </c>
      <c r="E17" s="15">
        <v>-7.4712643678160898E-2</v>
      </c>
    </row>
    <row r="18" spans="1:5" x14ac:dyDescent="0.25">
      <c r="A18" s="180"/>
      <c r="B18" s="13" t="s">
        <v>27</v>
      </c>
      <c r="C18" s="14">
        <v>47</v>
      </c>
      <c r="D18" s="14">
        <v>33</v>
      </c>
      <c r="E18" s="15">
        <v>0.42424242424242398</v>
      </c>
    </row>
    <row r="19" spans="1:5" x14ac:dyDescent="0.25">
      <c r="A19" s="181"/>
      <c r="B19" s="13" t="s">
        <v>28</v>
      </c>
      <c r="C19" s="14">
        <v>681</v>
      </c>
      <c r="D19" s="14">
        <v>707</v>
      </c>
      <c r="E19" s="15">
        <v>-3.6775106082036803E-2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8"/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507</v>
      </c>
      <c r="D25" s="14">
        <v>698</v>
      </c>
      <c r="E25" s="15">
        <v>-0.27363896848137498</v>
      </c>
    </row>
    <row r="26" spans="1:5" x14ac:dyDescent="0.25">
      <c r="A26" s="12" t="s">
        <v>33</v>
      </c>
      <c r="B26" s="17"/>
      <c r="C26" s="14">
        <v>525</v>
      </c>
      <c r="D26" s="14">
        <v>718</v>
      </c>
      <c r="E26" s="15">
        <v>-0.26880222841225598</v>
      </c>
    </row>
    <row r="27" spans="1:5" x14ac:dyDescent="0.25">
      <c r="A27" s="12" t="s">
        <v>34</v>
      </c>
      <c r="B27" s="17"/>
      <c r="C27" s="14">
        <v>35</v>
      </c>
      <c r="D27" s="14">
        <v>40</v>
      </c>
      <c r="E27" s="15">
        <v>-0.125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10577</v>
      </c>
      <c r="D31" s="14">
        <v>8930</v>
      </c>
      <c r="E31" s="15">
        <v>0.18443449048152299</v>
      </c>
    </row>
    <row r="32" spans="1:5" x14ac:dyDescent="0.25">
      <c r="A32" s="179" t="s">
        <v>37</v>
      </c>
      <c r="B32" s="13" t="s">
        <v>38</v>
      </c>
      <c r="C32" s="14">
        <v>748</v>
      </c>
      <c r="D32" s="14">
        <v>706</v>
      </c>
      <c r="E32" s="15">
        <v>5.9490084985835703E-2</v>
      </c>
    </row>
    <row r="33" spans="1:5" x14ac:dyDescent="0.25">
      <c r="A33" s="180"/>
      <c r="B33" s="13" t="s">
        <v>39</v>
      </c>
      <c r="C33" s="14">
        <v>754</v>
      </c>
      <c r="D33" s="14">
        <v>697</v>
      </c>
      <c r="E33" s="15">
        <v>8.1779053084648501E-2</v>
      </c>
    </row>
    <row r="34" spans="1:5" x14ac:dyDescent="0.25">
      <c r="A34" s="180"/>
      <c r="B34" s="13" t="s">
        <v>40</v>
      </c>
      <c r="C34" s="18"/>
      <c r="D34" s="18"/>
      <c r="E34" s="15">
        <v>0</v>
      </c>
    </row>
    <row r="35" spans="1:5" x14ac:dyDescent="0.25">
      <c r="A35" s="180"/>
      <c r="B35" s="13" t="s">
        <v>41</v>
      </c>
      <c r="C35" s="14">
        <v>94</v>
      </c>
      <c r="D35" s="14">
        <v>100</v>
      </c>
      <c r="E35" s="15">
        <v>-0.06</v>
      </c>
    </row>
    <row r="36" spans="1:5" x14ac:dyDescent="0.25">
      <c r="A36" s="181"/>
      <c r="B36" s="13" t="s">
        <v>42</v>
      </c>
      <c r="C36" s="14">
        <v>8462</v>
      </c>
      <c r="D36" s="14">
        <v>7178</v>
      </c>
      <c r="E36" s="15">
        <v>0.17887991083867399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17249</v>
      </c>
      <c r="D40" s="14">
        <v>16439</v>
      </c>
      <c r="E40" s="15">
        <v>4.9273070138086301E-2</v>
      </c>
    </row>
    <row r="41" spans="1:5" x14ac:dyDescent="0.25">
      <c r="A41" s="12" t="s">
        <v>45</v>
      </c>
      <c r="B41" s="17"/>
      <c r="C41" s="14">
        <v>8271</v>
      </c>
      <c r="D41" s="14">
        <v>7934</v>
      </c>
      <c r="E41" s="15">
        <v>4.2475422233425798E-2</v>
      </c>
    </row>
    <row r="42" spans="1:5" x14ac:dyDescent="0.25">
      <c r="A42" s="16"/>
    </row>
    <row r="43" spans="1:5" x14ac:dyDescent="0.25">
      <c r="A43" s="182" t="s">
        <v>46</v>
      </c>
      <c r="B43" s="182"/>
      <c r="C43" s="182"/>
      <c r="D43" s="182"/>
      <c r="E43" s="182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9" t="s">
        <v>47</v>
      </c>
      <c r="B45" s="13" t="s">
        <v>14</v>
      </c>
      <c r="C45" s="14">
        <v>6973</v>
      </c>
      <c r="D45" s="14">
        <v>5908</v>
      </c>
      <c r="E45" s="15">
        <v>0.18026404874746099</v>
      </c>
    </row>
    <row r="46" spans="1:5" x14ac:dyDescent="0.25">
      <c r="A46" s="180"/>
      <c r="B46" s="13" t="s">
        <v>48</v>
      </c>
      <c r="C46" s="14">
        <v>41</v>
      </c>
      <c r="D46" s="14">
        <v>70</v>
      </c>
      <c r="E46" s="15">
        <v>-0.41428571428571398</v>
      </c>
    </row>
    <row r="47" spans="1:5" x14ac:dyDescent="0.25">
      <c r="A47" s="180"/>
      <c r="B47" s="13" t="s">
        <v>49</v>
      </c>
      <c r="C47" s="14">
        <v>10804</v>
      </c>
      <c r="D47" s="14">
        <v>10461</v>
      </c>
      <c r="E47" s="15">
        <v>3.2788452346811998E-2</v>
      </c>
    </row>
    <row r="48" spans="1:5" x14ac:dyDescent="0.25">
      <c r="A48" s="181"/>
      <c r="B48" s="13" t="s">
        <v>18</v>
      </c>
      <c r="C48" s="14">
        <v>6612</v>
      </c>
      <c r="D48" s="14">
        <v>5896</v>
      </c>
      <c r="E48" s="15">
        <v>0.12143826322930799</v>
      </c>
    </row>
    <row r="49" spans="1:5" x14ac:dyDescent="0.25">
      <c r="A49" s="179" t="s">
        <v>50</v>
      </c>
      <c r="B49" s="13" t="s">
        <v>51</v>
      </c>
      <c r="C49" s="14">
        <v>8325</v>
      </c>
      <c r="D49" s="14">
        <v>7868</v>
      </c>
      <c r="E49" s="15">
        <v>5.8083375699034101E-2</v>
      </c>
    </row>
    <row r="50" spans="1:5" x14ac:dyDescent="0.25">
      <c r="A50" s="180"/>
      <c r="B50" s="13" t="s">
        <v>52</v>
      </c>
      <c r="C50" s="14">
        <v>511</v>
      </c>
      <c r="D50" s="14">
        <v>355</v>
      </c>
      <c r="E50" s="15">
        <v>0.43943661971831</v>
      </c>
    </row>
    <row r="51" spans="1:5" x14ac:dyDescent="0.25">
      <c r="A51" s="180"/>
      <c r="B51" s="13" t="s">
        <v>53</v>
      </c>
      <c r="C51" s="14">
        <v>1220</v>
      </c>
      <c r="D51" s="14">
        <v>1151</v>
      </c>
      <c r="E51" s="15">
        <v>5.9947871416159898E-2</v>
      </c>
    </row>
    <row r="52" spans="1:5" x14ac:dyDescent="0.25">
      <c r="A52" s="181"/>
      <c r="B52" s="13" t="s">
        <v>54</v>
      </c>
      <c r="C52" s="14">
        <v>208</v>
      </c>
      <c r="D52" s="14">
        <v>208</v>
      </c>
      <c r="E52" s="15">
        <v>0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9" t="s">
        <v>56</v>
      </c>
      <c r="B56" s="13" t="s">
        <v>49</v>
      </c>
      <c r="C56" s="14">
        <v>219</v>
      </c>
      <c r="D56" s="14">
        <v>236</v>
      </c>
      <c r="E56" s="15">
        <v>-7.2033898305084706E-2</v>
      </c>
    </row>
    <row r="57" spans="1:5" x14ac:dyDescent="0.25">
      <c r="A57" s="180"/>
      <c r="B57" s="13" t="s">
        <v>48</v>
      </c>
      <c r="C57" s="18"/>
      <c r="D57" s="18"/>
      <c r="E57" s="15">
        <v>0</v>
      </c>
    </row>
    <row r="58" spans="1:5" x14ac:dyDescent="0.25">
      <c r="A58" s="180"/>
      <c r="B58" s="13" t="s">
        <v>14</v>
      </c>
      <c r="C58" s="14">
        <v>342</v>
      </c>
      <c r="D58" s="14">
        <v>285</v>
      </c>
      <c r="E58" s="15">
        <v>0.2</v>
      </c>
    </row>
    <row r="59" spans="1:5" x14ac:dyDescent="0.25">
      <c r="A59" s="180"/>
      <c r="B59" s="13" t="s">
        <v>18</v>
      </c>
      <c r="C59" s="14">
        <v>316</v>
      </c>
      <c r="D59" s="14">
        <v>279</v>
      </c>
      <c r="E59" s="15">
        <v>0.132616487455197</v>
      </c>
    </row>
    <row r="60" spans="1:5" x14ac:dyDescent="0.25">
      <c r="A60" s="180"/>
      <c r="B60" s="13" t="s">
        <v>57</v>
      </c>
      <c r="C60" s="14">
        <v>93</v>
      </c>
      <c r="D60" s="14">
        <v>114</v>
      </c>
      <c r="E60" s="15">
        <v>-0.18421052631578899</v>
      </c>
    </row>
    <row r="61" spans="1:5" x14ac:dyDescent="0.25">
      <c r="A61" s="181"/>
      <c r="B61" s="13" t="s">
        <v>58</v>
      </c>
      <c r="C61" s="14">
        <v>10</v>
      </c>
      <c r="D61" s="14">
        <v>10</v>
      </c>
      <c r="E61" s="15">
        <v>0</v>
      </c>
    </row>
    <row r="62" spans="1:5" x14ac:dyDescent="0.25">
      <c r="A62" s="179" t="s">
        <v>59</v>
      </c>
      <c r="B62" s="13" t="s">
        <v>60</v>
      </c>
      <c r="C62" s="14">
        <v>159</v>
      </c>
      <c r="D62" s="14">
        <v>158</v>
      </c>
      <c r="E62" s="15">
        <v>6.3291139240506302E-3</v>
      </c>
    </row>
    <row r="63" spans="1:5" x14ac:dyDescent="0.25">
      <c r="A63" s="180"/>
      <c r="B63" s="13" t="s">
        <v>53</v>
      </c>
      <c r="C63" s="14">
        <v>13</v>
      </c>
      <c r="D63" s="14">
        <v>17</v>
      </c>
      <c r="E63" s="15">
        <v>-0.23529411764705899</v>
      </c>
    </row>
    <row r="64" spans="1:5" x14ac:dyDescent="0.25">
      <c r="A64" s="181"/>
      <c r="B64" s="13" t="s">
        <v>61</v>
      </c>
      <c r="C64" s="14">
        <v>7</v>
      </c>
      <c r="D64" s="14">
        <v>7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8"/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4">
        <v>10</v>
      </c>
      <c r="D70" s="14">
        <v>25</v>
      </c>
      <c r="E70" s="15">
        <v>-0.6</v>
      </c>
    </row>
    <row r="71" spans="1:5" x14ac:dyDescent="0.25">
      <c r="A71" s="12" t="s">
        <v>33</v>
      </c>
      <c r="B71" s="17"/>
      <c r="C71" s="14">
        <v>10</v>
      </c>
      <c r="D71" s="14">
        <v>21</v>
      </c>
      <c r="E71" s="15">
        <v>-0.52380952380952395</v>
      </c>
    </row>
    <row r="72" spans="1:5" x14ac:dyDescent="0.25">
      <c r="A72" s="12" t="s">
        <v>34</v>
      </c>
      <c r="B72" s="17"/>
      <c r="C72" s="18"/>
      <c r="D72" s="14">
        <v>4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3"/>
      <c r="B76" s="13" t="s">
        <v>44</v>
      </c>
      <c r="C76" s="14">
        <v>62</v>
      </c>
      <c r="D76" s="14">
        <v>49</v>
      </c>
      <c r="E76" s="15">
        <v>0.265306122448979</v>
      </c>
    </row>
    <row r="77" spans="1:5" x14ac:dyDescent="0.25">
      <c r="A77" s="184"/>
      <c r="B77" s="13" t="s">
        <v>53</v>
      </c>
      <c r="C77" s="14">
        <v>5</v>
      </c>
      <c r="D77" s="14">
        <v>5</v>
      </c>
      <c r="E77" s="15">
        <v>0</v>
      </c>
    </row>
    <row r="78" spans="1:5" x14ac:dyDescent="0.25">
      <c r="A78" s="184"/>
      <c r="B78" s="13" t="s">
        <v>60</v>
      </c>
      <c r="C78" s="14">
        <v>30</v>
      </c>
      <c r="D78" s="14">
        <v>25</v>
      </c>
      <c r="E78" s="15">
        <v>0.2</v>
      </c>
    </row>
    <row r="79" spans="1:5" x14ac:dyDescent="0.25">
      <c r="A79" s="184"/>
      <c r="B79" s="13" t="s">
        <v>64</v>
      </c>
      <c r="C79" s="14">
        <v>41</v>
      </c>
      <c r="D79" s="14">
        <v>44</v>
      </c>
      <c r="E79" s="15">
        <v>-6.8181818181818205E-2</v>
      </c>
    </row>
    <row r="80" spans="1:5" x14ac:dyDescent="0.25">
      <c r="A80" s="185"/>
      <c r="B80" s="13" t="s">
        <v>65</v>
      </c>
      <c r="C80" s="14">
        <v>26</v>
      </c>
      <c r="D80" s="14">
        <v>25</v>
      </c>
      <c r="E80" s="15">
        <v>0.04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9" t="s">
        <v>67</v>
      </c>
      <c r="B84" s="13" t="s">
        <v>68</v>
      </c>
      <c r="C84" s="14">
        <v>8271</v>
      </c>
      <c r="D84" s="14">
        <v>7934</v>
      </c>
      <c r="E84" s="15">
        <v>4.2475422233425798E-2</v>
      </c>
    </row>
    <row r="85" spans="1:5" x14ac:dyDescent="0.25">
      <c r="A85" s="181"/>
      <c r="B85" s="13" t="s">
        <v>69</v>
      </c>
      <c r="C85" s="14">
        <v>244</v>
      </c>
      <c r="D85" s="14">
        <v>294</v>
      </c>
      <c r="E85" s="15">
        <v>-0.17006802721088399</v>
      </c>
    </row>
    <row r="86" spans="1:5" x14ac:dyDescent="0.25">
      <c r="A86" s="179" t="s">
        <v>70</v>
      </c>
      <c r="B86" s="13" t="s">
        <v>68</v>
      </c>
      <c r="C86" s="14">
        <v>8118</v>
      </c>
      <c r="D86" s="14">
        <v>8533</v>
      </c>
      <c r="E86" s="15">
        <v>-4.8634712293448998E-2</v>
      </c>
    </row>
    <row r="87" spans="1:5" x14ac:dyDescent="0.25">
      <c r="A87" s="181"/>
      <c r="B87" s="13" t="s">
        <v>69</v>
      </c>
      <c r="C87" s="14">
        <v>4373</v>
      </c>
      <c r="D87" s="14">
        <v>5130</v>
      </c>
      <c r="E87" s="15">
        <v>-0.14756335282651101</v>
      </c>
    </row>
    <row r="88" spans="1:5" x14ac:dyDescent="0.25">
      <c r="A88" s="179" t="s">
        <v>71</v>
      </c>
      <c r="B88" s="13" t="s">
        <v>68</v>
      </c>
      <c r="C88" s="14">
        <v>622</v>
      </c>
      <c r="D88" s="14">
        <v>703</v>
      </c>
      <c r="E88" s="15">
        <v>-0.115220483641536</v>
      </c>
    </row>
    <row r="89" spans="1:5" x14ac:dyDescent="0.25">
      <c r="A89" s="181"/>
      <c r="B89" s="13" t="s">
        <v>69</v>
      </c>
      <c r="C89" s="14">
        <v>351</v>
      </c>
      <c r="D89" s="14">
        <v>313</v>
      </c>
      <c r="E89" s="15">
        <v>0.121405750798722</v>
      </c>
    </row>
    <row r="90" spans="1:5" x14ac:dyDescent="0.25">
      <c r="A90" s="179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1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2" t="s">
        <v>73</v>
      </c>
      <c r="B93" s="182"/>
      <c r="C93" s="182"/>
      <c r="D93" s="182"/>
      <c r="E93" s="182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7279</v>
      </c>
      <c r="D95" s="14">
        <v>6193</v>
      </c>
      <c r="E95" s="15">
        <v>0.17535927660261599</v>
      </c>
    </row>
    <row r="96" spans="1:5" x14ac:dyDescent="0.25">
      <c r="A96" s="12" t="s">
        <v>74</v>
      </c>
      <c r="B96" s="17"/>
      <c r="C96" s="14">
        <v>1</v>
      </c>
      <c r="D96" s="14">
        <v>2</v>
      </c>
      <c r="E96" s="15">
        <v>-0.5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3859</v>
      </c>
      <c r="D100" s="14">
        <v>3566</v>
      </c>
      <c r="E100" s="15">
        <v>8.2164890633763296E-2</v>
      </c>
    </row>
    <row r="101" spans="1:5" x14ac:dyDescent="0.25">
      <c r="A101" s="12" t="s">
        <v>77</v>
      </c>
      <c r="B101" s="17"/>
      <c r="C101" s="14">
        <v>3615</v>
      </c>
      <c r="D101" s="14">
        <v>3568</v>
      </c>
      <c r="E101" s="15">
        <v>1.31726457399103E-2</v>
      </c>
    </row>
    <row r="102" spans="1:5" x14ac:dyDescent="0.25">
      <c r="A102" s="12" t="s">
        <v>74</v>
      </c>
      <c r="B102" s="17"/>
      <c r="C102" s="14">
        <v>82</v>
      </c>
      <c r="D102" s="14">
        <v>86</v>
      </c>
      <c r="E102" s="15">
        <v>-4.6511627906976702E-2</v>
      </c>
    </row>
    <row r="103" spans="1:5" x14ac:dyDescent="0.25">
      <c r="A103" s="16"/>
    </row>
    <row r="104" spans="1:5" x14ac:dyDescent="0.25">
      <c r="A104" s="182" t="s">
        <v>78</v>
      </c>
      <c r="B104" s="182"/>
      <c r="C104" s="182"/>
      <c r="D104" s="182"/>
      <c r="E104" s="182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9" t="s">
        <v>76</v>
      </c>
      <c r="B106" s="13" t="s">
        <v>79</v>
      </c>
      <c r="C106" s="14">
        <v>4870</v>
      </c>
      <c r="D106" s="14">
        <v>4830</v>
      </c>
      <c r="E106" s="15">
        <v>8.2815734989648004E-3</v>
      </c>
    </row>
    <row r="107" spans="1:5" x14ac:dyDescent="0.25">
      <c r="A107" s="180"/>
      <c r="B107" s="13" t="s">
        <v>80</v>
      </c>
      <c r="C107" s="14">
        <v>667</v>
      </c>
      <c r="D107" s="14">
        <v>722</v>
      </c>
      <c r="E107" s="15">
        <v>-7.6177285318559607E-2</v>
      </c>
    </row>
    <row r="108" spans="1:5" x14ac:dyDescent="0.25">
      <c r="A108" s="181"/>
      <c r="B108" s="13" t="s">
        <v>81</v>
      </c>
      <c r="C108" s="14">
        <v>746</v>
      </c>
      <c r="D108" s="14">
        <v>901</v>
      </c>
      <c r="E108" s="15">
        <v>-0.17203107658157599</v>
      </c>
    </row>
    <row r="109" spans="1:5" x14ac:dyDescent="0.25">
      <c r="A109" s="179" t="s">
        <v>77</v>
      </c>
      <c r="B109" s="13" t="s">
        <v>82</v>
      </c>
      <c r="C109" s="14">
        <v>319</v>
      </c>
      <c r="D109" s="14">
        <v>234</v>
      </c>
      <c r="E109" s="15">
        <v>0.36324786324786301</v>
      </c>
    </row>
    <row r="110" spans="1:5" x14ac:dyDescent="0.25">
      <c r="A110" s="181"/>
      <c r="B110" s="13" t="s">
        <v>81</v>
      </c>
      <c r="C110" s="14">
        <v>902</v>
      </c>
      <c r="D110" s="14">
        <v>1081</v>
      </c>
      <c r="E110" s="15">
        <v>-0.16558741905642901</v>
      </c>
    </row>
    <row r="111" spans="1:5" x14ac:dyDescent="0.25">
      <c r="A111" s="12" t="s">
        <v>74</v>
      </c>
      <c r="B111" s="17"/>
      <c r="C111" s="14">
        <v>117</v>
      </c>
      <c r="D111" s="14">
        <v>148</v>
      </c>
      <c r="E111" s="15">
        <v>-0.20945945945945901</v>
      </c>
    </row>
    <row r="112" spans="1:5" x14ac:dyDescent="0.25">
      <c r="A112" s="16"/>
    </row>
    <row r="113" spans="1:5" x14ac:dyDescent="0.25">
      <c r="A113" s="182" t="s">
        <v>83</v>
      </c>
      <c r="B113" s="182"/>
      <c r="C113" s="182"/>
      <c r="D113" s="182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9" t="s">
        <v>76</v>
      </c>
      <c r="B115" s="13" t="s">
        <v>79</v>
      </c>
      <c r="C115" s="14">
        <v>304</v>
      </c>
      <c r="D115" s="14">
        <v>363</v>
      </c>
      <c r="E115" s="15">
        <v>-0.16253443526170799</v>
      </c>
    </row>
    <row r="116" spans="1:5" x14ac:dyDescent="0.25">
      <c r="A116" s="180"/>
      <c r="B116" s="13" t="s">
        <v>80</v>
      </c>
      <c r="C116" s="14">
        <v>71</v>
      </c>
      <c r="D116" s="14">
        <v>71</v>
      </c>
      <c r="E116" s="15">
        <v>0</v>
      </c>
    </row>
    <row r="117" spans="1:5" x14ac:dyDescent="0.25">
      <c r="A117" s="181"/>
      <c r="B117" s="13" t="s">
        <v>81</v>
      </c>
      <c r="C117" s="14">
        <v>91</v>
      </c>
      <c r="D117" s="14">
        <v>110</v>
      </c>
      <c r="E117" s="15">
        <v>-0.17272727272727301</v>
      </c>
    </row>
    <row r="118" spans="1:5" x14ac:dyDescent="0.25">
      <c r="A118" s="179" t="s">
        <v>77</v>
      </c>
      <c r="B118" s="13" t="s">
        <v>82</v>
      </c>
      <c r="C118" s="14">
        <v>23</v>
      </c>
      <c r="D118" s="14">
        <v>33</v>
      </c>
      <c r="E118" s="15">
        <v>-0.30303030303030298</v>
      </c>
    </row>
    <row r="119" spans="1:5" x14ac:dyDescent="0.25">
      <c r="A119" s="181"/>
      <c r="B119" s="13" t="s">
        <v>81</v>
      </c>
      <c r="C119" s="14">
        <v>66</v>
      </c>
      <c r="D119" s="14">
        <v>62</v>
      </c>
      <c r="E119" s="15">
        <v>6.4516129032258104E-2</v>
      </c>
    </row>
    <row r="120" spans="1:5" x14ac:dyDescent="0.25">
      <c r="A120" s="12" t="s">
        <v>74</v>
      </c>
      <c r="B120" s="17"/>
      <c r="C120" s="14">
        <v>20</v>
      </c>
      <c r="D120" s="14">
        <v>35</v>
      </c>
      <c r="E120" s="15">
        <v>-0.42857142857142799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9" t="s">
        <v>85</v>
      </c>
      <c r="B124" s="13" t="s">
        <v>86</v>
      </c>
      <c r="C124" s="18"/>
      <c r="D124" s="18"/>
      <c r="E124" s="15">
        <v>0</v>
      </c>
    </row>
    <row r="125" spans="1:5" x14ac:dyDescent="0.25">
      <c r="A125" s="181"/>
      <c r="B125" s="13" t="s">
        <v>87</v>
      </c>
      <c r="C125" s="18"/>
      <c r="D125" s="18"/>
      <c r="E125" s="15">
        <v>0</v>
      </c>
    </row>
    <row r="126" spans="1:5" x14ac:dyDescent="0.25">
      <c r="A126" s="179" t="s">
        <v>88</v>
      </c>
      <c r="B126" s="13" t="s">
        <v>86</v>
      </c>
      <c r="C126" s="14">
        <v>981</v>
      </c>
      <c r="D126" s="14">
        <v>671</v>
      </c>
      <c r="E126" s="15">
        <v>0.46199701937406901</v>
      </c>
    </row>
    <row r="127" spans="1:5" x14ac:dyDescent="0.25">
      <c r="A127" s="181"/>
      <c r="B127" s="13" t="s">
        <v>87</v>
      </c>
      <c r="C127" s="14">
        <v>1489</v>
      </c>
      <c r="D127" s="14">
        <v>1093</v>
      </c>
      <c r="E127" s="15">
        <v>0.36230558096980803</v>
      </c>
    </row>
    <row r="128" spans="1:5" x14ac:dyDescent="0.25">
      <c r="A128" s="179" t="s">
        <v>89</v>
      </c>
      <c r="B128" s="13" t="s">
        <v>86</v>
      </c>
      <c r="C128" s="14">
        <v>11303</v>
      </c>
      <c r="D128" s="14">
        <v>12858</v>
      </c>
      <c r="E128" s="15">
        <v>-0.120936382018977</v>
      </c>
    </row>
    <row r="129" spans="1:5" x14ac:dyDescent="0.25">
      <c r="A129" s="181"/>
      <c r="B129" s="13" t="s">
        <v>87</v>
      </c>
      <c r="C129" s="14">
        <v>15973</v>
      </c>
      <c r="D129" s="14">
        <v>19127</v>
      </c>
      <c r="E129" s="15">
        <v>-0.164897788466565</v>
      </c>
    </row>
    <row r="130" spans="1:5" x14ac:dyDescent="0.25">
      <c r="A130" s="179" t="s">
        <v>90</v>
      </c>
      <c r="B130" s="13" t="s">
        <v>86</v>
      </c>
      <c r="C130" s="14">
        <v>811</v>
      </c>
      <c r="D130" s="14">
        <v>555</v>
      </c>
      <c r="E130" s="15">
        <v>0.46126126126126099</v>
      </c>
    </row>
    <row r="131" spans="1:5" x14ac:dyDescent="0.25">
      <c r="A131" s="181"/>
      <c r="B131" s="13" t="s">
        <v>87</v>
      </c>
      <c r="C131" s="14">
        <v>964</v>
      </c>
      <c r="D131" s="14">
        <v>703</v>
      </c>
      <c r="E131" s="15">
        <v>0.37126600284494998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9" t="s">
        <v>92</v>
      </c>
      <c r="B135" s="13" t="s">
        <v>93</v>
      </c>
      <c r="C135" s="14">
        <v>517</v>
      </c>
      <c r="D135" s="14">
        <v>469</v>
      </c>
      <c r="E135" s="15">
        <v>0.102345415778252</v>
      </c>
    </row>
    <row r="136" spans="1:5" x14ac:dyDescent="0.25">
      <c r="A136" s="181"/>
      <c r="B136" s="13" t="s">
        <v>94</v>
      </c>
      <c r="C136" s="14">
        <v>2</v>
      </c>
      <c r="D136" s="14">
        <v>4</v>
      </c>
      <c r="E136" s="15">
        <v>-0.5</v>
      </c>
    </row>
    <row r="137" spans="1:5" x14ac:dyDescent="0.25">
      <c r="A137" s="179" t="s">
        <v>95</v>
      </c>
      <c r="B137" s="13" t="s">
        <v>93</v>
      </c>
      <c r="C137" s="14">
        <v>1</v>
      </c>
      <c r="D137" s="18"/>
      <c r="E137" s="15">
        <v>0</v>
      </c>
    </row>
    <row r="138" spans="1:5" x14ac:dyDescent="0.25">
      <c r="A138" s="181"/>
      <c r="B138" s="13" t="s">
        <v>94</v>
      </c>
      <c r="C138" s="14">
        <v>2</v>
      </c>
      <c r="D138" s="18"/>
      <c r="E138" s="15">
        <v>0</v>
      </c>
    </row>
    <row r="139" spans="1:5" x14ac:dyDescent="0.25">
      <c r="A139" s="179" t="s">
        <v>96</v>
      </c>
      <c r="B139" s="13" t="s">
        <v>93</v>
      </c>
      <c r="C139" s="14">
        <v>5</v>
      </c>
      <c r="D139" s="14">
        <v>7</v>
      </c>
      <c r="E139" s="15">
        <v>-0.28571428571428598</v>
      </c>
    </row>
    <row r="140" spans="1:5" x14ac:dyDescent="0.25">
      <c r="A140" s="181"/>
      <c r="B140" s="13" t="s">
        <v>97</v>
      </c>
      <c r="C140" s="14">
        <v>1</v>
      </c>
      <c r="D140" s="14">
        <v>1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398</v>
      </c>
      <c r="D144" s="14">
        <v>522</v>
      </c>
      <c r="E144" s="15">
        <v>-0.23754789272030599</v>
      </c>
    </row>
    <row r="145" spans="1:5" x14ac:dyDescent="0.25">
      <c r="A145" s="179" t="s">
        <v>100</v>
      </c>
      <c r="B145" s="13" t="s">
        <v>101</v>
      </c>
      <c r="C145" s="14">
        <v>48</v>
      </c>
      <c r="D145" s="14">
        <v>33</v>
      </c>
      <c r="E145" s="15">
        <v>0.45454545454545398</v>
      </c>
    </row>
    <row r="146" spans="1:5" x14ac:dyDescent="0.25">
      <c r="A146" s="180"/>
      <c r="B146" s="13" t="s">
        <v>102</v>
      </c>
      <c r="C146" s="14">
        <v>62</v>
      </c>
      <c r="D146" s="14">
        <v>95</v>
      </c>
      <c r="E146" s="15">
        <v>-0.34736842105263099</v>
      </c>
    </row>
    <row r="147" spans="1:5" x14ac:dyDescent="0.25">
      <c r="A147" s="180"/>
      <c r="B147" s="13" t="s">
        <v>103</v>
      </c>
      <c r="C147" s="14">
        <v>134</v>
      </c>
      <c r="D147" s="14">
        <v>112</v>
      </c>
      <c r="E147" s="15">
        <v>0.19642857142857101</v>
      </c>
    </row>
    <row r="148" spans="1:5" x14ac:dyDescent="0.25">
      <c r="A148" s="180"/>
      <c r="B148" s="13" t="s">
        <v>104</v>
      </c>
      <c r="C148" s="18"/>
      <c r="D148" s="14">
        <v>159</v>
      </c>
      <c r="E148" s="15">
        <v>0</v>
      </c>
    </row>
    <row r="149" spans="1:5" x14ac:dyDescent="0.25">
      <c r="A149" s="180"/>
      <c r="B149" s="13" t="s">
        <v>105</v>
      </c>
      <c r="C149" s="14">
        <v>125</v>
      </c>
      <c r="D149" s="14">
        <v>122</v>
      </c>
      <c r="E149" s="15">
        <v>2.4590163934426201E-2</v>
      </c>
    </row>
    <row r="150" spans="1:5" x14ac:dyDescent="0.25">
      <c r="A150" s="181"/>
      <c r="B150" s="13" t="s">
        <v>106</v>
      </c>
      <c r="C150" s="14">
        <v>27</v>
      </c>
      <c r="D150" s="14">
        <v>1</v>
      </c>
      <c r="E150" s="15">
        <v>26</v>
      </c>
    </row>
    <row r="151" spans="1:5" x14ac:dyDescent="0.25">
      <c r="A151" s="179" t="s">
        <v>107</v>
      </c>
      <c r="B151" s="13" t="s">
        <v>108</v>
      </c>
      <c r="C151" s="14">
        <v>164</v>
      </c>
      <c r="D151" s="14">
        <v>190</v>
      </c>
      <c r="E151" s="15">
        <v>-0.13684210526315799</v>
      </c>
    </row>
    <row r="152" spans="1:5" x14ac:dyDescent="0.25">
      <c r="A152" s="181"/>
      <c r="B152" s="13" t="s">
        <v>109</v>
      </c>
      <c r="C152" s="14">
        <v>198</v>
      </c>
      <c r="D152" s="14">
        <v>295</v>
      </c>
      <c r="E152" s="15">
        <v>-0.32881355932203399</v>
      </c>
    </row>
    <row r="153" spans="1:5" x14ac:dyDescent="0.25">
      <c r="A153" s="179" t="s">
        <v>110</v>
      </c>
      <c r="B153" s="13" t="s">
        <v>14</v>
      </c>
      <c r="C153" s="14">
        <v>51</v>
      </c>
      <c r="D153" s="14">
        <v>235</v>
      </c>
      <c r="E153" s="15">
        <v>-0.78297872340425501</v>
      </c>
    </row>
    <row r="154" spans="1:5" x14ac:dyDescent="0.25">
      <c r="A154" s="181"/>
      <c r="B154" s="13" t="s">
        <v>18</v>
      </c>
      <c r="C154" s="14">
        <v>54</v>
      </c>
      <c r="D154" s="14">
        <v>51</v>
      </c>
      <c r="E154" s="15">
        <v>5.8823529411764698E-2</v>
      </c>
    </row>
    <row r="155" spans="1:5" x14ac:dyDescent="0.25">
      <c r="A155" s="12" t="s">
        <v>111</v>
      </c>
      <c r="B155" s="17"/>
      <c r="C155" s="14">
        <v>0</v>
      </c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9" t="s">
        <v>113</v>
      </c>
      <c r="B159" s="13" t="s">
        <v>114</v>
      </c>
      <c r="C159" s="14">
        <v>1872</v>
      </c>
      <c r="D159" s="14">
        <v>1284</v>
      </c>
      <c r="E159" s="15">
        <v>0.45794392523364502</v>
      </c>
    </row>
    <row r="160" spans="1:5" x14ac:dyDescent="0.25">
      <c r="A160" s="180"/>
      <c r="B160" s="13" t="s">
        <v>115</v>
      </c>
      <c r="C160" s="14">
        <v>833</v>
      </c>
      <c r="D160" s="14">
        <v>476</v>
      </c>
      <c r="E160" s="15">
        <v>0.75</v>
      </c>
    </row>
    <row r="161" spans="1:5" x14ac:dyDescent="0.25">
      <c r="A161" s="180"/>
      <c r="B161" s="13" t="s">
        <v>116</v>
      </c>
      <c r="C161" s="14">
        <v>133</v>
      </c>
      <c r="D161" s="14">
        <v>130</v>
      </c>
      <c r="E161" s="15">
        <v>2.3076923076923099E-2</v>
      </c>
    </row>
    <row r="162" spans="1:5" x14ac:dyDescent="0.25">
      <c r="A162" s="180"/>
      <c r="B162" s="13" t="s">
        <v>117</v>
      </c>
      <c r="C162" s="14">
        <v>641</v>
      </c>
      <c r="D162" s="14">
        <v>270</v>
      </c>
      <c r="E162" s="15">
        <v>1.37407407407407</v>
      </c>
    </row>
    <row r="163" spans="1:5" x14ac:dyDescent="0.25">
      <c r="A163" s="180"/>
      <c r="B163" s="13" t="s">
        <v>118</v>
      </c>
      <c r="C163" s="14">
        <v>0</v>
      </c>
      <c r="D163" s="18"/>
      <c r="E163" s="15">
        <v>0</v>
      </c>
    </row>
    <row r="164" spans="1:5" x14ac:dyDescent="0.25">
      <c r="A164" s="180"/>
      <c r="B164" s="13" t="s">
        <v>119</v>
      </c>
      <c r="C164" s="14">
        <v>238</v>
      </c>
      <c r="D164" s="14">
        <v>12</v>
      </c>
      <c r="E164" s="15">
        <v>18.8333333333333</v>
      </c>
    </row>
    <row r="165" spans="1:5" x14ac:dyDescent="0.25">
      <c r="A165" s="180"/>
      <c r="B165" s="13" t="s">
        <v>120</v>
      </c>
      <c r="C165" s="14">
        <v>8783</v>
      </c>
      <c r="D165" s="18"/>
      <c r="E165" s="15">
        <v>0</v>
      </c>
    </row>
    <row r="166" spans="1:5" x14ac:dyDescent="0.25">
      <c r="A166" s="180"/>
      <c r="B166" s="13" t="s">
        <v>121</v>
      </c>
      <c r="C166" s="14">
        <v>1</v>
      </c>
      <c r="D166" s="14">
        <v>2</v>
      </c>
      <c r="E166" s="15">
        <v>-0.5</v>
      </c>
    </row>
    <row r="167" spans="1:5" x14ac:dyDescent="0.25">
      <c r="A167" s="180"/>
      <c r="B167" s="13" t="s">
        <v>122</v>
      </c>
      <c r="C167" s="14">
        <v>378</v>
      </c>
      <c r="D167" s="14">
        <v>301</v>
      </c>
      <c r="E167" s="15">
        <v>0.25581395348837199</v>
      </c>
    </row>
    <row r="168" spans="1:5" x14ac:dyDescent="0.25">
      <c r="A168" s="180"/>
      <c r="B168" s="13" t="s">
        <v>123</v>
      </c>
      <c r="C168" s="14">
        <v>671</v>
      </c>
      <c r="D168" s="14">
        <v>496</v>
      </c>
      <c r="E168" s="15">
        <v>0.35282258064516098</v>
      </c>
    </row>
    <row r="169" spans="1:5" x14ac:dyDescent="0.25">
      <c r="A169" s="180"/>
      <c r="B169" s="13" t="s">
        <v>124</v>
      </c>
      <c r="C169" s="14">
        <v>13</v>
      </c>
      <c r="D169" s="14">
        <v>18</v>
      </c>
      <c r="E169" s="15">
        <v>-0.27777777777777801</v>
      </c>
    </row>
    <row r="170" spans="1:5" x14ac:dyDescent="0.25">
      <c r="A170" s="180"/>
      <c r="B170" s="13" t="s">
        <v>125</v>
      </c>
      <c r="C170" s="14">
        <v>489</v>
      </c>
      <c r="D170" s="14">
        <v>170</v>
      </c>
      <c r="E170" s="15">
        <v>1.8764705882352899</v>
      </c>
    </row>
    <row r="171" spans="1:5" x14ac:dyDescent="0.25">
      <c r="A171" s="180"/>
      <c r="B171" s="13" t="s">
        <v>126</v>
      </c>
      <c r="C171" s="14">
        <v>15</v>
      </c>
      <c r="D171" s="14">
        <v>7</v>
      </c>
      <c r="E171" s="15">
        <v>1.1428571428571399</v>
      </c>
    </row>
    <row r="172" spans="1:5" x14ac:dyDescent="0.25">
      <c r="A172" s="180"/>
      <c r="B172" s="13" t="s">
        <v>127</v>
      </c>
      <c r="C172" s="14">
        <v>1</v>
      </c>
      <c r="D172" s="18"/>
      <c r="E172" s="15">
        <v>0</v>
      </c>
    </row>
    <row r="173" spans="1:5" x14ac:dyDescent="0.25">
      <c r="A173" s="180"/>
      <c r="B173" s="13" t="s">
        <v>128</v>
      </c>
      <c r="C173" s="14">
        <v>26</v>
      </c>
      <c r="D173" s="14">
        <v>13</v>
      </c>
      <c r="E173" s="15">
        <v>1</v>
      </c>
    </row>
    <row r="174" spans="1:5" x14ac:dyDescent="0.25">
      <c r="A174" s="180"/>
      <c r="B174" s="13" t="s">
        <v>129</v>
      </c>
      <c r="C174" s="14">
        <v>0</v>
      </c>
      <c r="D174" s="18"/>
      <c r="E174" s="15">
        <v>0</v>
      </c>
    </row>
    <row r="175" spans="1:5" x14ac:dyDescent="0.25">
      <c r="A175" s="180"/>
      <c r="B175" s="13" t="s">
        <v>130</v>
      </c>
      <c r="C175" s="14">
        <v>84</v>
      </c>
      <c r="D175" s="18"/>
      <c r="E175" s="15">
        <v>0</v>
      </c>
    </row>
    <row r="176" spans="1:5" x14ac:dyDescent="0.25">
      <c r="A176" s="180"/>
      <c r="B176" s="13" t="s">
        <v>131</v>
      </c>
      <c r="C176" s="14">
        <v>3</v>
      </c>
      <c r="D176" s="18"/>
      <c r="E176" s="15">
        <v>0</v>
      </c>
    </row>
    <row r="177" spans="1:5" x14ac:dyDescent="0.25">
      <c r="A177" s="180"/>
      <c r="B177" s="13" t="s">
        <v>132</v>
      </c>
      <c r="C177" s="14">
        <v>4</v>
      </c>
      <c r="D177" s="14">
        <v>3</v>
      </c>
      <c r="E177" s="15">
        <v>0.33333333333333298</v>
      </c>
    </row>
    <row r="178" spans="1:5" x14ac:dyDescent="0.25">
      <c r="A178" s="180"/>
      <c r="B178" s="13" t="s">
        <v>133</v>
      </c>
      <c r="C178" s="14">
        <v>5</v>
      </c>
      <c r="D178" s="14">
        <v>25</v>
      </c>
      <c r="E178" s="15">
        <v>-0.8</v>
      </c>
    </row>
    <row r="179" spans="1:5" x14ac:dyDescent="0.25">
      <c r="A179" s="180"/>
      <c r="B179" s="13" t="s">
        <v>134</v>
      </c>
      <c r="C179" s="14">
        <v>0</v>
      </c>
      <c r="D179" s="14">
        <v>14</v>
      </c>
      <c r="E179" s="15">
        <v>-1</v>
      </c>
    </row>
    <row r="180" spans="1:5" x14ac:dyDescent="0.25">
      <c r="A180" s="180"/>
      <c r="B180" s="13" t="s">
        <v>135</v>
      </c>
      <c r="C180" s="14">
        <v>0</v>
      </c>
      <c r="D180" s="18"/>
      <c r="E180" s="15">
        <v>0</v>
      </c>
    </row>
    <row r="181" spans="1:5" x14ac:dyDescent="0.25">
      <c r="A181" s="180"/>
      <c r="B181" s="13" t="s">
        <v>136</v>
      </c>
      <c r="C181" s="14">
        <v>7</v>
      </c>
      <c r="D181" s="14">
        <v>2</v>
      </c>
      <c r="E181" s="15">
        <v>2.5</v>
      </c>
    </row>
    <row r="182" spans="1:5" x14ac:dyDescent="0.25">
      <c r="A182" s="180"/>
      <c r="B182" s="13" t="s">
        <v>137</v>
      </c>
      <c r="C182" s="14">
        <v>0</v>
      </c>
      <c r="D182" s="18"/>
      <c r="E182" s="15">
        <v>0</v>
      </c>
    </row>
    <row r="183" spans="1:5" x14ac:dyDescent="0.25">
      <c r="A183" s="180"/>
      <c r="B183" s="13" t="s">
        <v>138</v>
      </c>
      <c r="C183" s="14">
        <v>0</v>
      </c>
      <c r="D183" s="18"/>
      <c r="E183" s="15">
        <v>0</v>
      </c>
    </row>
    <row r="184" spans="1:5" x14ac:dyDescent="0.25">
      <c r="A184" s="180"/>
      <c r="B184" s="13" t="s">
        <v>139</v>
      </c>
      <c r="C184" s="14">
        <v>6</v>
      </c>
      <c r="D184" s="14">
        <v>8</v>
      </c>
      <c r="E184" s="15">
        <v>-0.25</v>
      </c>
    </row>
    <row r="185" spans="1:5" x14ac:dyDescent="0.25">
      <c r="A185" s="180"/>
      <c r="B185" s="13" t="s">
        <v>140</v>
      </c>
      <c r="C185" s="14">
        <v>0</v>
      </c>
      <c r="D185" s="18"/>
      <c r="E185" s="15">
        <v>0</v>
      </c>
    </row>
    <row r="186" spans="1:5" x14ac:dyDescent="0.25">
      <c r="A186" s="180"/>
      <c r="B186" s="13" t="s">
        <v>141</v>
      </c>
      <c r="C186" s="14">
        <v>25</v>
      </c>
      <c r="D186" s="14">
        <v>110</v>
      </c>
      <c r="E186" s="15">
        <v>-0.77272727272727304</v>
      </c>
    </row>
    <row r="187" spans="1:5" x14ac:dyDescent="0.25">
      <c r="A187" s="180"/>
      <c r="B187" s="13" t="s">
        <v>142</v>
      </c>
      <c r="C187" s="14">
        <v>0</v>
      </c>
      <c r="D187" s="18"/>
      <c r="E187" s="15">
        <v>0</v>
      </c>
    </row>
    <row r="188" spans="1:5" x14ac:dyDescent="0.25">
      <c r="A188" s="180"/>
      <c r="B188" s="13" t="s">
        <v>143</v>
      </c>
      <c r="C188" s="14">
        <v>0</v>
      </c>
      <c r="D188" s="18"/>
      <c r="E188" s="15">
        <v>0</v>
      </c>
    </row>
    <row r="189" spans="1:5" x14ac:dyDescent="0.25">
      <c r="A189" s="180"/>
      <c r="B189" s="13" t="s">
        <v>144</v>
      </c>
      <c r="C189" s="14">
        <v>0</v>
      </c>
      <c r="D189" s="18"/>
      <c r="E189" s="15">
        <v>0</v>
      </c>
    </row>
    <row r="190" spans="1:5" x14ac:dyDescent="0.25">
      <c r="A190" s="180"/>
      <c r="B190" s="13" t="s">
        <v>145</v>
      </c>
      <c r="C190" s="14">
        <v>2</v>
      </c>
      <c r="D190" s="14">
        <v>14</v>
      </c>
      <c r="E190" s="15">
        <v>-0.85714285714285698</v>
      </c>
    </row>
    <row r="191" spans="1:5" x14ac:dyDescent="0.25">
      <c r="A191" s="180"/>
      <c r="B191" s="13" t="s">
        <v>146</v>
      </c>
      <c r="C191" s="14">
        <v>791</v>
      </c>
      <c r="D191" s="18"/>
      <c r="E191" s="15">
        <v>0</v>
      </c>
    </row>
    <row r="192" spans="1:5" x14ac:dyDescent="0.25">
      <c r="A192" s="180"/>
      <c r="B192" s="13" t="s">
        <v>147</v>
      </c>
      <c r="C192" s="14">
        <v>0</v>
      </c>
      <c r="D192" s="18"/>
      <c r="E192" s="15">
        <v>0</v>
      </c>
    </row>
    <row r="193" spans="1:5" x14ac:dyDescent="0.25">
      <c r="A193" s="180"/>
      <c r="B193" s="13" t="s">
        <v>148</v>
      </c>
      <c r="C193" s="14">
        <v>12</v>
      </c>
      <c r="D193" s="18"/>
      <c r="E193" s="15">
        <v>0</v>
      </c>
    </row>
    <row r="194" spans="1:5" x14ac:dyDescent="0.25">
      <c r="A194" s="180"/>
      <c r="B194" s="13" t="s">
        <v>149</v>
      </c>
      <c r="C194" s="14">
        <v>0</v>
      </c>
      <c r="D194" s="18"/>
      <c r="E194" s="15">
        <v>0</v>
      </c>
    </row>
    <row r="195" spans="1:5" x14ac:dyDescent="0.25">
      <c r="A195" s="180"/>
      <c r="B195" s="13" t="s">
        <v>150</v>
      </c>
      <c r="C195" s="14">
        <v>173</v>
      </c>
      <c r="D195" s="14">
        <v>70</v>
      </c>
      <c r="E195" s="15">
        <v>1.47142857142857</v>
      </c>
    </row>
    <row r="196" spans="1:5" x14ac:dyDescent="0.25">
      <c r="A196" s="180"/>
      <c r="B196" s="13" t="s">
        <v>151</v>
      </c>
      <c r="C196" s="14">
        <v>27</v>
      </c>
      <c r="D196" s="14">
        <v>60</v>
      </c>
      <c r="E196" s="15">
        <v>-0.55000000000000004</v>
      </c>
    </row>
    <row r="197" spans="1:5" x14ac:dyDescent="0.25">
      <c r="A197" s="180"/>
      <c r="B197" s="13" t="s">
        <v>152</v>
      </c>
      <c r="C197" s="14">
        <v>0</v>
      </c>
      <c r="D197" s="18"/>
      <c r="E197" s="15">
        <v>0</v>
      </c>
    </row>
    <row r="198" spans="1:5" x14ac:dyDescent="0.25">
      <c r="A198" s="180"/>
      <c r="B198" s="13" t="s">
        <v>153</v>
      </c>
      <c r="C198" s="14">
        <v>301</v>
      </c>
      <c r="D198" s="18"/>
      <c r="E198" s="15">
        <v>0</v>
      </c>
    </row>
    <row r="199" spans="1:5" x14ac:dyDescent="0.25">
      <c r="A199" s="180"/>
      <c r="B199" s="13" t="s">
        <v>154</v>
      </c>
      <c r="C199" s="14">
        <v>7</v>
      </c>
      <c r="D199" s="18"/>
      <c r="E199" s="15">
        <v>0</v>
      </c>
    </row>
    <row r="200" spans="1:5" x14ac:dyDescent="0.25">
      <c r="A200" s="181"/>
      <c r="B200" s="13" t="s">
        <v>155</v>
      </c>
      <c r="C200" s="14">
        <v>0</v>
      </c>
      <c r="D200" s="18"/>
      <c r="E200" s="15">
        <v>0</v>
      </c>
    </row>
    <row r="201" spans="1:5" x14ac:dyDescent="0.25">
      <c r="A201" s="179" t="s">
        <v>156</v>
      </c>
      <c r="B201" s="13" t="s">
        <v>157</v>
      </c>
      <c r="C201" s="14">
        <v>2940</v>
      </c>
      <c r="D201" s="14">
        <v>2762</v>
      </c>
      <c r="E201" s="15">
        <v>6.4446053584359203E-2</v>
      </c>
    </row>
    <row r="202" spans="1:5" x14ac:dyDescent="0.25">
      <c r="A202" s="180"/>
      <c r="B202" s="13" t="s">
        <v>115</v>
      </c>
      <c r="C202" s="14">
        <v>1104</v>
      </c>
      <c r="D202" s="14">
        <v>967</v>
      </c>
      <c r="E202" s="15">
        <v>0.14167528438469501</v>
      </c>
    </row>
    <row r="203" spans="1:5" x14ac:dyDescent="0.25">
      <c r="A203" s="180"/>
      <c r="B203" s="13" t="s">
        <v>158</v>
      </c>
      <c r="C203" s="14">
        <v>289</v>
      </c>
      <c r="D203" s="14">
        <v>283</v>
      </c>
      <c r="E203" s="15">
        <v>2.1201413427561801E-2</v>
      </c>
    </row>
    <row r="204" spans="1:5" x14ac:dyDescent="0.25">
      <c r="A204" s="180"/>
      <c r="B204" s="13" t="s">
        <v>117</v>
      </c>
      <c r="C204" s="14">
        <v>661</v>
      </c>
      <c r="D204" s="14">
        <v>673</v>
      </c>
      <c r="E204" s="15">
        <v>-1.7830609212481401E-2</v>
      </c>
    </row>
    <row r="205" spans="1:5" x14ac:dyDescent="0.25">
      <c r="A205" s="180"/>
      <c r="B205" s="13" t="s">
        <v>118</v>
      </c>
      <c r="C205" s="14">
        <v>0</v>
      </c>
      <c r="D205" s="18"/>
      <c r="E205" s="15">
        <v>0</v>
      </c>
    </row>
    <row r="206" spans="1:5" x14ac:dyDescent="0.25">
      <c r="A206" s="180"/>
      <c r="B206" s="13" t="s">
        <v>119</v>
      </c>
      <c r="C206" s="14">
        <v>238</v>
      </c>
      <c r="D206" s="14">
        <v>136</v>
      </c>
      <c r="E206" s="15">
        <v>0.75</v>
      </c>
    </row>
    <row r="207" spans="1:5" x14ac:dyDescent="0.25">
      <c r="A207" s="180"/>
      <c r="B207" s="13" t="s">
        <v>120</v>
      </c>
      <c r="C207" s="14">
        <v>8783</v>
      </c>
      <c r="D207" s="14">
        <v>6869</v>
      </c>
      <c r="E207" s="15">
        <v>0.27864317950211098</v>
      </c>
    </row>
    <row r="208" spans="1:5" x14ac:dyDescent="0.25">
      <c r="A208" s="180"/>
      <c r="B208" s="13" t="s">
        <v>159</v>
      </c>
      <c r="C208" s="14">
        <v>2</v>
      </c>
      <c r="D208" s="14">
        <v>4</v>
      </c>
      <c r="E208" s="15">
        <v>-0.5</v>
      </c>
    </row>
    <row r="209" spans="1:5" x14ac:dyDescent="0.25">
      <c r="A209" s="180"/>
      <c r="B209" s="13" t="s">
        <v>122</v>
      </c>
      <c r="C209" s="14">
        <v>764</v>
      </c>
      <c r="D209" s="14">
        <v>574</v>
      </c>
      <c r="E209" s="15">
        <v>0.33101045296167197</v>
      </c>
    </row>
    <row r="210" spans="1:5" x14ac:dyDescent="0.25">
      <c r="A210" s="180"/>
      <c r="B210" s="13" t="s">
        <v>160</v>
      </c>
      <c r="C210" s="14">
        <v>1455</v>
      </c>
      <c r="D210" s="14">
        <v>1194</v>
      </c>
      <c r="E210" s="15">
        <v>0.21859296482412099</v>
      </c>
    </row>
    <row r="211" spans="1:5" x14ac:dyDescent="0.25">
      <c r="A211" s="180"/>
      <c r="B211" s="13" t="s">
        <v>124</v>
      </c>
      <c r="C211" s="14">
        <v>49</v>
      </c>
      <c r="D211" s="14">
        <v>22</v>
      </c>
      <c r="E211" s="15">
        <v>1.22727272727273</v>
      </c>
    </row>
    <row r="212" spans="1:5" x14ac:dyDescent="0.25">
      <c r="A212" s="180"/>
      <c r="B212" s="13" t="s">
        <v>125</v>
      </c>
      <c r="C212" s="14">
        <v>489</v>
      </c>
      <c r="D212" s="14">
        <v>404</v>
      </c>
      <c r="E212" s="15">
        <v>0.21039603960396</v>
      </c>
    </row>
    <row r="213" spans="1:5" x14ac:dyDescent="0.25">
      <c r="A213" s="180"/>
      <c r="B213" s="13" t="s">
        <v>126</v>
      </c>
      <c r="C213" s="14">
        <v>24</v>
      </c>
      <c r="D213" s="14">
        <v>27</v>
      </c>
      <c r="E213" s="15">
        <v>-0.11111111111111099</v>
      </c>
    </row>
    <row r="214" spans="1:5" x14ac:dyDescent="0.25">
      <c r="A214" s="180"/>
      <c r="B214" s="13" t="s">
        <v>127</v>
      </c>
      <c r="C214" s="14">
        <v>2</v>
      </c>
      <c r="D214" s="14">
        <v>2</v>
      </c>
      <c r="E214" s="15">
        <v>0</v>
      </c>
    </row>
    <row r="215" spans="1:5" x14ac:dyDescent="0.25">
      <c r="A215" s="180"/>
      <c r="B215" s="13" t="s">
        <v>128</v>
      </c>
      <c r="C215" s="14">
        <v>67</v>
      </c>
      <c r="D215" s="14">
        <v>29</v>
      </c>
      <c r="E215" s="15">
        <v>1.31034482758621</v>
      </c>
    </row>
    <row r="216" spans="1:5" x14ac:dyDescent="0.25">
      <c r="A216" s="180"/>
      <c r="B216" s="13" t="s">
        <v>129</v>
      </c>
      <c r="C216" s="14">
        <v>0</v>
      </c>
      <c r="D216" s="18"/>
      <c r="E216" s="15">
        <v>0</v>
      </c>
    </row>
    <row r="217" spans="1:5" x14ac:dyDescent="0.25">
      <c r="A217" s="180"/>
      <c r="B217" s="13" t="s">
        <v>130</v>
      </c>
      <c r="C217" s="14">
        <v>84</v>
      </c>
      <c r="D217" s="14">
        <v>80</v>
      </c>
      <c r="E217" s="15">
        <v>0.05</v>
      </c>
    </row>
    <row r="218" spans="1:5" x14ac:dyDescent="0.25">
      <c r="A218" s="180"/>
      <c r="B218" s="13" t="s">
        <v>131</v>
      </c>
      <c r="C218" s="14">
        <v>3</v>
      </c>
      <c r="D218" s="18"/>
      <c r="E218" s="15">
        <v>0</v>
      </c>
    </row>
    <row r="219" spans="1:5" x14ac:dyDescent="0.25">
      <c r="A219" s="180"/>
      <c r="B219" s="13" t="s">
        <v>132</v>
      </c>
      <c r="C219" s="14">
        <v>8</v>
      </c>
      <c r="D219" s="14">
        <v>5</v>
      </c>
      <c r="E219" s="15">
        <v>0.6</v>
      </c>
    </row>
    <row r="220" spans="1:5" x14ac:dyDescent="0.25">
      <c r="A220" s="180"/>
      <c r="B220" s="13" t="s">
        <v>133</v>
      </c>
      <c r="C220" s="14">
        <v>7</v>
      </c>
      <c r="D220" s="14">
        <v>51</v>
      </c>
      <c r="E220" s="15">
        <v>-0.86274509803921595</v>
      </c>
    </row>
    <row r="221" spans="1:5" x14ac:dyDescent="0.25">
      <c r="A221" s="180"/>
      <c r="B221" s="13" t="s">
        <v>134</v>
      </c>
      <c r="C221" s="14">
        <v>0</v>
      </c>
      <c r="D221" s="14">
        <v>36</v>
      </c>
      <c r="E221" s="15">
        <v>-1</v>
      </c>
    </row>
    <row r="222" spans="1:5" x14ac:dyDescent="0.25">
      <c r="A222" s="180"/>
      <c r="B222" s="13" t="s">
        <v>161</v>
      </c>
      <c r="C222" s="14">
        <v>0</v>
      </c>
      <c r="D222" s="18"/>
      <c r="E222" s="15">
        <v>0</v>
      </c>
    </row>
    <row r="223" spans="1:5" x14ac:dyDescent="0.25">
      <c r="A223" s="180"/>
      <c r="B223" s="13" t="s">
        <v>136</v>
      </c>
      <c r="C223" s="14">
        <v>20</v>
      </c>
      <c r="D223" s="14">
        <v>4</v>
      </c>
      <c r="E223" s="15">
        <v>4</v>
      </c>
    </row>
    <row r="224" spans="1:5" x14ac:dyDescent="0.25">
      <c r="A224" s="180"/>
      <c r="B224" s="13" t="s">
        <v>137</v>
      </c>
      <c r="C224" s="14">
        <v>0</v>
      </c>
      <c r="D224" s="18"/>
      <c r="E224" s="15">
        <v>0</v>
      </c>
    </row>
    <row r="225" spans="1:5" x14ac:dyDescent="0.25">
      <c r="A225" s="180"/>
      <c r="B225" s="13" t="s">
        <v>138</v>
      </c>
      <c r="C225" s="14">
        <v>0</v>
      </c>
      <c r="D225" s="18"/>
      <c r="E225" s="15">
        <v>0</v>
      </c>
    </row>
    <row r="226" spans="1:5" x14ac:dyDescent="0.25">
      <c r="A226" s="180"/>
      <c r="B226" s="13" t="s">
        <v>139</v>
      </c>
      <c r="C226" s="14">
        <v>33</v>
      </c>
      <c r="D226" s="14">
        <v>54</v>
      </c>
      <c r="E226" s="15">
        <v>-0.38888888888888901</v>
      </c>
    </row>
    <row r="227" spans="1:5" x14ac:dyDescent="0.25">
      <c r="A227" s="180"/>
      <c r="B227" s="13" t="s">
        <v>162</v>
      </c>
      <c r="C227" s="14">
        <v>0</v>
      </c>
      <c r="D227" s="18"/>
      <c r="E227" s="15">
        <v>0</v>
      </c>
    </row>
    <row r="228" spans="1:5" x14ac:dyDescent="0.25">
      <c r="A228" s="180"/>
      <c r="B228" s="13" t="s">
        <v>141</v>
      </c>
      <c r="C228" s="14">
        <v>57</v>
      </c>
      <c r="D228" s="14">
        <v>230</v>
      </c>
      <c r="E228" s="15">
        <v>-0.75217391304347803</v>
      </c>
    </row>
    <row r="229" spans="1:5" x14ac:dyDescent="0.25">
      <c r="A229" s="180"/>
      <c r="B229" s="13" t="s">
        <v>142</v>
      </c>
      <c r="C229" s="14">
        <v>0</v>
      </c>
      <c r="D229" s="18"/>
      <c r="E229" s="15">
        <v>0</v>
      </c>
    </row>
    <row r="230" spans="1:5" x14ac:dyDescent="0.25">
      <c r="A230" s="180"/>
      <c r="B230" s="13" t="s">
        <v>143</v>
      </c>
      <c r="C230" s="14">
        <v>0</v>
      </c>
      <c r="D230" s="18"/>
      <c r="E230" s="15">
        <v>0</v>
      </c>
    </row>
    <row r="231" spans="1:5" x14ac:dyDescent="0.25">
      <c r="A231" s="180"/>
      <c r="B231" s="13" t="s">
        <v>144</v>
      </c>
      <c r="C231" s="14">
        <v>0</v>
      </c>
      <c r="D231" s="18"/>
      <c r="E231" s="15">
        <v>0</v>
      </c>
    </row>
    <row r="232" spans="1:5" x14ac:dyDescent="0.25">
      <c r="A232" s="180"/>
      <c r="B232" s="13" t="s">
        <v>145</v>
      </c>
      <c r="C232" s="14">
        <v>6</v>
      </c>
      <c r="D232" s="14">
        <v>28</v>
      </c>
      <c r="E232" s="15">
        <v>-0.78571428571428603</v>
      </c>
    </row>
    <row r="233" spans="1:5" x14ac:dyDescent="0.25">
      <c r="A233" s="180"/>
      <c r="B233" s="13" t="s">
        <v>146</v>
      </c>
      <c r="C233" s="14">
        <v>791</v>
      </c>
      <c r="D233" s="14">
        <v>325</v>
      </c>
      <c r="E233" s="15">
        <v>1.43384615384615</v>
      </c>
    </row>
    <row r="234" spans="1:5" x14ac:dyDescent="0.25">
      <c r="A234" s="180"/>
      <c r="B234" s="13" t="s">
        <v>147</v>
      </c>
      <c r="C234" s="14">
        <v>0</v>
      </c>
      <c r="D234" s="18"/>
      <c r="E234" s="15">
        <v>0</v>
      </c>
    </row>
    <row r="235" spans="1:5" x14ac:dyDescent="0.25">
      <c r="A235" s="180"/>
      <c r="B235" s="13" t="s">
        <v>148</v>
      </c>
      <c r="C235" s="14">
        <v>14</v>
      </c>
      <c r="D235" s="18"/>
      <c r="E235" s="15">
        <v>0</v>
      </c>
    </row>
    <row r="236" spans="1:5" x14ac:dyDescent="0.25">
      <c r="A236" s="180"/>
      <c r="B236" s="13" t="s">
        <v>149</v>
      </c>
      <c r="C236" s="14">
        <v>0</v>
      </c>
      <c r="D236" s="18"/>
      <c r="E236" s="15">
        <v>0</v>
      </c>
    </row>
    <row r="237" spans="1:5" x14ac:dyDescent="0.25">
      <c r="A237" s="180"/>
      <c r="B237" s="13" t="s">
        <v>150</v>
      </c>
      <c r="C237" s="14">
        <v>376</v>
      </c>
      <c r="D237" s="14">
        <v>112</v>
      </c>
      <c r="E237" s="15">
        <v>2.3571428571428599</v>
      </c>
    </row>
    <row r="238" spans="1:5" x14ac:dyDescent="0.25">
      <c r="A238" s="180"/>
      <c r="B238" s="13" t="s">
        <v>151</v>
      </c>
      <c r="C238" s="14">
        <v>87</v>
      </c>
      <c r="D238" s="14">
        <v>202</v>
      </c>
      <c r="E238" s="15">
        <v>-0.56930693069306904</v>
      </c>
    </row>
    <row r="239" spans="1:5" x14ac:dyDescent="0.25">
      <c r="A239" s="180"/>
      <c r="B239" s="13" t="s">
        <v>152</v>
      </c>
      <c r="C239" s="14">
        <v>0</v>
      </c>
      <c r="D239" s="14">
        <v>10</v>
      </c>
      <c r="E239" s="15">
        <v>-1</v>
      </c>
    </row>
    <row r="240" spans="1:5" x14ac:dyDescent="0.25">
      <c r="A240" s="180"/>
      <c r="B240" s="13" t="s">
        <v>153</v>
      </c>
      <c r="C240" s="14">
        <v>301</v>
      </c>
      <c r="D240" s="14">
        <v>247</v>
      </c>
      <c r="E240" s="15">
        <v>0.218623481781377</v>
      </c>
    </row>
    <row r="241" spans="1:5" x14ac:dyDescent="0.25">
      <c r="A241" s="180"/>
      <c r="B241" s="13" t="s">
        <v>154</v>
      </c>
      <c r="C241" s="14">
        <v>7</v>
      </c>
      <c r="D241" s="14">
        <v>3</v>
      </c>
      <c r="E241" s="15">
        <v>1.3333333333333299</v>
      </c>
    </row>
    <row r="242" spans="1:5" x14ac:dyDescent="0.25">
      <c r="A242" s="181"/>
      <c r="B242" s="13" t="s">
        <v>155</v>
      </c>
      <c r="C242" s="14">
        <v>0</v>
      </c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172</v>
      </c>
      <c r="D246" s="14">
        <v>5570</v>
      </c>
      <c r="E246" s="15">
        <v>-0.96912028725314203</v>
      </c>
    </row>
    <row r="247" spans="1:5" x14ac:dyDescent="0.25">
      <c r="A247" s="12" t="s">
        <v>165</v>
      </c>
      <c r="B247" s="17"/>
      <c r="C247" s="14">
        <v>152</v>
      </c>
      <c r="D247" s="14">
        <v>1475</v>
      </c>
      <c r="E247" s="15">
        <v>-0.89694915254237295</v>
      </c>
    </row>
    <row r="248" spans="1:5" x14ac:dyDescent="0.25">
      <c r="A248" s="12" t="s">
        <v>166</v>
      </c>
      <c r="B248" s="17"/>
      <c r="C248" s="14">
        <v>447</v>
      </c>
      <c r="D248" s="14">
        <v>1669</v>
      </c>
      <c r="E248" s="15">
        <v>-0.73217495506291197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753</v>
      </c>
      <c r="D252" s="14">
        <v>358</v>
      </c>
      <c r="E252" s="15">
        <v>1.1033519553072599</v>
      </c>
    </row>
    <row r="253" spans="1:5" x14ac:dyDescent="0.25">
      <c r="A253" s="179" t="s">
        <v>169</v>
      </c>
      <c r="B253" s="13" t="s">
        <v>170</v>
      </c>
      <c r="C253" s="14">
        <v>35</v>
      </c>
      <c r="D253" s="14">
        <v>12</v>
      </c>
      <c r="E253" s="15">
        <v>1.9166666666666701</v>
      </c>
    </row>
    <row r="254" spans="1:5" x14ac:dyDescent="0.25">
      <c r="A254" s="180"/>
      <c r="B254" s="13" t="s">
        <v>171</v>
      </c>
      <c r="C254" s="14">
        <v>40</v>
      </c>
      <c r="D254" s="14">
        <v>1</v>
      </c>
      <c r="E254" s="15">
        <v>39</v>
      </c>
    </row>
    <row r="255" spans="1:5" x14ac:dyDescent="0.25">
      <c r="A255" s="181"/>
      <c r="B255" s="13" t="s">
        <v>172</v>
      </c>
      <c r="C255" s="14">
        <v>7</v>
      </c>
      <c r="D255" s="14">
        <v>1</v>
      </c>
      <c r="E255" s="15">
        <v>6</v>
      </c>
    </row>
    <row r="256" spans="1:5" x14ac:dyDescent="0.25">
      <c r="A256" s="12" t="s">
        <v>173</v>
      </c>
      <c r="B256" s="17"/>
      <c r="C256" s="14">
        <v>0</v>
      </c>
      <c r="D256" s="18"/>
      <c r="E256" s="15">
        <v>0</v>
      </c>
    </row>
    <row r="257" spans="1:5" x14ac:dyDescent="0.25">
      <c r="A257" s="12" t="s">
        <v>174</v>
      </c>
      <c r="B257" s="17"/>
      <c r="C257" s="14">
        <v>72</v>
      </c>
      <c r="D257" s="14">
        <v>72</v>
      </c>
      <c r="E257" s="15">
        <v>0</v>
      </c>
    </row>
    <row r="258" spans="1:5" x14ac:dyDescent="0.25">
      <c r="A258" s="12" t="s">
        <v>106</v>
      </c>
      <c r="B258" s="17"/>
      <c r="C258" s="14">
        <v>879</v>
      </c>
      <c r="D258" s="14">
        <v>1053</v>
      </c>
      <c r="E258" s="15">
        <v>-0.16524216524216501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121</v>
      </c>
      <c r="D262" s="14">
        <v>110</v>
      </c>
      <c r="E262" s="15">
        <v>0.1</v>
      </c>
    </row>
    <row r="263" spans="1:5" x14ac:dyDescent="0.25">
      <c r="A263" s="179" t="s">
        <v>64</v>
      </c>
      <c r="B263" s="13" t="s">
        <v>177</v>
      </c>
      <c r="C263" s="14">
        <v>270</v>
      </c>
      <c r="D263" s="14">
        <v>1004</v>
      </c>
      <c r="E263" s="15">
        <v>-0.73107569721115495</v>
      </c>
    </row>
    <row r="264" spans="1:5" x14ac:dyDescent="0.25">
      <c r="A264" s="181"/>
      <c r="B264" s="13" t="s">
        <v>106</v>
      </c>
      <c r="C264" s="14">
        <v>2</v>
      </c>
      <c r="D264" s="14">
        <v>3</v>
      </c>
      <c r="E264" s="15">
        <v>-0.33333333333333298</v>
      </c>
    </row>
    <row r="265" spans="1:5" x14ac:dyDescent="0.25">
      <c r="A265" s="12" t="s">
        <v>178</v>
      </c>
      <c r="B265" s="17"/>
      <c r="C265" s="14">
        <v>14</v>
      </c>
      <c r="D265" s="14">
        <v>14</v>
      </c>
      <c r="E265" s="15">
        <v>0</v>
      </c>
    </row>
    <row r="266" spans="1:5" x14ac:dyDescent="0.25">
      <c r="A266" s="12" t="s">
        <v>179</v>
      </c>
      <c r="B266" s="17"/>
      <c r="C266" s="14">
        <v>15</v>
      </c>
      <c r="D266" s="14">
        <v>6</v>
      </c>
      <c r="E266" s="15">
        <v>1.5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9" t="s">
        <v>182</v>
      </c>
      <c r="B271" s="13" t="s">
        <v>183</v>
      </c>
      <c r="C271" s="14">
        <v>3</v>
      </c>
      <c r="D271" s="14">
        <v>8</v>
      </c>
      <c r="E271" s="15">
        <v>-0.625</v>
      </c>
    </row>
    <row r="272" spans="1:5" x14ac:dyDescent="0.25">
      <c r="A272" s="181"/>
      <c r="B272" s="13" t="s">
        <v>184</v>
      </c>
      <c r="C272" s="14">
        <v>201</v>
      </c>
      <c r="D272" s="14">
        <v>186</v>
      </c>
      <c r="E272" s="15">
        <v>8.0645161290322606E-2</v>
      </c>
    </row>
    <row r="273" spans="1:5" x14ac:dyDescent="0.25">
      <c r="A273" s="12" t="s">
        <v>185</v>
      </c>
      <c r="B273" s="17"/>
      <c r="C273" s="14">
        <v>13</v>
      </c>
      <c r="D273" s="14">
        <v>7</v>
      </c>
      <c r="E273" s="15">
        <v>0.85714285714285698</v>
      </c>
    </row>
    <row r="274" spans="1:5" x14ac:dyDescent="0.25">
      <c r="A274" s="12" t="s">
        <v>186</v>
      </c>
      <c r="B274" s="17"/>
      <c r="C274" s="18"/>
      <c r="D274" s="14">
        <v>1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8"/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8"/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6" t="s">
        <v>193</v>
      </c>
      <c r="B283" s="13" t="s">
        <v>194</v>
      </c>
      <c r="C283" s="18"/>
      <c r="D283" s="18"/>
      <c r="E283" s="23"/>
    </row>
    <row r="284" spans="1:5" x14ac:dyDescent="0.25">
      <c r="A284" s="187"/>
      <c r="B284" s="13" t="s">
        <v>195</v>
      </c>
      <c r="C284" s="14">
        <v>2773</v>
      </c>
      <c r="D284" s="14">
        <v>2892</v>
      </c>
      <c r="E284" s="24">
        <v>0</v>
      </c>
    </row>
    <row r="285" spans="1:5" x14ac:dyDescent="0.25">
      <c r="A285" s="188"/>
      <c r="B285" s="13" t="s">
        <v>196</v>
      </c>
      <c r="C285" s="14">
        <v>37</v>
      </c>
      <c r="D285" s="14">
        <v>53</v>
      </c>
      <c r="E285" s="24">
        <v>0</v>
      </c>
    </row>
    <row r="286" spans="1:5" x14ac:dyDescent="0.25">
      <c r="A286" s="186" t="s">
        <v>197</v>
      </c>
      <c r="B286" s="13" t="s">
        <v>198</v>
      </c>
      <c r="C286" s="14">
        <v>0</v>
      </c>
      <c r="D286" s="14">
        <v>1</v>
      </c>
      <c r="E286" s="24">
        <v>0</v>
      </c>
    </row>
    <row r="287" spans="1:5" x14ac:dyDescent="0.25">
      <c r="A287" s="187"/>
      <c r="B287" s="13" t="s">
        <v>199</v>
      </c>
      <c r="C287" s="14">
        <v>0</v>
      </c>
      <c r="D287" s="14">
        <v>0</v>
      </c>
      <c r="E287" s="24">
        <v>0</v>
      </c>
    </row>
    <row r="288" spans="1:5" x14ac:dyDescent="0.25">
      <c r="A288" s="188"/>
      <c r="B288" s="13" t="s">
        <v>200</v>
      </c>
      <c r="C288" s="14">
        <v>0</v>
      </c>
      <c r="D288" s="14">
        <v>0</v>
      </c>
      <c r="E288" s="24">
        <v>0</v>
      </c>
    </row>
    <row r="289" spans="1:5" x14ac:dyDescent="0.25">
      <c r="A289" s="22" t="s">
        <v>201</v>
      </c>
      <c r="B289" s="13" t="s">
        <v>202</v>
      </c>
      <c r="C289" s="14">
        <v>346</v>
      </c>
      <c r="D289" s="14">
        <v>474</v>
      </c>
      <c r="E289" s="24">
        <v>265</v>
      </c>
    </row>
    <row r="290" spans="1:5" x14ac:dyDescent="0.25">
      <c r="A290" s="186" t="s">
        <v>203</v>
      </c>
      <c r="B290" s="13" t="s">
        <v>204</v>
      </c>
      <c r="C290" s="14">
        <v>96</v>
      </c>
      <c r="D290" s="14">
        <v>148</v>
      </c>
      <c r="E290" s="24">
        <v>22</v>
      </c>
    </row>
    <row r="291" spans="1:5" x14ac:dyDescent="0.25">
      <c r="A291" s="187"/>
      <c r="B291" s="13" t="s">
        <v>205</v>
      </c>
      <c r="C291" s="18"/>
      <c r="D291" s="18"/>
      <c r="E291" s="23"/>
    </row>
    <row r="292" spans="1:5" x14ac:dyDescent="0.25">
      <c r="A292" s="188"/>
      <c r="B292" s="13" t="s">
        <v>206</v>
      </c>
      <c r="C292" s="14">
        <v>109</v>
      </c>
      <c r="D292" s="14">
        <v>206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4">
        <v>1</v>
      </c>
      <c r="D293" s="14">
        <v>3</v>
      </c>
      <c r="E293" s="24">
        <v>2</v>
      </c>
    </row>
    <row r="294" spans="1:5" x14ac:dyDescent="0.25">
      <c r="A294" s="186" t="s">
        <v>209</v>
      </c>
      <c r="B294" s="13" t="s">
        <v>200</v>
      </c>
      <c r="C294" s="14">
        <v>2</v>
      </c>
      <c r="D294" s="14">
        <v>3</v>
      </c>
      <c r="E294" s="24">
        <v>1</v>
      </c>
    </row>
    <row r="295" spans="1:5" x14ac:dyDescent="0.25">
      <c r="A295" s="187"/>
      <c r="B295" s="13" t="s">
        <v>210</v>
      </c>
      <c r="C295" s="14">
        <v>81</v>
      </c>
      <c r="D295" s="14">
        <v>196</v>
      </c>
      <c r="E295" s="24">
        <v>40</v>
      </c>
    </row>
    <row r="296" spans="1:5" x14ac:dyDescent="0.25">
      <c r="A296" s="188"/>
      <c r="B296" s="13" t="s">
        <v>211</v>
      </c>
      <c r="C296" s="14">
        <v>21</v>
      </c>
      <c r="D296" s="14">
        <v>50</v>
      </c>
      <c r="E296" s="24">
        <v>6</v>
      </c>
    </row>
    <row r="297" spans="1:5" x14ac:dyDescent="0.25">
      <c r="A297" s="186" t="s">
        <v>212</v>
      </c>
      <c r="B297" s="13" t="s">
        <v>213</v>
      </c>
      <c r="C297" s="14">
        <v>304</v>
      </c>
      <c r="D297" s="14">
        <v>343</v>
      </c>
      <c r="E297" s="24">
        <v>89</v>
      </c>
    </row>
    <row r="298" spans="1:5" x14ac:dyDescent="0.25">
      <c r="A298" s="187"/>
      <c r="B298" s="13" t="s">
        <v>214</v>
      </c>
      <c r="C298" s="14">
        <v>1</v>
      </c>
      <c r="D298" s="14">
        <v>2</v>
      </c>
      <c r="E298" s="24">
        <v>0</v>
      </c>
    </row>
    <row r="299" spans="1:5" x14ac:dyDescent="0.25">
      <c r="A299" s="187"/>
      <c r="B299" s="13" t="s">
        <v>215</v>
      </c>
      <c r="C299" s="14">
        <v>1084</v>
      </c>
      <c r="D299" s="14">
        <v>1853</v>
      </c>
      <c r="E299" s="24">
        <v>521</v>
      </c>
    </row>
    <row r="300" spans="1:5" x14ac:dyDescent="0.25">
      <c r="A300" s="187"/>
      <c r="B300" s="13" t="s">
        <v>216</v>
      </c>
      <c r="C300" s="14">
        <v>1948</v>
      </c>
      <c r="D300" s="14">
        <v>2109</v>
      </c>
      <c r="E300" s="24">
        <v>0</v>
      </c>
    </row>
    <row r="301" spans="1:5" x14ac:dyDescent="0.25">
      <c r="A301" s="187"/>
      <c r="B301" s="13" t="s">
        <v>217</v>
      </c>
      <c r="C301" s="14">
        <v>372</v>
      </c>
      <c r="D301" s="14">
        <v>392</v>
      </c>
      <c r="E301" s="24">
        <v>97</v>
      </c>
    </row>
    <row r="302" spans="1:5" x14ac:dyDescent="0.25">
      <c r="A302" s="187"/>
      <c r="B302" s="13" t="s">
        <v>218</v>
      </c>
      <c r="C302" s="14">
        <v>1502</v>
      </c>
      <c r="D302" s="14">
        <v>2724</v>
      </c>
      <c r="E302" s="24">
        <v>911</v>
      </c>
    </row>
    <row r="303" spans="1:5" x14ac:dyDescent="0.25">
      <c r="A303" s="187"/>
      <c r="B303" s="13" t="s">
        <v>219</v>
      </c>
      <c r="C303" s="14">
        <v>451</v>
      </c>
      <c r="D303" s="14">
        <v>504</v>
      </c>
      <c r="E303" s="24">
        <v>0</v>
      </c>
    </row>
    <row r="304" spans="1:5" x14ac:dyDescent="0.25">
      <c r="A304" s="187"/>
      <c r="B304" s="13" t="s">
        <v>220</v>
      </c>
      <c r="C304" s="14">
        <v>9</v>
      </c>
      <c r="D304" s="14">
        <v>9</v>
      </c>
      <c r="E304" s="24">
        <v>2</v>
      </c>
    </row>
    <row r="305" spans="1:5" x14ac:dyDescent="0.25">
      <c r="A305" s="187"/>
      <c r="B305" s="13" t="s">
        <v>221</v>
      </c>
      <c r="C305" s="14">
        <v>1386</v>
      </c>
      <c r="D305" s="14">
        <v>262</v>
      </c>
      <c r="E305" s="24">
        <v>696</v>
      </c>
    </row>
    <row r="306" spans="1:5" x14ac:dyDescent="0.25">
      <c r="A306" s="187"/>
      <c r="B306" s="13" t="s">
        <v>222</v>
      </c>
      <c r="C306" s="14">
        <v>2</v>
      </c>
      <c r="D306" s="14">
        <v>4</v>
      </c>
      <c r="E306" s="24">
        <v>5</v>
      </c>
    </row>
    <row r="307" spans="1:5" x14ac:dyDescent="0.25">
      <c r="A307" s="187"/>
      <c r="B307" s="13" t="s">
        <v>223</v>
      </c>
      <c r="C307" s="14">
        <v>8</v>
      </c>
      <c r="D307" s="14">
        <v>12</v>
      </c>
      <c r="E307" s="24">
        <v>1</v>
      </c>
    </row>
    <row r="308" spans="1:5" x14ac:dyDescent="0.25">
      <c r="A308" s="187"/>
      <c r="B308" s="13" t="s">
        <v>224</v>
      </c>
      <c r="C308" s="14">
        <v>1285</v>
      </c>
      <c r="D308" s="14">
        <v>1956</v>
      </c>
      <c r="E308" s="24">
        <v>688</v>
      </c>
    </row>
    <row r="309" spans="1:5" x14ac:dyDescent="0.25">
      <c r="A309" s="187"/>
      <c r="B309" s="13" t="s">
        <v>225</v>
      </c>
      <c r="C309" s="14">
        <v>1005</v>
      </c>
      <c r="D309" s="14">
        <v>1134</v>
      </c>
      <c r="E309" s="24">
        <v>0</v>
      </c>
    </row>
    <row r="310" spans="1:5" x14ac:dyDescent="0.25">
      <c r="A310" s="187"/>
      <c r="B310" s="13" t="s">
        <v>226</v>
      </c>
      <c r="C310" s="14">
        <v>28</v>
      </c>
      <c r="D310" s="14">
        <v>44</v>
      </c>
      <c r="E310" s="24">
        <v>17</v>
      </c>
    </row>
    <row r="311" spans="1:5" x14ac:dyDescent="0.25">
      <c r="A311" s="188"/>
      <c r="B311" s="13" t="s">
        <v>227</v>
      </c>
      <c r="C311" s="14">
        <v>95</v>
      </c>
      <c r="D311" s="14">
        <v>110</v>
      </c>
      <c r="E311" s="24">
        <v>0</v>
      </c>
    </row>
    <row r="312" spans="1:5" x14ac:dyDescent="0.25">
      <c r="A312" s="186" t="s">
        <v>228</v>
      </c>
      <c r="B312" s="13" t="s">
        <v>229</v>
      </c>
      <c r="C312" s="14">
        <v>0</v>
      </c>
      <c r="D312" s="14">
        <v>0</v>
      </c>
      <c r="E312" s="24">
        <v>0</v>
      </c>
    </row>
    <row r="313" spans="1:5" x14ac:dyDescent="0.25">
      <c r="A313" s="187"/>
      <c r="B313" s="13" t="s">
        <v>230</v>
      </c>
      <c r="C313" s="14">
        <v>3</v>
      </c>
      <c r="D313" s="14">
        <v>4</v>
      </c>
      <c r="E313" s="24">
        <v>1</v>
      </c>
    </row>
    <row r="314" spans="1:5" x14ac:dyDescent="0.25">
      <c r="A314" s="187"/>
      <c r="B314" s="13" t="s">
        <v>231</v>
      </c>
      <c r="C314" s="14">
        <v>0</v>
      </c>
      <c r="D314" s="14">
        <v>0</v>
      </c>
      <c r="E314" s="24">
        <v>0</v>
      </c>
    </row>
    <row r="315" spans="1:5" x14ac:dyDescent="0.25">
      <c r="A315" s="187"/>
      <c r="B315" s="13" t="s">
        <v>232</v>
      </c>
      <c r="C315" s="14">
        <v>0</v>
      </c>
      <c r="D315" s="14">
        <v>0</v>
      </c>
      <c r="E315" s="24">
        <v>0</v>
      </c>
    </row>
    <row r="316" spans="1:5" x14ac:dyDescent="0.25">
      <c r="A316" s="187"/>
      <c r="B316" s="13" t="s">
        <v>233</v>
      </c>
      <c r="C316" s="14">
        <v>29</v>
      </c>
      <c r="D316" s="14">
        <v>41</v>
      </c>
      <c r="E316" s="24">
        <v>14</v>
      </c>
    </row>
    <row r="317" spans="1:5" x14ac:dyDescent="0.25">
      <c r="A317" s="187"/>
      <c r="B317" s="13" t="s">
        <v>234</v>
      </c>
      <c r="C317" s="14">
        <v>0</v>
      </c>
      <c r="D317" s="14">
        <v>0</v>
      </c>
      <c r="E317" s="24">
        <v>0</v>
      </c>
    </row>
    <row r="318" spans="1:5" x14ac:dyDescent="0.25">
      <c r="A318" s="187"/>
      <c r="B318" s="13" t="s">
        <v>235</v>
      </c>
      <c r="C318" s="14">
        <v>0</v>
      </c>
      <c r="D318" s="14">
        <v>0</v>
      </c>
      <c r="E318" s="24">
        <v>0</v>
      </c>
    </row>
    <row r="319" spans="1:5" x14ac:dyDescent="0.25">
      <c r="A319" s="187"/>
      <c r="B319" s="13" t="s">
        <v>236</v>
      </c>
      <c r="C319" s="14">
        <v>41</v>
      </c>
      <c r="D319" s="14">
        <v>93</v>
      </c>
      <c r="E319" s="24">
        <v>26</v>
      </c>
    </row>
    <row r="320" spans="1:5" x14ac:dyDescent="0.25">
      <c r="A320" s="187"/>
      <c r="B320" s="13" t="s">
        <v>237</v>
      </c>
      <c r="C320" s="14">
        <v>1</v>
      </c>
      <c r="D320" s="14">
        <v>1</v>
      </c>
      <c r="E320" s="24">
        <v>1</v>
      </c>
    </row>
    <row r="321" spans="1:5" x14ac:dyDescent="0.25">
      <c r="A321" s="187"/>
      <c r="B321" s="13" t="s">
        <v>238</v>
      </c>
      <c r="C321" s="14">
        <v>37</v>
      </c>
      <c r="D321" s="14">
        <v>31</v>
      </c>
      <c r="E321" s="24">
        <v>32</v>
      </c>
    </row>
    <row r="322" spans="1:5" x14ac:dyDescent="0.25">
      <c r="A322" s="187"/>
      <c r="B322" s="13" t="s">
        <v>239</v>
      </c>
      <c r="C322" s="14">
        <v>106</v>
      </c>
      <c r="D322" s="14">
        <v>188</v>
      </c>
      <c r="E322" s="24">
        <v>50</v>
      </c>
    </row>
    <row r="323" spans="1:5" x14ac:dyDescent="0.25">
      <c r="A323" s="187"/>
      <c r="B323" s="13" t="s">
        <v>240</v>
      </c>
      <c r="C323" s="14">
        <v>1</v>
      </c>
      <c r="D323" s="14">
        <v>0</v>
      </c>
      <c r="E323" s="24">
        <v>0</v>
      </c>
    </row>
    <row r="324" spans="1:5" x14ac:dyDescent="0.25">
      <c r="A324" s="187"/>
      <c r="B324" s="13" t="s">
        <v>241</v>
      </c>
      <c r="C324" s="14">
        <v>0</v>
      </c>
      <c r="D324" s="14">
        <v>0</v>
      </c>
      <c r="E324" s="24">
        <v>0</v>
      </c>
    </row>
    <row r="325" spans="1:5" x14ac:dyDescent="0.25">
      <c r="A325" s="187"/>
      <c r="B325" s="13" t="s">
        <v>242</v>
      </c>
      <c r="C325" s="14">
        <v>3</v>
      </c>
      <c r="D325" s="14">
        <v>1</v>
      </c>
      <c r="E325" s="24">
        <v>2</v>
      </c>
    </row>
    <row r="326" spans="1:5" x14ac:dyDescent="0.25">
      <c r="A326" s="187"/>
      <c r="B326" s="13" t="s">
        <v>243</v>
      </c>
      <c r="C326" s="14">
        <v>45</v>
      </c>
      <c r="D326" s="14">
        <v>43</v>
      </c>
      <c r="E326" s="24">
        <v>17</v>
      </c>
    </row>
    <row r="327" spans="1:5" x14ac:dyDescent="0.25">
      <c r="A327" s="187"/>
      <c r="B327" s="13" t="s">
        <v>244</v>
      </c>
      <c r="C327" s="18"/>
      <c r="D327" s="18"/>
      <c r="E327" s="23"/>
    </row>
    <row r="328" spans="1:5" x14ac:dyDescent="0.25">
      <c r="A328" s="187"/>
      <c r="B328" s="13" t="s">
        <v>245</v>
      </c>
      <c r="C328" s="18"/>
      <c r="D328" s="18"/>
      <c r="E328" s="23"/>
    </row>
    <row r="329" spans="1:5" x14ac:dyDescent="0.25">
      <c r="A329" s="187"/>
      <c r="B329" s="13" t="s">
        <v>246</v>
      </c>
      <c r="C329" s="18"/>
      <c r="D329" s="18"/>
      <c r="E329" s="23"/>
    </row>
    <row r="330" spans="1:5" x14ac:dyDescent="0.25">
      <c r="A330" s="187"/>
      <c r="B330" s="13" t="s">
        <v>247</v>
      </c>
      <c r="C330" s="14">
        <v>22</v>
      </c>
      <c r="D330" s="14">
        <v>18</v>
      </c>
      <c r="E330" s="24">
        <v>9</v>
      </c>
    </row>
    <row r="331" spans="1:5" x14ac:dyDescent="0.25">
      <c r="A331" s="187"/>
      <c r="B331" s="13" t="s">
        <v>248</v>
      </c>
      <c r="C331" s="18"/>
      <c r="D331" s="18"/>
      <c r="E331" s="23"/>
    </row>
    <row r="332" spans="1:5" x14ac:dyDescent="0.25">
      <c r="A332" s="187"/>
      <c r="B332" s="13" t="s">
        <v>249</v>
      </c>
      <c r="C332" s="18"/>
      <c r="D332" s="18"/>
      <c r="E332" s="23"/>
    </row>
    <row r="333" spans="1:5" x14ac:dyDescent="0.25">
      <c r="A333" s="187"/>
      <c r="B333" s="13" t="s">
        <v>250</v>
      </c>
      <c r="C333" s="14">
        <v>3</v>
      </c>
      <c r="D333" s="14">
        <v>5</v>
      </c>
      <c r="E333" s="24">
        <v>2</v>
      </c>
    </row>
    <row r="334" spans="1:5" x14ac:dyDescent="0.25">
      <c r="A334" s="187"/>
      <c r="B334" s="13" t="s">
        <v>251</v>
      </c>
      <c r="C334" s="18"/>
      <c r="D334" s="18"/>
      <c r="E334" s="23"/>
    </row>
    <row r="335" spans="1:5" x14ac:dyDescent="0.25">
      <c r="A335" s="187"/>
      <c r="B335" s="13" t="s">
        <v>252</v>
      </c>
      <c r="C335" s="14">
        <v>109</v>
      </c>
      <c r="D335" s="14">
        <v>140</v>
      </c>
      <c r="E335" s="24">
        <v>98</v>
      </c>
    </row>
    <row r="336" spans="1:5" x14ac:dyDescent="0.25">
      <c r="A336" s="187"/>
      <c r="B336" s="13" t="s">
        <v>253</v>
      </c>
      <c r="C336" s="14">
        <v>510</v>
      </c>
      <c r="D336" s="14">
        <v>603</v>
      </c>
      <c r="E336" s="24">
        <v>184</v>
      </c>
    </row>
    <row r="337" spans="1:5" x14ac:dyDescent="0.25">
      <c r="A337" s="187"/>
      <c r="B337" s="13" t="s">
        <v>254</v>
      </c>
      <c r="C337" s="18"/>
      <c r="D337" s="18"/>
      <c r="E337" s="23"/>
    </row>
    <row r="338" spans="1:5" x14ac:dyDescent="0.25">
      <c r="A338" s="187"/>
      <c r="B338" s="13" t="s">
        <v>255</v>
      </c>
      <c r="C338" s="14">
        <v>5</v>
      </c>
      <c r="D338" s="14">
        <v>7</v>
      </c>
      <c r="E338" s="24">
        <v>3</v>
      </c>
    </row>
    <row r="339" spans="1:5" x14ac:dyDescent="0.25">
      <c r="A339" s="187"/>
      <c r="B339" s="13" t="s">
        <v>256</v>
      </c>
      <c r="C339" s="14">
        <v>5</v>
      </c>
      <c r="D339" s="14">
        <v>4</v>
      </c>
      <c r="E339" s="23"/>
    </row>
    <row r="340" spans="1:5" x14ac:dyDescent="0.25">
      <c r="A340" s="187"/>
      <c r="B340" s="13" t="s">
        <v>257</v>
      </c>
      <c r="C340" s="18"/>
      <c r="D340" s="18"/>
      <c r="E340" s="23"/>
    </row>
    <row r="341" spans="1:5" x14ac:dyDescent="0.25">
      <c r="A341" s="187"/>
      <c r="B341" s="13" t="s">
        <v>258</v>
      </c>
      <c r="C341" s="18"/>
      <c r="D341" s="18"/>
      <c r="E341" s="23"/>
    </row>
    <row r="342" spans="1:5" x14ac:dyDescent="0.25">
      <c r="A342" s="187"/>
      <c r="B342" s="13" t="s">
        <v>259</v>
      </c>
      <c r="C342" s="14">
        <v>4</v>
      </c>
      <c r="D342" s="14">
        <v>1</v>
      </c>
      <c r="E342" s="24">
        <v>1</v>
      </c>
    </row>
    <row r="343" spans="1:5" x14ac:dyDescent="0.25">
      <c r="A343" s="187"/>
      <c r="B343" s="13" t="s">
        <v>260</v>
      </c>
      <c r="C343" s="14">
        <v>3</v>
      </c>
      <c r="D343" s="14">
        <v>4</v>
      </c>
      <c r="E343" s="24">
        <v>1</v>
      </c>
    </row>
    <row r="344" spans="1:5" x14ac:dyDescent="0.25">
      <c r="A344" s="188"/>
      <c r="B344" s="13" t="s">
        <v>261</v>
      </c>
      <c r="C344" s="14">
        <v>11</v>
      </c>
      <c r="D344" s="14">
        <v>11</v>
      </c>
      <c r="E344" s="23"/>
    </row>
    <row r="345" spans="1:5" x14ac:dyDescent="0.25">
      <c r="A345" s="186" t="s">
        <v>262</v>
      </c>
      <c r="B345" s="13" t="s">
        <v>263</v>
      </c>
      <c r="C345" s="14">
        <v>4</v>
      </c>
      <c r="D345" s="14">
        <v>7</v>
      </c>
      <c r="E345" s="24">
        <v>0</v>
      </c>
    </row>
    <row r="346" spans="1:5" x14ac:dyDescent="0.25">
      <c r="A346" s="187"/>
      <c r="B346" s="13" t="s">
        <v>264</v>
      </c>
      <c r="C346" s="14">
        <v>5</v>
      </c>
      <c r="D346" s="14">
        <v>15</v>
      </c>
      <c r="E346" s="24">
        <v>0</v>
      </c>
    </row>
    <row r="347" spans="1:5" x14ac:dyDescent="0.25">
      <c r="A347" s="187"/>
      <c r="B347" s="13" t="s">
        <v>265</v>
      </c>
      <c r="C347" s="14">
        <v>1</v>
      </c>
      <c r="D347" s="14">
        <v>5</v>
      </c>
      <c r="E347" s="24">
        <v>0</v>
      </c>
    </row>
    <row r="348" spans="1:5" x14ac:dyDescent="0.25">
      <c r="A348" s="187"/>
      <c r="B348" s="13" t="s">
        <v>266</v>
      </c>
      <c r="C348" s="14">
        <v>0</v>
      </c>
      <c r="D348" s="14">
        <v>0</v>
      </c>
      <c r="E348" s="24">
        <v>0</v>
      </c>
    </row>
    <row r="349" spans="1:5" x14ac:dyDescent="0.25">
      <c r="A349" s="187"/>
      <c r="B349" s="13" t="s">
        <v>267</v>
      </c>
      <c r="C349" s="14">
        <v>0</v>
      </c>
      <c r="D349" s="14">
        <v>0</v>
      </c>
      <c r="E349" s="24">
        <v>0</v>
      </c>
    </row>
    <row r="350" spans="1:5" x14ac:dyDescent="0.25">
      <c r="A350" s="187"/>
      <c r="B350" s="13" t="s">
        <v>268</v>
      </c>
      <c r="C350" s="14">
        <v>5</v>
      </c>
      <c r="D350" s="14">
        <v>10</v>
      </c>
      <c r="E350" s="24">
        <v>0</v>
      </c>
    </row>
    <row r="351" spans="1:5" x14ac:dyDescent="0.25">
      <c r="A351" s="187"/>
      <c r="B351" s="13" t="s">
        <v>269</v>
      </c>
      <c r="C351" s="14">
        <v>2</v>
      </c>
      <c r="D351" s="14">
        <v>6</v>
      </c>
      <c r="E351" s="24">
        <v>0</v>
      </c>
    </row>
    <row r="352" spans="1:5" x14ac:dyDescent="0.25">
      <c r="A352" s="187"/>
      <c r="B352" s="13" t="s">
        <v>270</v>
      </c>
      <c r="C352" s="14">
        <v>0</v>
      </c>
      <c r="D352" s="14">
        <v>0</v>
      </c>
      <c r="E352" s="24">
        <v>0</v>
      </c>
    </row>
    <row r="353" spans="1:5" x14ac:dyDescent="0.25">
      <c r="A353" s="187"/>
      <c r="B353" s="13" t="s">
        <v>271</v>
      </c>
      <c r="C353" s="14">
        <v>2</v>
      </c>
      <c r="D353" s="14">
        <v>4</v>
      </c>
      <c r="E353" s="24">
        <v>0</v>
      </c>
    </row>
    <row r="354" spans="1:5" x14ac:dyDescent="0.25">
      <c r="A354" s="187"/>
      <c r="B354" s="13" t="s">
        <v>272</v>
      </c>
      <c r="C354" s="14">
        <v>0</v>
      </c>
      <c r="D354" s="14">
        <v>0</v>
      </c>
      <c r="E354" s="24">
        <v>0</v>
      </c>
    </row>
    <row r="355" spans="1:5" x14ac:dyDescent="0.25">
      <c r="A355" s="188"/>
      <c r="B355" s="13" t="s">
        <v>273</v>
      </c>
      <c r="C355" s="14">
        <v>0</v>
      </c>
      <c r="D355" s="14">
        <v>0</v>
      </c>
      <c r="E355" s="24">
        <v>0</v>
      </c>
    </row>
    <row r="356" spans="1:5" x14ac:dyDescent="0.25">
      <c r="A356" s="186" t="s">
        <v>274</v>
      </c>
      <c r="B356" s="13" t="s">
        <v>275</v>
      </c>
      <c r="C356" s="14">
        <v>49</v>
      </c>
      <c r="D356" s="14">
        <v>51</v>
      </c>
      <c r="E356" s="24">
        <v>3</v>
      </c>
    </row>
    <row r="357" spans="1:5" x14ac:dyDescent="0.25">
      <c r="A357" s="187"/>
      <c r="B357" s="13" t="s">
        <v>276</v>
      </c>
      <c r="C357" s="18"/>
      <c r="D357" s="18"/>
      <c r="E357" s="23"/>
    </row>
    <row r="358" spans="1:5" x14ac:dyDescent="0.25">
      <c r="A358" s="187"/>
      <c r="B358" s="13" t="s">
        <v>277</v>
      </c>
      <c r="C358" s="18"/>
      <c r="D358" s="18"/>
      <c r="E358" s="23"/>
    </row>
    <row r="359" spans="1:5" x14ac:dyDescent="0.25">
      <c r="A359" s="187"/>
      <c r="B359" s="13" t="s">
        <v>278</v>
      </c>
      <c r="C359" s="14">
        <v>15</v>
      </c>
      <c r="D359" s="14">
        <v>18</v>
      </c>
      <c r="E359" s="24">
        <v>7</v>
      </c>
    </row>
    <row r="360" spans="1:5" x14ac:dyDescent="0.25">
      <c r="A360" s="187"/>
      <c r="B360" s="13" t="s">
        <v>279</v>
      </c>
      <c r="C360" s="14">
        <v>1</v>
      </c>
      <c r="D360" s="14">
        <v>1</v>
      </c>
      <c r="E360" s="24">
        <v>0</v>
      </c>
    </row>
    <row r="361" spans="1:5" x14ac:dyDescent="0.25">
      <c r="A361" s="187"/>
      <c r="B361" s="13" t="s">
        <v>280</v>
      </c>
      <c r="C361" s="14">
        <v>0</v>
      </c>
      <c r="D361" s="14">
        <v>0</v>
      </c>
      <c r="E361" s="24">
        <v>0</v>
      </c>
    </row>
    <row r="362" spans="1:5" x14ac:dyDescent="0.25">
      <c r="A362" s="187"/>
      <c r="B362" s="13" t="s">
        <v>281</v>
      </c>
      <c r="C362" s="14">
        <v>0</v>
      </c>
      <c r="D362" s="14">
        <v>0</v>
      </c>
      <c r="E362" s="24">
        <v>0</v>
      </c>
    </row>
    <row r="363" spans="1:5" x14ac:dyDescent="0.25">
      <c r="A363" s="187"/>
      <c r="B363" s="13" t="s">
        <v>282</v>
      </c>
      <c r="C363" s="14">
        <v>0</v>
      </c>
      <c r="D363" s="14">
        <v>0</v>
      </c>
      <c r="E363" s="24">
        <v>0</v>
      </c>
    </row>
    <row r="364" spans="1:5" x14ac:dyDescent="0.25">
      <c r="A364" s="188"/>
      <c r="B364" s="13" t="s">
        <v>283</v>
      </c>
      <c r="C364" s="14">
        <v>0</v>
      </c>
      <c r="D364" s="14">
        <v>0</v>
      </c>
      <c r="E364" s="24">
        <v>0</v>
      </c>
    </row>
    <row r="365" spans="1:5" x14ac:dyDescent="0.25">
      <c r="A365" s="186" t="s">
        <v>284</v>
      </c>
      <c r="B365" s="13" t="s">
        <v>285</v>
      </c>
      <c r="C365" s="14">
        <v>0</v>
      </c>
      <c r="D365" s="14">
        <v>0</v>
      </c>
      <c r="E365" s="24">
        <v>0</v>
      </c>
    </row>
    <row r="366" spans="1:5" x14ac:dyDescent="0.25">
      <c r="A366" s="187"/>
      <c r="B366" s="13" t="s">
        <v>286</v>
      </c>
      <c r="C366" s="14">
        <v>178</v>
      </c>
      <c r="D366" s="14">
        <v>191</v>
      </c>
      <c r="E366" s="24">
        <v>0</v>
      </c>
    </row>
    <row r="367" spans="1:5" x14ac:dyDescent="0.25">
      <c r="A367" s="187"/>
      <c r="B367" s="13" t="s">
        <v>287</v>
      </c>
      <c r="C367" s="14">
        <v>40</v>
      </c>
      <c r="D367" s="14">
        <v>41</v>
      </c>
      <c r="E367" s="24">
        <v>0</v>
      </c>
    </row>
    <row r="368" spans="1:5" x14ac:dyDescent="0.25">
      <c r="A368" s="187"/>
      <c r="B368" s="13" t="s">
        <v>288</v>
      </c>
      <c r="C368" s="14">
        <v>40</v>
      </c>
      <c r="D368" s="14">
        <v>38</v>
      </c>
      <c r="E368" s="24">
        <v>0</v>
      </c>
    </row>
    <row r="369" spans="1:5" x14ac:dyDescent="0.25">
      <c r="A369" s="187"/>
      <c r="B369" s="13" t="s">
        <v>204</v>
      </c>
      <c r="C369" s="14">
        <v>0</v>
      </c>
      <c r="D369" s="14">
        <v>1</v>
      </c>
      <c r="E369" s="24">
        <v>0</v>
      </c>
    </row>
    <row r="370" spans="1:5" x14ac:dyDescent="0.25">
      <c r="A370" s="187"/>
      <c r="B370" s="13" t="s">
        <v>289</v>
      </c>
      <c r="C370" s="14">
        <v>0</v>
      </c>
      <c r="D370" s="14">
        <v>0</v>
      </c>
      <c r="E370" s="24">
        <v>0</v>
      </c>
    </row>
    <row r="371" spans="1:5" x14ac:dyDescent="0.25">
      <c r="A371" s="187"/>
      <c r="B371" s="13" t="s">
        <v>290</v>
      </c>
      <c r="C371" s="14">
        <v>11</v>
      </c>
      <c r="D371" s="14">
        <v>4</v>
      </c>
      <c r="E371" s="23"/>
    </row>
    <row r="372" spans="1:5" x14ac:dyDescent="0.25">
      <c r="A372" s="187"/>
      <c r="B372" s="13" t="s">
        <v>291</v>
      </c>
      <c r="C372" s="14">
        <v>297</v>
      </c>
      <c r="D372" s="14">
        <v>388</v>
      </c>
      <c r="E372" s="24">
        <v>0</v>
      </c>
    </row>
    <row r="373" spans="1:5" x14ac:dyDescent="0.25">
      <c r="A373" s="187"/>
      <c r="B373" s="13" t="s">
        <v>292</v>
      </c>
      <c r="C373" s="14">
        <v>0</v>
      </c>
      <c r="D373" s="14">
        <v>0</v>
      </c>
      <c r="E373" s="24">
        <v>0</v>
      </c>
    </row>
    <row r="374" spans="1:5" x14ac:dyDescent="0.25">
      <c r="A374" s="187"/>
      <c r="B374" s="13" t="s">
        <v>293</v>
      </c>
      <c r="C374" s="14">
        <v>0</v>
      </c>
      <c r="D374" s="14">
        <v>0</v>
      </c>
      <c r="E374" s="24">
        <v>0</v>
      </c>
    </row>
    <row r="375" spans="1:5" x14ac:dyDescent="0.25">
      <c r="A375" s="187"/>
      <c r="B375" s="13" t="s">
        <v>294</v>
      </c>
      <c r="C375" s="14">
        <v>0</v>
      </c>
      <c r="D375" s="14">
        <v>0</v>
      </c>
      <c r="E375" s="24">
        <v>0</v>
      </c>
    </row>
    <row r="376" spans="1:5" x14ac:dyDescent="0.25">
      <c r="A376" s="187"/>
      <c r="B376" s="13" t="s">
        <v>295</v>
      </c>
      <c r="C376" s="14">
        <v>0</v>
      </c>
      <c r="D376" s="14">
        <v>0</v>
      </c>
      <c r="E376" s="24">
        <v>0</v>
      </c>
    </row>
    <row r="377" spans="1:5" x14ac:dyDescent="0.25">
      <c r="A377" s="188"/>
      <c r="B377" s="13" t="s">
        <v>296</v>
      </c>
      <c r="C377" s="14">
        <v>189</v>
      </c>
      <c r="D377" s="14">
        <v>24</v>
      </c>
      <c r="E377" s="24">
        <v>0</v>
      </c>
    </row>
  </sheetData>
  <sheetProtection algorithmName="SHA-512" hashValue="9C5u4mRNO0jHl/rpZGdcUZWe5eBK7Yo8sqoH/C6LL2LVVcr3F3/N1ww3JCDY0a/zr2nrvttLUq4u3Z8jGi906g==" saltValue="JsTBeNzmPjJYZc81wlaYIQ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5668-E211-4250-B3C8-5466A90D038D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hidden="1" customWidth="1"/>
    <col min="20" max="20" width="7.85546875" style="156" hidden="1" customWidth="1"/>
    <col min="21" max="22" width="0" style="156" hidden="1" customWidth="1"/>
    <col min="23" max="23" width="51.28515625" style="156" hidden="1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8" t="s">
        <v>1817</v>
      </c>
      <c r="D1" s="218"/>
      <c r="E1" s="218"/>
      <c r="F1" s="218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8</v>
      </c>
      <c r="D4" s="162">
        <f>DatosViolenciaGénero!C7</f>
        <v>5896</v>
      </c>
      <c r="F4" s="161" t="s">
        <v>1812</v>
      </c>
      <c r="G4" s="163">
        <f>DatosViolenciaGénero!E82</f>
        <v>606</v>
      </c>
      <c r="H4" s="164"/>
    </row>
    <row r="5" spans="1:30" x14ac:dyDescent="0.2">
      <c r="C5" s="161" t="s">
        <v>35</v>
      </c>
      <c r="D5" s="162">
        <f>DatosViolenciaGénero!C5</f>
        <v>2712</v>
      </c>
      <c r="F5" s="161" t="s">
        <v>1813</v>
      </c>
      <c r="G5" s="163">
        <f>DatosViolenciaGénero!F82</f>
        <v>1331</v>
      </c>
      <c r="H5" s="164"/>
    </row>
    <row r="6" spans="1:30" x14ac:dyDescent="0.2">
      <c r="C6" s="161" t="s">
        <v>1814</v>
      </c>
      <c r="D6" s="172">
        <f>DatosViolenciaGénero!C8</f>
        <v>1378</v>
      </c>
    </row>
    <row r="7" spans="1:30" x14ac:dyDescent="0.2">
      <c r="C7" s="161" t="s">
        <v>55</v>
      </c>
      <c r="D7" s="172">
        <f>DatosViolenciaGénero!C9</f>
        <v>21</v>
      </c>
    </row>
    <row r="8" spans="1:30" x14ac:dyDescent="0.2">
      <c r="C8" s="161" t="s">
        <v>1818</v>
      </c>
      <c r="D8" s="162">
        <f>DatosViolenciaGénero!C11</f>
        <v>17</v>
      </c>
    </row>
    <row r="9" spans="1:30" x14ac:dyDescent="0.2">
      <c r="C9" s="161" t="s">
        <v>1819</v>
      </c>
      <c r="D9" s="162">
        <f>DatosViolenciaGénero!C12</f>
        <v>6</v>
      </c>
    </row>
    <row r="10" spans="1:30" x14ac:dyDescent="0.2">
      <c r="C10" s="161" t="s">
        <v>1811</v>
      </c>
      <c r="D10" s="172">
        <f>DatosViolenciaGénero!C6</f>
        <v>263</v>
      </c>
    </row>
    <row r="11" spans="1:30" x14ac:dyDescent="0.2">
      <c r="C11" s="161" t="s">
        <v>1815</v>
      </c>
      <c r="D11" s="172">
        <f>DatosViolenciaGénero!C10</f>
        <v>14</v>
      </c>
    </row>
    <row r="20" spans="3:32" x14ac:dyDescent="0.2">
      <c r="C20" s="167"/>
      <c r="D20" s="167"/>
    </row>
    <row r="21" spans="3:32" x14ac:dyDescent="0.2">
      <c r="C21" s="168"/>
      <c r="D21" s="168"/>
    </row>
    <row r="22" spans="3:32" s="167" customFormat="1" ht="12.75" customHeight="1" x14ac:dyDescent="0.2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8" customFormat="1" x14ac:dyDescent="0.2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">
      <c r="AB24" s="154"/>
    </row>
    <row r="25" spans="3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4"/>
      <c r="AC25" s="169"/>
      <c r="AE25" s="170" t="s">
        <v>1774</v>
      </c>
      <c r="AF25" s="171">
        <v>0</v>
      </c>
    </row>
  </sheetData>
  <sheetProtection algorithmName="SHA-512" hashValue="UVfnbwWDO2zA146dI1RT27mc6ag8jc7rYHy6YkE3qAJjgQvQHyH/E3Xr+eZrSDEvyxVDkeLbjw5TPFPWX1s1Kg==" saltValue="rC9byL3FX3XeUgwqrZIP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B37AC-85A9-45AB-98AA-F6BFC8C3DA24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425781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425781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42578125" style="140" customWidth="1"/>
    <col min="26" max="26" width="2.7109375" style="140" customWidth="1"/>
    <col min="27" max="16384" width="11.42578125" style="107"/>
  </cols>
  <sheetData>
    <row r="1" spans="1:26" x14ac:dyDescent="0.2">
      <c r="A1" s="139"/>
      <c r="C1" s="214" t="s">
        <v>1820</v>
      </c>
      <c r="D1" s="214"/>
      <c r="E1" s="214"/>
      <c r="F1" s="139"/>
      <c r="H1" s="173"/>
      <c r="I1" s="173"/>
      <c r="J1" s="173"/>
      <c r="K1" s="139"/>
      <c r="P1" s="139"/>
      <c r="U1" s="139"/>
      <c r="Z1" s="139"/>
    </row>
    <row r="2" spans="1:26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5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WXy/JkKH4tLUTW5Qj2QkleuZ+YjttOFacVtSFonifhQLlI2RHyzFTLxlGhvtEPFXAovfUGKNfJz32QIWaoS2Pg==" saltValue="j6OUOS1obOr9kgvePSfe2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0B87-3221-441E-AA5F-EA8E07DFD19E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4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4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4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4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4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4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4.28515625" style="140" customWidth="1"/>
    <col min="61" max="61" width="2.7109375" style="140" customWidth="1"/>
    <col min="62" max="16384" width="11.42578125" style="107"/>
  </cols>
  <sheetData>
    <row r="1" spans="1:61" x14ac:dyDescent="0.2">
      <c r="A1" s="139"/>
      <c r="C1" s="214" t="s">
        <v>1825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39"/>
      <c r="R1" s="173"/>
      <c r="S1" s="173"/>
      <c r="T1" s="173"/>
      <c r="U1" s="139"/>
      <c r="W1" s="173"/>
      <c r="X1" s="173"/>
      <c r="Y1" s="173"/>
      <c r="Z1" s="139"/>
      <c r="AB1" s="173"/>
      <c r="AC1" s="173"/>
      <c r="AD1" s="173"/>
      <c r="AE1" s="139"/>
      <c r="AG1" s="173"/>
      <c r="AH1" s="173"/>
      <c r="AI1" s="173"/>
      <c r="AJ1" s="139"/>
      <c r="AL1" s="173"/>
      <c r="AM1" s="173"/>
      <c r="AN1" s="173"/>
      <c r="AO1" s="139"/>
      <c r="AQ1" s="173"/>
      <c r="AR1" s="173"/>
      <c r="AS1" s="173"/>
      <c r="AT1" s="139"/>
      <c r="AV1" s="173"/>
      <c r="AW1" s="173"/>
      <c r="AX1" s="173"/>
      <c r="AY1" s="139"/>
      <c r="BA1" s="173"/>
      <c r="BB1" s="173"/>
      <c r="BC1" s="173"/>
      <c r="BD1" s="139"/>
      <c r="BF1" s="173"/>
      <c r="BG1" s="173"/>
      <c r="BH1" s="173"/>
      <c r="BI1" s="139"/>
    </row>
    <row r="2" spans="1:61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5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i2iArcIyz2vmaSQFfRWRL9lcOtwUDQSUiQxgSlzSgu+IdWbiMWm9iQOnkFzepogozEhYvblrxMJijmDMYcI9MA==" saltValue="N92QthfsK1enIPjdeYI8J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3D1F-0C8D-4B21-846E-6D1A1B55AF44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7" width="11.42578125" style="140"/>
    <col min="18" max="18" width="11.42578125" style="91"/>
    <col min="19" max="19" width="2.7109375" style="140" customWidth="1"/>
    <col min="20" max="20" width="7.85546875" style="140" customWidth="1"/>
    <col min="21" max="25" width="11.42578125" style="140"/>
    <col min="26" max="16384" width="11.42578125" style="91"/>
  </cols>
  <sheetData>
    <row r="1" spans="1:26" x14ac:dyDescent="0.2">
      <c r="A1" s="139"/>
      <c r="C1" s="214" t="s">
        <v>1829</v>
      </c>
      <c r="D1" s="214"/>
      <c r="E1" s="214"/>
      <c r="F1" s="139"/>
      <c r="H1" s="173"/>
      <c r="I1" s="173"/>
      <c r="J1" s="173"/>
      <c r="K1" s="139"/>
      <c r="M1" s="173"/>
      <c r="N1" s="173"/>
      <c r="O1" s="173"/>
      <c r="P1" s="173"/>
      <c r="Q1" s="173"/>
      <c r="S1" s="139"/>
      <c r="U1" s="173"/>
      <c r="V1" s="173"/>
      <c r="W1" s="173"/>
      <c r="X1" s="173"/>
      <c r="Y1" s="173"/>
    </row>
    <row r="3" spans="1:26" x14ac:dyDescent="0.2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">
      <c r="M6" s="177">
        <f>DatosMedioAmbiente!C53</f>
        <v>0</v>
      </c>
      <c r="N6" s="177">
        <f>DatosMedioAmbiente!C55</f>
        <v>4</v>
      </c>
      <c r="O6" s="177">
        <f>DatosMedioAmbiente!C57</f>
        <v>3</v>
      </c>
      <c r="P6" s="177">
        <f>DatosMedioAmbiente!C59</f>
        <v>10</v>
      </c>
      <c r="Q6" s="177">
        <f>DatosMedioAmbiente!C61</f>
        <v>2</v>
      </c>
      <c r="R6" s="177">
        <f>DatosMedioAmbiente!C63</f>
        <v>6</v>
      </c>
      <c r="S6" s="175"/>
      <c r="U6" s="178">
        <f>DatosMedioAmbiente!C54</f>
        <v>2</v>
      </c>
      <c r="V6" s="178">
        <f>DatosMedioAmbiente!C56</f>
        <v>3</v>
      </c>
      <c r="W6" s="178">
        <f>DatosMedioAmbiente!C58</f>
        <v>1</v>
      </c>
      <c r="X6" s="178">
        <f>DatosMedioAmbiente!C60</f>
        <v>2</v>
      </c>
      <c r="Y6" s="178">
        <f>DatosMedioAmbiente!C62</f>
        <v>0</v>
      </c>
      <c r="Z6" s="178">
        <f>DatosMedioAmbiente!C64</f>
        <v>2</v>
      </c>
    </row>
    <row r="25" spans="1:20" s="91" customFormat="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XqDGxP1cDDRlvy6wS7yBW0urDqE2FD8lWtzdLXHdSuhSqIVdN/680r/gDhHF9HXD9OXy03SmtG0vtCCFWsnHhA==" saltValue="d2GTvplFDOjQm3abW1f8K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1AF9-405D-4A44-A1D5-21FF5B0DA008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1" customWidth="1"/>
    <col min="19" max="20" width="25.140625" style="91" customWidth="1"/>
    <col min="21" max="21" width="14.42578125" style="91" customWidth="1"/>
    <col min="22" max="22" width="20.42578125" style="91" customWidth="1"/>
    <col min="23" max="23" width="16.7109375" style="91" customWidth="1"/>
    <col min="24" max="24" width="5.28515625" style="91" customWidth="1"/>
    <col min="25" max="25" width="4" style="91" customWidth="1"/>
    <col min="26" max="26" width="13.7109375" style="91" customWidth="1"/>
    <col min="27" max="27" width="22.140625" style="91" customWidth="1"/>
    <col min="28" max="16384" width="11.5703125" style="91"/>
  </cols>
  <sheetData>
    <row r="1" spans="1:61" s="104" customFormat="1" ht="89.25" x14ac:dyDescent="0.25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1658</v>
      </c>
      <c r="G2" s="91" t="s">
        <v>1653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R2" s="91" t="s">
        <v>644</v>
      </c>
      <c r="AS2" s="91" t="s">
        <v>644</v>
      </c>
      <c r="AT2" s="91" t="s">
        <v>642</v>
      </c>
      <c r="AU2" s="91" t="s">
        <v>646</v>
      </c>
      <c r="AV2" s="91" t="s">
        <v>642</v>
      </c>
      <c r="AW2" s="91" t="s">
        <v>1180</v>
      </c>
      <c r="AX2" s="91" t="s">
        <v>1179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975</v>
      </c>
      <c r="BD2" s="91" t="s">
        <v>955</v>
      </c>
      <c r="BE2" s="91" t="s">
        <v>1662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1628</v>
      </c>
      <c r="G3" s="91" t="s">
        <v>1625</v>
      </c>
      <c r="H3" s="91" t="s">
        <v>1625</v>
      </c>
      <c r="I3" s="91" t="s">
        <v>1625</v>
      </c>
      <c r="J3" s="91" t="s">
        <v>1625</v>
      </c>
      <c r="K3" s="91" t="s">
        <v>1625</v>
      </c>
      <c r="L3" s="91" t="s">
        <v>1625</v>
      </c>
      <c r="M3" s="91" t="s">
        <v>1625</v>
      </c>
      <c r="N3" s="91" t="s">
        <v>1625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1024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T3" s="91" t="s">
        <v>644</v>
      </c>
      <c r="AV3" s="91" t="s">
        <v>644</v>
      </c>
      <c r="AW3" s="91" t="s">
        <v>1181</v>
      </c>
      <c r="AX3" s="91" t="s">
        <v>1180</v>
      </c>
      <c r="AY3" s="91" t="s">
        <v>999</v>
      </c>
      <c r="AZ3" s="91" t="s">
        <v>1005</v>
      </c>
      <c r="BA3" s="91" t="s">
        <v>1798</v>
      </c>
      <c r="BC3" s="91" t="s">
        <v>1800</v>
      </c>
      <c r="BD3" s="91" t="s">
        <v>329</v>
      </c>
      <c r="BE3" s="91" t="s">
        <v>1663</v>
      </c>
      <c r="BF3" s="91" t="s">
        <v>109</v>
      </c>
      <c r="BG3" s="91" t="s">
        <v>109</v>
      </c>
      <c r="BH3" s="91" t="s">
        <v>1139</v>
      </c>
      <c r="BI3" s="91" t="s">
        <v>1144</v>
      </c>
    </row>
    <row r="4" spans="1:61" x14ac:dyDescent="0.2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1626</v>
      </c>
      <c r="F4" s="91" t="s">
        <v>970</v>
      </c>
      <c r="G4" s="91" t="s">
        <v>1626</v>
      </c>
      <c r="H4" s="91" t="s">
        <v>1626</v>
      </c>
      <c r="I4" s="91" t="s">
        <v>1626</v>
      </c>
      <c r="J4" s="91" t="s">
        <v>1626</v>
      </c>
      <c r="K4" s="91" t="s">
        <v>1626</v>
      </c>
      <c r="L4" s="91" t="s">
        <v>1626</v>
      </c>
      <c r="M4" s="91" t="s">
        <v>1626</v>
      </c>
      <c r="N4" s="91" t="s">
        <v>1626</v>
      </c>
      <c r="O4" s="91" t="s">
        <v>1626</v>
      </c>
      <c r="P4" s="91" t="s">
        <v>1672</v>
      </c>
      <c r="Q4" s="91" t="s">
        <v>1673</v>
      </c>
      <c r="R4" s="91" t="s">
        <v>1037</v>
      </c>
      <c r="S4" s="91" t="s">
        <v>1672</v>
      </c>
      <c r="T4" s="91" t="s">
        <v>1673</v>
      </c>
      <c r="V4" s="91" t="s">
        <v>26</v>
      </c>
      <c r="W4" s="91" t="s">
        <v>1767</v>
      </c>
      <c r="AA4" s="91" t="s">
        <v>1128</v>
      </c>
      <c r="AB4" s="91" t="s">
        <v>1132</v>
      </c>
      <c r="AC4" s="91" t="s">
        <v>1135</v>
      </c>
      <c r="AD4" s="91" t="s">
        <v>646</v>
      </c>
      <c r="AE4" s="91" t="s">
        <v>1181</v>
      </c>
      <c r="AF4" s="91" t="s">
        <v>1189</v>
      </c>
      <c r="AI4" s="91" t="s">
        <v>226</v>
      </c>
      <c r="AL4" s="91" t="s">
        <v>646</v>
      </c>
      <c r="AM4" s="91" t="s">
        <v>646</v>
      </c>
      <c r="AN4" s="91" t="s">
        <v>646</v>
      </c>
      <c r="AO4" s="91" t="s">
        <v>646</v>
      </c>
      <c r="AT4" s="91" t="s">
        <v>646</v>
      </c>
      <c r="AV4" s="91" t="s">
        <v>646</v>
      </c>
      <c r="AW4" s="91" t="s">
        <v>1182</v>
      </c>
      <c r="AX4" s="91" t="s">
        <v>1181</v>
      </c>
      <c r="AY4" s="91" t="s">
        <v>1000</v>
      </c>
      <c r="AZ4" s="91" t="s">
        <v>1006</v>
      </c>
      <c r="BA4" s="91" t="s">
        <v>1799</v>
      </c>
      <c r="BC4" s="91" t="s">
        <v>981</v>
      </c>
      <c r="BD4" s="91" t="s">
        <v>956</v>
      </c>
      <c r="BE4" s="91" t="s">
        <v>1664</v>
      </c>
      <c r="BF4" s="91" t="s">
        <v>1055</v>
      </c>
      <c r="BG4" s="91" t="s">
        <v>1055</v>
      </c>
    </row>
    <row r="5" spans="1:61" x14ac:dyDescent="0.2">
      <c r="A5" s="91" t="s">
        <v>1026</v>
      </c>
      <c r="B5" s="91" t="s">
        <v>105</v>
      </c>
      <c r="C5" s="91" t="s">
        <v>169</v>
      </c>
      <c r="D5" s="91" t="s">
        <v>1628</v>
      </c>
      <c r="E5" s="91" t="s">
        <v>1628</v>
      </c>
      <c r="F5" s="91" t="s">
        <v>1655</v>
      </c>
      <c r="G5" s="91" t="s">
        <v>970</v>
      </c>
      <c r="H5" s="91" t="s">
        <v>1628</v>
      </c>
      <c r="I5" s="91" t="s">
        <v>1628</v>
      </c>
      <c r="J5" s="91" t="s">
        <v>1628</v>
      </c>
      <c r="K5" s="91" t="s">
        <v>1628</v>
      </c>
      <c r="L5" s="91" t="s">
        <v>1628</v>
      </c>
      <c r="M5" s="91" t="s">
        <v>1628</v>
      </c>
      <c r="N5" s="91" t="s">
        <v>1628</v>
      </c>
      <c r="O5" s="91" t="s">
        <v>1628</v>
      </c>
      <c r="P5" s="91" t="s">
        <v>1673</v>
      </c>
      <c r="Q5" s="91" t="s">
        <v>1676</v>
      </c>
      <c r="R5" s="91" t="s">
        <v>1038</v>
      </c>
      <c r="S5" s="91" t="s">
        <v>1673</v>
      </c>
      <c r="T5" s="91" t="s">
        <v>1675</v>
      </c>
      <c r="V5" s="91" t="s">
        <v>27</v>
      </c>
      <c r="AB5" s="91" t="s">
        <v>1130</v>
      </c>
      <c r="AC5" s="91" t="s">
        <v>1136</v>
      </c>
      <c r="AD5" s="91" t="s">
        <v>648</v>
      </c>
      <c r="AE5" s="91" t="s">
        <v>1182</v>
      </c>
      <c r="AF5" s="91" t="s">
        <v>1122</v>
      </c>
      <c r="AI5" s="91" t="s">
        <v>227</v>
      </c>
      <c r="AL5" s="91" t="s">
        <v>648</v>
      </c>
      <c r="AM5" s="91" t="s">
        <v>648</v>
      </c>
      <c r="AN5" s="91" t="s">
        <v>648</v>
      </c>
      <c r="AO5" s="91" t="s">
        <v>648</v>
      </c>
      <c r="AT5" s="91" t="s">
        <v>652</v>
      </c>
      <c r="AV5" s="91" t="s">
        <v>648</v>
      </c>
      <c r="AW5" s="91" t="s">
        <v>610</v>
      </c>
      <c r="AX5" s="91" t="s">
        <v>1182</v>
      </c>
      <c r="AY5" s="91" t="s">
        <v>1001</v>
      </c>
      <c r="AZ5" s="91" t="s">
        <v>1007</v>
      </c>
      <c r="BC5" s="91" t="s">
        <v>982</v>
      </c>
      <c r="BD5" s="91" t="s">
        <v>957</v>
      </c>
      <c r="BE5" s="91" t="s">
        <v>1804</v>
      </c>
    </row>
    <row r="6" spans="1:61" x14ac:dyDescent="0.2">
      <c r="A6" s="91" t="s">
        <v>1761</v>
      </c>
      <c r="B6" s="91" t="s">
        <v>106</v>
      </c>
      <c r="C6" s="91" t="s">
        <v>1744</v>
      </c>
      <c r="D6" s="91" t="s">
        <v>1630</v>
      </c>
      <c r="E6" s="91" t="s">
        <v>1630</v>
      </c>
      <c r="F6" s="91" t="s">
        <v>1659</v>
      </c>
      <c r="G6" s="91" t="s">
        <v>1638</v>
      </c>
      <c r="H6" s="91" t="s">
        <v>1631</v>
      </c>
      <c r="I6" s="91" t="s">
        <v>1632</v>
      </c>
      <c r="J6" s="91" t="s">
        <v>1632</v>
      </c>
      <c r="K6" s="91" t="s">
        <v>970</v>
      </c>
      <c r="L6" s="91" t="s">
        <v>1631</v>
      </c>
      <c r="M6" s="91" t="s">
        <v>1630</v>
      </c>
      <c r="N6" s="91" t="s">
        <v>1629</v>
      </c>
      <c r="O6" s="91" t="s">
        <v>1631</v>
      </c>
      <c r="P6" s="91" t="s">
        <v>1675</v>
      </c>
      <c r="R6" s="91" t="s">
        <v>1039</v>
      </c>
      <c r="S6" s="91" t="s">
        <v>1674</v>
      </c>
      <c r="T6" s="91" t="s">
        <v>1676</v>
      </c>
      <c r="V6" s="91" t="s">
        <v>28</v>
      </c>
      <c r="AD6" s="91" t="s">
        <v>650</v>
      </c>
      <c r="AE6" s="91" t="s">
        <v>610</v>
      </c>
      <c r="AF6" s="91" t="s">
        <v>1190</v>
      </c>
      <c r="AI6" s="91" t="s">
        <v>233</v>
      </c>
      <c r="AL6" s="91" t="s">
        <v>650</v>
      </c>
      <c r="AM6" s="91" t="s">
        <v>650</v>
      </c>
      <c r="AN6" s="91" t="s">
        <v>650</v>
      </c>
      <c r="AO6" s="91" t="s">
        <v>650</v>
      </c>
      <c r="AT6" s="91" t="s">
        <v>654</v>
      </c>
      <c r="AV6" s="91" t="s">
        <v>650</v>
      </c>
      <c r="AW6" s="91" t="s">
        <v>1183</v>
      </c>
      <c r="AX6" s="91" t="s">
        <v>1183</v>
      </c>
      <c r="AY6" s="91" t="s">
        <v>1002</v>
      </c>
      <c r="AZ6" s="91" t="s">
        <v>1002</v>
      </c>
      <c r="BC6" s="91" t="s">
        <v>983</v>
      </c>
      <c r="BD6" s="91" t="s">
        <v>958</v>
      </c>
      <c r="BE6" s="91" t="s">
        <v>1016</v>
      </c>
    </row>
    <row r="7" spans="1:61" x14ac:dyDescent="0.2">
      <c r="C7" s="91" t="s">
        <v>1746</v>
      </c>
      <c r="D7" s="91" t="s">
        <v>1631</v>
      </c>
      <c r="E7" s="91" t="s">
        <v>970</v>
      </c>
      <c r="F7" s="91" t="s">
        <v>1181</v>
      </c>
      <c r="G7" s="91" t="s">
        <v>1639</v>
      </c>
      <c r="H7" s="91" t="s">
        <v>1632</v>
      </c>
      <c r="I7" s="91" t="s">
        <v>970</v>
      </c>
      <c r="J7" s="91" t="s">
        <v>970</v>
      </c>
      <c r="K7" s="91" t="s">
        <v>1635</v>
      </c>
      <c r="L7" s="91" t="s">
        <v>970</v>
      </c>
      <c r="M7" s="91" t="s">
        <v>970</v>
      </c>
      <c r="N7" s="91" t="s">
        <v>1630</v>
      </c>
      <c r="O7" s="91" t="s">
        <v>1632</v>
      </c>
      <c r="P7" s="91" t="s">
        <v>1676</v>
      </c>
      <c r="R7" s="91" t="s">
        <v>1040</v>
      </c>
      <c r="S7" s="91" t="s">
        <v>1675</v>
      </c>
      <c r="AD7" s="91" t="s">
        <v>652</v>
      </c>
      <c r="AE7" s="91" t="s">
        <v>1183</v>
      </c>
      <c r="AI7" s="91" t="s">
        <v>236</v>
      </c>
      <c r="AL7" s="91" t="s">
        <v>652</v>
      </c>
      <c r="AM7" s="91" t="s">
        <v>652</v>
      </c>
      <c r="AN7" s="91" t="s">
        <v>652</v>
      </c>
      <c r="AO7" s="91" t="s">
        <v>652</v>
      </c>
      <c r="AV7" s="91" t="s">
        <v>652</v>
      </c>
      <c r="BC7" s="91" t="s">
        <v>1801</v>
      </c>
      <c r="BD7" s="91" t="s">
        <v>959</v>
      </c>
      <c r="BE7" s="91" t="s">
        <v>1666</v>
      </c>
    </row>
    <row r="8" spans="1:61" x14ac:dyDescent="0.2">
      <c r="C8" s="91" t="s">
        <v>204</v>
      </c>
      <c r="D8" s="91" t="s">
        <v>1632</v>
      </c>
      <c r="E8" s="91" t="s">
        <v>1637</v>
      </c>
      <c r="F8" s="91" t="s">
        <v>1179</v>
      </c>
      <c r="G8" s="91" t="s">
        <v>1640</v>
      </c>
      <c r="H8" s="91" t="s">
        <v>970</v>
      </c>
      <c r="I8" s="91" t="s">
        <v>1636</v>
      </c>
      <c r="J8" s="91" t="s">
        <v>1638</v>
      </c>
      <c r="K8" s="91" t="s">
        <v>1638</v>
      </c>
      <c r="L8" s="91" t="s">
        <v>1635</v>
      </c>
      <c r="M8" s="91" t="s">
        <v>1638</v>
      </c>
      <c r="N8" s="91" t="s">
        <v>970</v>
      </c>
      <c r="O8" s="91" t="s">
        <v>970</v>
      </c>
      <c r="R8" s="91" t="s">
        <v>1041</v>
      </c>
      <c r="S8" s="91" t="s">
        <v>1676</v>
      </c>
      <c r="AD8" s="91" t="s">
        <v>654</v>
      </c>
      <c r="AI8" s="91" t="s">
        <v>238</v>
      </c>
      <c r="AM8" s="91" t="s">
        <v>654</v>
      </c>
      <c r="AN8" s="91" t="s">
        <v>654</v>
      </c>
      <c r="BC8" s="91" t="s">
        <v>984</v>
      </c>
      <c r="BD8" s="91" t="s">
        <v>960</v>
      </c>
      <c r="BE8" s="91" t="s">
        <v>260</v>
      </c>
    </row>
    <row r="9" spans="1:61" x14ac:dyDescent="0.2">
      <c r="C9" s="91" t="s">
        <v>1747</v>
      </c>
      <c r="D9" s="91" t="s">
        <v>970</v>
      </c>
      <c r="E9" s="91" t="s">
        <v>1638</v>
      </c>
      <c r="F9" s="91" t="s">
        <v>1660</v>
      </c>
      <c r="G9" s="91" t="s">
        <v>1642</v>
      </c>
      <c r="H9" s="91" t="s">
        <v>1636</v>
      </c>
      <c r="I9" s="91" t="s">
        <v>1638</v>
      </c>
      <c r="J9" s="91" t="s">
        <v>1639</v>
      </c>
      <c r="K9" s="91" t="s">
        <v>1640</v>
      </c>
      <c r="L9" s="91" t="s">
        <v>1637</v>
      </c>
      <c r="M9" s="91" t="s">
        <v>1639</v>
      </c>
      <c r="N9" s="91" t="s">
        <v>1637</v>
      </c>
      <c r="O9" s="91" t="s">
        <v>1638</v>
      </c>
      <c r="R9" s="91" t="s">
        <v>1042</v>
      </c>
      <c r="AI9" s="91" t="s">
        <v>106</v>
      </c>
      <c r="BC9" s="91" t="s">
        <v>972</v>
      </c>
      <c r="BD9" s="91" t="s">
        <v>513</v>
      </c>
    </row>
    <row r="10" spans="1:61" x14ac:dyDescent="0.2">
      <c r="C10" s="91" t="s">
        <v>1748</v>
      </c>
      <c r="D10" s="91" t="s">
        <v>1636</v>
      </c>
      <c r="E10" s="91" t="s">
        <v>1639</v>
      </c>
      <c r="F10" s="91" t="s">
        <v>1638</v>
      </c>
      <c r="G10" s="91" t="s">
        <v>1644</v>
      </c>
      <c r="H10" s="91" t="s">
        <v>1637</v>
      </c>
      <c r="I10" s="91" t="s">
        <v>1639</v>
      </c>
      <c r="J10" s="91" t="s">
        <v>1640</v>
      </c>
      <c r="K10" s="91" t="s">
        <v>1642</v>
      </c>
      <c r="L10" s="91" t="s">
        <v>1638</v>
      </c>
      <c r="M10" s="91" t="s">
        <v>1642</v>
      </c>
      <c r="N10" s="91" t="s">
        <v>1639</v>
      </c>
      <c r="O10" s="91" t="s">
        <v>1639</v>
      </c>
      <c r="R10" s="91" t="s">
        <v>1043</v>
      </c>
      <c r="BD10" s="91" t="s">
        <v>961</v>
      </c>
    </row>
    <row r="11" spans="1:61" x14ac:dyDescent="0.2">
      <c r="C11" s="91" t="s">
        <v>284</v>
      </c>
      <c r="D11" s="91" t="s">
        <v>1637</v>
      </c>
      <c r="E11" s="91" t="s">
        <v>1640</v>
      </c>
      <c r="F11" s="91" t="s">
        <v>1639</v>
      </c>
      <c r="G11" s="91" t="s">
        <v>1648</v>
      </c>
      <c r="H11" s="91" t="s">
        <v>1638</v>
      </c>
      <c r="I11" s="91" t="s">
        <v>1640</v>
      </c>
      <c r="J11" s="91" t="s">
        <v>1642</v>
      </c>
      <c r="K11" s="91" t="s">
        <v>1644</v>
      </c>
      <c r="L11" s="91" t="s">
        <v>1640</v>
      </c>
      <c r="M11" s="91" t="s">
        <v>1644</v>
      </c>
      <c r="N11" s="91" t="s">
        <v>1641</v>
      </c>
      <c r="O11" s="91" t="s">
        <v>1640</v>
      </c>
      <c r="R11" s="91" t="s">
        <v>1044</v>
      </c>
      <c r="BD11" s="91" t="s">
        <v>962</v>
      </c>
    </row>
    <row r="12" spans="1:61" x14ac:dyDescent="0.2">
      <c r="D12" s="91" t="s">
        <v>1638</v>
      </c>
      <c r="E12" s="91" t="s">
        <v>1642</v>
      </c>
      <c r="F12" s="91" t="s">
        <v>1640</v>
      </c>
      <c r="G12" s="91" t="s">
        <v>106</v>
      </c>
      <c r="H12" s="91" t="s">
        <v>1639</v>
      </c>
      <c r="I12" s="91" t="s">
        <v>1642</v>
      </c>
      <c r="J12" s="91" t="s">
        <v>1644</v>
      </c>
      <c r="K12" s="91" t="s">
        <v>1648</v>
      </c>
      <c r="L12" s="91" t="s">
        <v>1642</v>
      </c>
      <c r="N12" s="91" t="s">
        <v>1642</v>
      </c>
      <c r="O12" s="91" t="s">
        <v>1642</v>
      </c>
      <c r="BD12" s="91" t="s">
        <v>646</v>
      </c>
    </row>
    <row r="13" spans="1:61" x14ac:dyDescent="0.2">
      <c r="D13" s="91" t="s">
        <v>1639</v>
      </c>
      <c r="E13" s="91" t="s">
        <v>1644</v>
      </c>
      <c r="F13" s="91" t="s">
        <v>1641</v>
      </c>
      <c r="H13" s="91" t="s">
        <v>1640</v>
      </c>
      <c r="I13" s="91" t="s">
        <v>1644</v>
      </c>
      <c r="J13" s="91" t="s">
        <v>106</v>
      </c>
      <c r="L13" s="91" t="s">
        <v>1644</v>
      </c>
      <c r="N13" s="91" t="s">
        <v>1644</v>
      </c>
      <c r="O13" s="91" t="s">
        <v>1644</v>
      </c>
      <c r="BD13" s="91" t="s">
        <v>963</v>
      </c>
    </row>
    <row r="14" spans="1:61" x14ac:dyDescent="0.2">
      <c r="D14" s="91" t="s">
        <v>1640</v>
      </c>
      <c r="F14" s="91" t="s">
        <v>1642</v>
      </c>
      <c r="H14" s="91" t="s">
        <v>1642</v>
      </c>
      <c r="I14" s="91" t="s">
        <v>1648</v>
      </c>
      <c r="O14" s="91" t="s">
        <v>106</v>
      </c>
      <c r="BD14" s="91" t="s">
        <v>964</v>
      </c>
    </row>
    <row r="15" spans="1:61" x14ac:dyDescent="0.2">
      <c r="D15" s="91" t="s">
        <v>1642</v>
      </c>
      <c r="F15" s="91" t="s">
        <v>1643</v>
      </c>
      <c r="H15" s="91" t="s">
        <v>1644</v>
      </c>
      <c r="I15" s="91" t="s">
        <v>106</v>
      </c>
      <c r="BD15" s="91" t="s">
        <v>965</v>
      </c>
    </row>
    <row r="16" spans="1:61" x14ac:dyDescent="0.2">
      <c r="D16" s="91" t="s">
        <v>1644</v>
      </c>
      <c r="F16" s="91" t="s">
        <v>1648</v>
      </c>
      <c r="H16" s="91" t="s">
        <v>106</v>
      </c>
      <c r="BD16" s="91" t="s">
        <v>106</v>
      </c>
    </row>
    <row r="17" spans="4:56" x14ac:dyDescent="0.2">
      <c r="D17" s="91" t="s">
        <v>1648</v>
      </c>
      <c r="F17" s="91" t="s">
        <v>106</v>
      </c>
      <c r="BD17" s="91" t="s">
        <v>967</v>
      </c>
    </row>
    <row r="18" spans="4:56" x14ac:dyDescent="0.2">
      <c r="D18" s="91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B151-BDBE-4284-BE2B-5E9E14E70240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SUM(DatosViolenciaGénero!C63:C69)</f>
        <v>5818</v>
      </c>
      <c r="D4" s="99">
        <f>SUM(DatosViolenciaGénero!D63:D69)</f>
        <v>1280</v>
      </c>
    </row>
    <row r="5" spans="2:4" x14ac:dyDescent="0.2">
      <c r="B5" s="98" t="s">
        <v>1626</v>
      </c>
      <c r="C5" s="99">
        <f>SUM(DatosViolenciaGénero!C70:C73)</f>
        <v>88</v>
      </c>
      <c r="D5" s="99">
        <f>SUM(DatosViolenciaGénero!D70:D73)</f>
        <v>143</v>
      </c>
    </row>
    <row r="6" spans="2:4" ht="12.75" customHeight="1" x14ac:dyDescent="0.2">
      <c r="B6" s="98" t="s">
        <v>1672</v>
      </c>
      <c r="C6" s="99">
        <f>DatosViolenciaGénero!C74</f>
        <v>1</v>
      </c>
      <c r="D6" s="99">
        <f>DatosViolenciaGénero!D74</f>
        <v>0</v>
      </c>
    </row>
    <row r="7" spans="2:4" ht="12.75" customHeight="1" x14ac:dyDescent="0.2">
      <c r="B7" s="98" t="s">
        <v>1673</v>
      </c>
      <c r="C7" s="99">
        <f>SUM(DatosViolenciaGénero!C75:C77)</f>
        <v>21</v>
      </c>
      <c r="D7" s="99">
        <f>SUM(DatosViolenciaGénero!D75:D77)</f>
        <v>10</v>
      </c>
    </row>
    <row r="8" spans="2:4" ht="12.75" customHeight="1" x14ac:dyDescent="0.2">
      <c r="B8" s="98" t="s">
        <v>1674</v>
      </c>
      <c r="C8" s="99">
        <f>DatosViolenciaGénero!C81</f>
        <v>1</v>
      </c>
      <c r="D8" s="99">
        <f>DatosViolenciaGénero!D81</f>
        <v>0</v>
      </c>
    </row>
    <row r="9" spans="2:4" ht="12.75" customHeight="1" x14ac:dyDescent="0.2">
      <c r="B9" s="98" t="s">
        <v>1675</v>
      </c>
      <c r="C9" s="99">
        <f>DatosViolenciaGénero!C78</f>
        <v>1</v>
      </c>
      <c r="D9" s="99">
        <f>DatosViolenciaGénero!D78</f>
        <v>8</v>
      </c>
    </row>
    <row r="10" spans="2:4" ht="12.75" customHeight="1" x14ac:dyDescent="0.2">
      <c r="B10" s="98" t="s">
        <v>1676</v>
      </c>
      <c r="C10" s="99">
        <f>SUM(DatosViolenciaGénero!C79:C80)</f>
        <v>1221</v>
      </c>
      <c r="D10" s="99">
        <f>SUM(DatosViolenciaGénero!D79:D80)</f>
        <v>681</v>
      </c>
    </row>
    <row r="14" spans="2:4" ht="12.95" customHeight="1" thickTop="1" thickBot="1" x14ac:dyDescent="0.25">
      <c r="B14" s="220" t="s">
        <v>1680</v>
      </c>
      <c r="C14" s="220"/>
    </row>
    <row r="15" spans="2:4" ht="13.5" thickTop="1" x14ac:dyDescent="0.2">
      <c r="B15" s="100" t="s">
        <v>1678</v>
      </c>
      <c r="C15" s="101">
        <f>DatosViolenciaGénero!C38</f>
        <v>436</v>
      </c>
    </row>
    <row r="16" spans="2:4" ht="13.5" thickBot="1" x14ac:dyDescent="0.25">
      <c r="B16" s="102" t="s">
        <v>1679</v>
      </c>
      <c r="C16" s="103">
        <f>DatosViolenciaGénero!C39</f>
        <v>1064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980F7-B095-4498-9318-DF04A4F62E98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SUM(DatosViolenciaDoméstica!C48:C54)</f>
        <v>1133</v>
      </c>
      <c r="D4" s="99">
        <f>SUM(DatosViolenciaDoméstica!D48:D54)</f>
        <v>298</v>
      </c>
    </row>
    <row r="5" spans="2:4" x14ac:dyDescent="0.2">
      <c r="B5" s="98" t="s">
        <v>1626</v>
      </c>
      <c r="C5" s="99">
        <f>SUM(DatosViolenciaDoméstica!C55:C58)</f>
        <v>25</v>
      </c>
      <c r="D5" s="99">
        <f>SUM(DatosViolenciaDoméstica!D55:D58)</f>
        <v>22</v>
      </c>
    </row>
    <row r="6" spans="2:4" ht="12.75" customHeight="1" x14ac:dyDescent="0.2">
      <c r="B6" s="98" t="s">
        <v>1672</v>
      </c>
      <c r="C6" s="99">
        <f>DatosViolenciaDoméstica!C59</f>
        <v>1</v>
      </c>
      <c r="D6" s="99">
        <f>DatosViolenciaDoméstica!D59</f>
        <v>0</v>
      </c>
    </row>
    <row r="7" spans="2:4" ht="12.75" customHeight="1" x14ac:dyDescent="0.2">
      <c r="B7" s="98" t="s">
        <v>1673</v>
      </c>
      <c r="C7" s="99">
        <f>SUM(DatosViolenciaDoméstica!C60:C62)</f>
        <v>2</v>
      </c>
      <c r="D7" s="99">
        <f>SUM(DatosViolenciaDoméstica!D60:D62)</f>
        <v>1</v>
      </c>
    </row>
    <row r="8" spans="2:4" ht="12.75" customHeight="1" x14ac:dyDescent="0.2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98" t="s">
        <v>1675</v>
      </c>
      <c r="C9" s="99">
        <f>DatosViolenciaDoméstica!C63</f>
        <v>1</v>
      </c>
      <c r="D9" s="99">
        <f>DatosViolenciaDoméstica!D63</f>
        <v>0</v>
      </c>
    </row>
    <row r="10" spans="2:4" ht="12.75" customHeight="1" x14ac:dyDescent="0.2">
      <c r="B10" s="98" t="s">
        <v>1676</v>
      </c>
      <c r="C10" s="99">
        <f>SUM(DatosViolenciaDoméstica!C64:C65)</f>
        <v>130</v>
      </c>
      <c r="D10" s="99">
        <f>SUM(DatosViolenciaDoméstica!D64:D65)</f>
        <v>64</v>
      </c>
    </row>
    <row r="14" spans="2:4" ht="12.95" customHeight="1" thickTop="1" thickBot="1" x14ac:dyDescent="0.25">
      <c r="B14" s="220" t="s">
        <v>1677</v>
      </c>
      <c r="C14" s="220"/>
    </row>
    <row r="15" spans="2:4" ht="13.5" thickTop="1" x14ac:dyDescent="0.2">
      <c r="B15" s="100" t="s">
        <v>1678</v>
      </c>
      <c r="C15" s="101">
        <f>DatosViolenciaDoméstica!C33</f>
        <v>91</v>
      </c>
    </row>
    <row r="16" spans="2:4" ht="13.5" thickBot="1" x14ac:dyDescent="0.25">
      <c r="B16" s="102" t="s">
        <v>1679</v>
      </c>
      <c r="C16" s="103">
        <f>DatosViolenciaDoméstica!C34</f>
        <v>115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66F6-2B93-4BE4-B414-EFDCB391D6A4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1" customWidth="1"/>
    <col min="2" max="2" width="20.85546875" style="91" customWidth="1"/>
    <col min="3" max="3" width="44" style="91" customWidth="1"/>
    <col min="4" max="4" width="6.28515625" style="91" customWidth="1"/>
    <col min="5" max="16384" width="11.42578125" style="91"/>
  </cols>
  <sheetData>
    <row r="3" spans="2:3" ht="12.95" customHeight="1" x14ac:dyDescent="0.2">
      <c r="B3" s="221" t="s">
        <v>1661</v>
      </c>
      <c r="C3" s="221"/>
    </row>
    <row r="4" spans="2:3" x14ac:dyDescent="0.2">
      <c r="B4" s="92" t="s">
        <v>1662</v>
      </c>
      <c r="C4" s="93">
        <f>DatosMenores!C69</f>
        <v>177</v>
      </c>
    </row>
    <row r="5" spans="2:3" x14ac:dyDescent="0.2">
      <c r="B5" s="92" t="s">
        <v>1663</v>
      </c>
      <c r="C5" s="94">
        <f>DatosMenores!C70</f>
        <v>7</v>
      </c>
    </row>
    <row r="6" spans="2:3" x14ac:dyDescent="0.2">
      <c r="B6" s="92" t="s">
        <v>1664</v>
      </c>
      <c r="C6" s="94">
        <f>DatosMenores!C71</f>
        <v>1771</v>
      </c>
    </row>
    <row r="7" spans="2:3" ht="25.5" x14ac:dyDescent="0.2">
      <c r="B7" s="92" t="s">
        <v>1665</v>
      </c>
      <c r="C7" s="94">
        <f>DatosMenores!C74</f>
        <v>0</v>
      </c>
    </row>
    <row r="8" spans="2:3" ht="25.5" x14ac:dyDescent="0.2">
      <c r="B8" s="92" t="s">
        <v>1016</v>
      </c>
      <c r="C8" s="94">
        <f>DatosMenores!C75</f>
        <v>29</v>
      </c>
    </row>
    <row r="9" spans="2:3" ht="25.5" x14ac:dyDescent="0.2">
      <c r="B9" s="92" t="s">
        <v>1666</v>
      </c>
      <c r="C9" s="94">
        <f>DatosMenores!C76</f>
        <v>2</v>
      </c>
    </row>
    <row r="10" spans="2:3" ht="25.5" x14ac:dyDescent="0.2">
      <c r="B10" s="92" t="s">
        <v>260</v>
      </c>
      <c r="C10" s="94">
        <f>DatosMenores!C78</f>
        <v>3</v>
      </c>
    </row>
    <row r="11" spans="2:3" x14ac:dyDescent="0.2">
      <c r="B11" s="92" t="s">
        <v>1667</v>
      </c>
      <c r="C11" s="94">
        <f>DatosMenores!C77</f>
        <v>0</v>
      </c>
    </row>
    <row r="12" spans="2:3" x14ac:dyDescent="0.2">
      <c r="B12" s="92" t="s">
        <v>1668</v>
      </c>
      <c r="C12" s="94">
        <f>DatosMenores!C79</f>
        <v>0</v>
      </c>
    </row>
    <row r="13" spans="2:3" ht="25.5" x14ac:dyDescent="0.2">
      <c r="B13" s="92" t="s">
        <v>1669</v>
      </c>
      <c r="C13" s="94">
        <f>DatosMenores!C72</f>
        <v>0</v>
      </c>
    </row>
    <row r="14" spans="2:3" ht="25.5" x14ac:dyDescent="0.2">
      <c r="B14" s="92" t="s">
        <v>1670</v>
      </c>
      <c r="C14" s="94">
        <f>DatosMenores!C73</f>
        <v>109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BDFBD-E609-4C3A-9D8F-73DD69C4E0ED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3" customWidth="1"/>
    <col min="2" max="4" width="13.85546875" style="63" customWidth="1"/>
    <col min="5" max="6" width="15" style="63" customWidth="1"/>
    <col min="7" max="13" width="13.85546875" style="63" customWidth="1"/>
    <col min="14" max="16384" width="11.42578125" style="63"/>
  </cols>
  <sheetData>
    <row r="2" spans="2:13" s="59" customFormat="1" ht="15.75" x14ac:dyDescent="0.25">
      <c r="B2" s="59" t="s">
        <v>1613</v>
      </c>
    </row>
    <row r="4" spans="2:13" ht="39" thickBot="1" x14ac:dyDescent="0.25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15" customHeight="1" x14ac:dyDescent="0.2">
      <c r="B11" s="222" t="s">
        <v>1624</v>
      </c>
      <c r="C11" s="222"/>
      <c r="D11" s="76">
        <f>DatosDelitos!C5+DatosDelitos!C13-DatosDelitos!C17</f>
        <v>20406</v>
      </c>
      <c r="E11" s="77">
        <f>DatosDelitos!H5+DatosDelitos!H13-DatosDelitos!H17</f>
        <v>927</v>
      </c>
      <c r="F11" s="77">
        <f>DatosDelitos!I5+DatosDelitos!I13-DatosDelitos!I17</f>
        <v>986</v>
      </c>
      <c r="G11" s="77">
        <f>DatosDelitos!J5+DatosDelitos!J13-DatosDelitos!J17</f>
        <v>21</v>
      </c>
      <c r="H11" s="78">
        <f>DatosDelitos!K5+DatosDelitos!K13-DatosDelitos!K17</f>
        <v>38</v>
      </c>
      <c r="I11" s="78">
        <f>DatosDelitos!L5+DatosDelitos!L13-DatosDelitos!L17</f>
        <v>17</v>
      </c>
      <c r="J11" s="78">
        <f>DatosDelitos!M5+DatosDelitos!M13-DatosDelitos!M17</f>
        <v>13</v>
      </c>
      <c r="K11" s="78">
        <f>DatosDelitos!O5+DatosDelitos!O13-DatosDelitos!O17</f>
        <v>48</v>
      </c>
      <c r="L11" s="79">
        <f>DatosDelitos!P5+DatosDelitos!P13-DatosDelitos!P17</f>
        <v>1326</v>
      </c>
    </row>
    <row r="12" spans="2:13" ht="13.15" customHeight="1" x14ac:dyDescent="0.2">
      <c r="B12" s="223" t="s">
        <v>324</v>
      </c>
      <c r="C12" s="223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15" customHeight="1" x14ac:dyDescent="0.2">
      <c r="B13" s="223" t="s">
        <v>342</v>
      </c>
      <c r="C13" s="223"/>
      <c r="D13" s="80">
        <f>DatosDelitos!C20</f>
        <v>0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15" customHeight="1" x14ac:dyDescent="0.2">
      <c r="B14" s="223" t="s">
        <v>347</v>
      </c>
      <c r="C14" s="223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15" customHeight="1" x14ac:dyDescent="0.2">
      <c r="B15" s="223" t="s">
        <v>1625</v>
      </c>
      <c r="C15" s="223"/>
      <c r="D15" s="80">
        <f>DatosDelitos!C17+DatosDelitos!C44</f>
        <v>6800</v>
      </c>
      <c r="E15" s="81">
        <f>DatosDelitos!H17+DatosDelitos!H44</f>
        <v>1752</v>
      </c>
      <c r="F15" s="81">
        <f>DatosDelitos!I16+DatosDelitos!I44</f>
        <v>244</v>
      </c>
      <c r="G15" s="81">
        <f>DatosDelitos!J17+DatosDelitos!J44</f>
        <v>13</v>
      </c>
      <c r="H15" s="81">
        <f>DatosDelitos!K17+DatosDelitos!K44</f>
        <v>13</v>
      </c>
      <c r="I15" s="81">
        <f>DatosDelitos!L17+DatosDelitos!L44</f>
        <v>12</v>
      </c>
      <c r="J15" s="81">
        <f>DatosDelitos!M17+DatosDelitos!M44</f>
        <v>4</v>
      </c>
      <c r="K15" s="81">
        <f>DatosDelitos!O17+DatosDelitos!O44</f>
        <v>40</v>
      </c>
      <c r="L15" s="82">
        <f>DatosDelitos!P17+DatosDelitos!P44</f>
        <v>1543</v>
      </c>
    </row>
    <row r="16" spans="2:13" ht="13.15" customHeight="1" x14ac:dyDescent="0.2">
      <c r="B16" s="223" t="s">
        <v>1626</v>
      </c>
      <c r="C16" s="223"/>
      <c r="D16" s="80">
        <f>DatosDelitos!C30</f>
        <v>2403</v>
      </c>
      <c r="E16" s="81">
        <f>DatosDelitos!H30</f>
        <v>256</v>
      </c>
      <c r="F16" s="81">
        <f>DatosDelitos!I30</f>
        <v>491</v>
      </c>
      <c r="G16" s="81">
        <f>DatosDelitos!J30</f>
        <v>2</v>
      </c>
      <c r="H16" s="81">
        <f>DatosDelitos!K30</f>
        <v>14</v>
      </c>
      <c r="I16" s="81">
        <f>DatosDelitos!L30</f>
        <v>3</v>
      </c>
      <c r="J16" s="81">
        <f>DatosDelitos!M30</f>
        <v>7</v>
      </c>
      <c r="K16" s="81">
        <f>DatosDelitos!O30</f>
        <v>4</v>
      </c>
      <c r="L16" s="82">
        <f>DatosDelitos!P30</f>
        <v>979</v>
      </c>
    </row>
    <row r="17" spans="2:12" ht="13.15" customHeight="1" x14ac:dyDescent="0.2">
      <c r="B17" s="224" t="s">
        <v>1627</v>
      </c>
      <c r="C17" s="224"/>
      <c r="D17" s="80">
        <f>DatosDelitos!C42-DatosDelitos!C44</f>
        <v>31</v>
      </c>
      <c r="E17" s="81">
        <f>DatosDelitos!H42-DatosDelitos!H44</f>
        <v>8</v>
      </c>
      <c r="F17" s="81">
        <f>DatosDelitos!I42-DatosDelitos!I44</f>
        <v>4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5</v>
      </c>
    </row>
    <row r="18" spans="2:12" ht="13.15" customHeight="1" x14ac:dyDescent="0.2">
      <c r="B18" s="223" t="s">
        <v>1628</v>
      </c>
      <c r="C18" s="223"/>
      <c r="D18" s="80">
        <f>DatosDelitos!C50</f>
        <v>1221</v>
      </c>
      <c r="E18" s="81">
        <f>DatosDelitos!H50</f>
        <v>260</v>
      </c>
      <c r="F18" s="81">
        <f>DatosDelitos!I50</f>
        <v>201</v>
      </c>
      <c r="G18" s="81">
        <f>DatosDelitos!J50</f>
        <v>132</v>
      </c>
      <c r="H18" s="81">
        <f>DatosDelitos!K50</f>
        <v>113</v>
      </c>
      <c r="I18" s="81">
        <f>DatosDelitos!L50</f>
        <v>2</v>
      </c>
      <c r="J18" s="81">
        <f>DatosDelitos!M50</f>
        <v>1</v>
      </c>
      <c r="K18" s="81">
        <f>DatosDelitos!O50</f>
        <v>28</v>
      </c>
      <c r="L18" s="82">
        <f>DatosDelitos!P50</f>
        <v>227</v>
      </c>
    </row>
    <row r="19" spans="2:12" ht="13.15" customHeight="1" x14ac:dyDescent="0.2">
      <c r="B19" s="223" t="s">
        <v>1629</v>
      </c>
      <c r="C19" s="223"/>
      <c r="D19" s="80">
        <f>DatosDelitos!C72</f>
        <v>26</v>
      </c>
      <c r="E19" s="81">
        <f>DatosDelitos!H72</f>
        <v>8</v>
      </c>
      <c r="F19" s="81">
        <f>DatosDelitos!I72</f>
        <v>15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1</v>
      </c>
      <c r="K19" s="81">
        <f>DatosDelitos!O72</f>
        <v>0</v>
      </c>
      <c r="L19" s="82">
        <f>DatosDelitos!P72</f>
        <v>4</v>
      </c>
    </row>
    <row r="20" spans="2:12" ht="27" customHeight="1" x14ac:dyDescent="0.2">
      <c r="B20" s="223" t="s">
        <v>1630</v>
      </c>
      <c r="C20" s="223"/>
      <c r="D20" s="80">
        <f>DatosDelitos!C74</f>
        <v>250</v>
      </c>
      <c r="E20" s="81">
        <f>DatosDelitos!H74</f>
        <v>45</v>
      </c>
      <c r="F20" s="81">
        <f>DatosDelitos!I74</f>
        <v>42</v>
      </c>
      <c r="G20" s="81">
        <f>DatosDelitos!J74</f>
        <v>0</v>
      </c>
      <c r="H20" s="81">
        <f>DatosDelitos!K74</f>
        <v>0</v>
      </c>
      <c r="I20" s="81">
        <f>DatosDelitos!L74</f>
        <v>13</v>
      </c>
      <c r="J20" s="81">
        <f>DatosDelitos!M74</f>
        <v>19</v>
      </c>
      <c r="K20" s="81">
        <f>DatosDelitos!O74</f>
        <v>1</v>
      </c>
      <c r="L20" s="82">
        <f>DatosDelitos!P74</f>
        <v>39</v>
      </c>
    </row>
    <row r="21" spans="2:12" ht="13.15" customHeight="1" x14ac:dyDescent="0.2">
      <c r="B21" s="224" t="s">
        <v>1631</v>
      </c>
      <c r="C21" s="224"/>
      <c r="D21" s="80">
        <f>DatosDelitos!C82</f>
        <v>442</v>
      </c>
      <c r="E21" s="81">
        <f>DatosDelitos!H82</f>
        <v>16</v>
      </c>
      <c r="F21" s="81">
        <f>DatosDelitos!I82</f>
        <v>45</v>
      </c>
      <c r="G21" s="81">
        <f>DatosDelitos!J82</f>
        <v>0</v>
      </c>
      <c r="H21" s="81">
        <f>DatosDelitos!K82</f>
        <v>1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132</v>
      </c>
    </row>
    <row r="22" spans="2:12" ht="13.15" customHeight="1" x14ac:dyDescent="0.2">
      <c r="B22" s="223" t="s">
        <v>1632</v>
      </c>
      <c r="C22" s="223"/>
      <c r="D22" s="80">
        <f>DatosDelitos!C85</f>
        <v>1313</v>
      </c>
      <c r="E22" s="81">
        <f>DatosDelitos!H85</f>
        <v>592</v>
      </c>
      <c r="F22" s="81">
        <f>DatosDelitos!I85</f>
        <v>420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403</v>
      </c>
    </row>
    <row r="23" spans="2:12" ht="13.15" customHeight="1" x14ac:dyDescent="0.2">
      <c r="B23" s="223" t="s">
        <v>970</v>
      </c>
      <c r="C23" s="223"/>
      <c r="D23" s="80">
        <f>DatosDelitos!C97</f>
        <v>16271</v>
      </c>
      <c r="E23" s="81">
        <f>DatosDelitos!H97</f>
        <v>4268</v>
      </c>
      <c r="F23" s="81">
        <f>DatosDelitos!I97</f>
        <v>3205</v>
      </c>
      <c r="G23" s="81">
        <f>DatosDelitos!J97</f>
        <v>6</v>
      </c>
      <c r="H23" s="81">
        <f>DatosDelitos!K97</f>
        <v>8</v>
      </c>
      <c r="I23" s="81">
        <f>DatosDelitos!L97</f>
        <v>7</v>
      </c>
      <c r="J23" s="81">
        <f>DatosDelitos!M97</f>
        <v>5</v>
      </c>
      <c r="K23" s="81">
        <f>DatosDelitos!O97</f>
        <v>192</v>
      </c>
      <c r="L23" s="82">
        <f>DatosDelitos!P97</f>
        <v>2799</v>
      </c>
    </row>
    <row r="24" spans="2:12" ht="27" customHeight="1" x14ac:dyDescent="0.2">
      <c r="B24" s="223" t="s">
        <v>1633</v>
      </c>
      <c r="C24" s="223"/>
      <c r="D24" s="80">
        <f>DatosDelitos!C131</f>
        <v>41</v>
      </c>
      <c r="E24" s="81">
        <f>DatosDelitos!H131</f>
        <v>35</v>
      </c>
      <c r="F24" s="81">
        <f>DatosDelitos!I131</f>
        <v>16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14</v>
      </c>
    </row>
    <row r="25" spans="2:12" ht="13.15" customHeight="1" x14ac:dyDescent="0.2">
      <c r="B25" s="223" t="s">
        <v>1634</v>
      </c>
      <c r="C25" s="223"/>
      <c r="D25" s="80">
        <f>DatosDelitos!C137</f>
        <v>60</v>
      </c>
      <c r="E25" s="81">
        <f>DatosDelitos!H137</f>
        <v>22</v>
      </c>
      <c r="F25" s="81">
        <f>DatosDelitos!I137</f>
        <v>21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12</v>
      </c>
    </row>
    <row r="26" spans="2:12" ht="13.15" customHeight="1" x14ac:dyDescent="0.2">
      <c r="B26" s="224" t="s">
        <v>1635</v>
      </c>
      <c r="C26" s="224"/>
      <c r="D26" s="80">
        <f>DatosDelitos!C144</f>
        <v>3</v>
      </c>
      <c r="E26" s="81">
        <f>DatosDelitos!H144</f>
        <v>3</v>
      </c>
      <c r="F26" s="81">
        <f>DatosDelitos!I144</f>
        <v>4</v>
      </c>
      <c r="G26" s="81">
        <f>DatosDelitos!J144</f>
        <v>2</v>
      </c>
      <c r="H26" s="81">
        <f>DatosDelitos!K144</f>
        <v>2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3</v>
      </c>
    </row>
    <row r="27" spans="2:12" ht="38.25" customHeight="1" x14ac:dyDescent="0.2">
      <c r="B27" s="223" t="s">
        <v>1636</v>
      </c>
      <c r="C27" s="223"/>
      <c r="D27" s="80">
        <f>DatosDelitos!C147</f>
        <v>191</v>
      </c>
      <c r="E27" s="81">
        <f>DatosDelitos!H147</f>
        <v>88</v>
      </c>
      <c r="F27" s="81">
        <f>DatosDelitos!I147</f>
        <v>40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27</v>
      </c>
    </row>
    <row r="28" spans="2:12" ht="13.15" customHeight="1" x14ac:dyDescent="0.2">
      <c r="B28" s="223" t="s">
        <v>1637</v>
      </c>
      <c r="C28" s="223"/>
      <c r="D28" s="80">
        <f>DatosDelitos!C156+SUM(DatosDelitos!C167:C172)</f>
        <v>428</v>
      </c>
      <c r="E28" s="81">
        <f>DatosDelitos!H156+SUM(DatosDelitos!H167:H172)</f>
        <v>25</v>
      </c>
      <c r="F28" s="81">
        <f>DatosDelitos!I156+SUM(DatosDelitos!I167:I172)</f>
        <v>19</v>
      </c>
      <c r="G28" s="81">
        <f>DatosDelitos!J156+SUM(DatosDelitos!J167:J172)</f>
        <v>0</v>
      </c>
      <c r="H28" s="81">
        <f>DatosDelitos!K156+SUM(DatosDelitos!K167:K172)</f>
        <v>3</v>
      </c>
      <c r="I28" s="81">
        <f>DatosDelitos!L156+SUM(DatosDelitos!L167:L172)</f>
        <v>0</v>
      </c>
      <c r="J28" s="81">
        <f>DatosDelitos!M156+SUM(DatosDelitos!M167:M172)</f>
        <v>1</v>
      </c>
      <c r="K28" s="81">
        <f>DatosDelitos!O156+SUM(DatosDelitos!O167:O172)</f>
        <v>6</v>
      </c>
      <c r="L28" s="81">
        <f>DatosDelitos!P156+SUM(DatosDelitos!P167:Q172)</f>
        <v>33</v>
      </c>
    </row>
    <row r="29" spans="2:12" ht="13.15" customHeight="1" x14ac:dyDescent="0.2">
      <c r="B29" s="223" t="s">
        <v>1638</v>
      </c>
      <c r="C29" s="223"/>
      <c r="D29" s="80">
        <f>SUM(DatosDelitos!C173:C177)</f>
        <v>890</v>
      </c>
      <c r="E29" s="81">
        <f>SUM(DatosDelitos!H173:H177)</f>
        <v>663</v>
      </c>
      <c r="F29" s="81">
        <f>SUM(DatosDelitos!I173:I177)</f>
        <v>537</v>
      </c>
      <c r="G29" s="81">
        <f>SUM(DatosDelitos!J173:J177)</f>
        <v>2</v>
      </c>
      <c r="H29" s="81">
        <f>SUM(DatosDelitos!K173:K177)</f>
        <v>9</v>
      </c>
      <c r="I29" s="81">
        <f>SUM(DatosDelitos!L173:L177)</f>
        <v>2</v>
      </c>
      <c r="J29" s="81">
        <f>SUM(DatosDelitos!M173:M177)</f>
        <v>0</v>
      </c>
      <c r="K29" s="81">
        <f>SUM(DatosDelitos!O173:O177)</f>
        <v>113</v>
      </c>
      <c r="L29" s="81">
        <f>SUM(DatosDelitos!P173:P177)</f>
        <v>401</v>
      </c>
    </row>
    <row r="30" spans="2:12" ht="13.15" customHeight="1" x14ac:dyDescent="0.2">
      <c r="B30" s="223" t="s">
        <v>1639</v>
      </c>
      <c r="C30" s="223"/>
      <c r="D30" s="80">
        <f>DatosDelitos!C178</f>
        <v>1436</v>
      </c>
      <c r="E30" s="81">
        <f>DatosDelitos!H178</f>
        <v>787</v>
      </c>
      <c r="F30" s="81">
        <f>DatosDelitos!I178</f>
        <v>804</v>
      </c>
      <c r="G30" s="81">
        <f>DatosDelitos!J178</f>
        <v>0</v>
      </c>
      <c r="H30" s="81">
        <f>DatosDelitos!K178</f>
        <v>0</v>
      </c>
      <c r="I30" s="81">
        <f>DatosDelitos!L178</f>
        <v>1</v>
      </c>
      <c r="J30" s="81">
        <f>DatosDelitos!M178</f>
        <v>1</v>
      </c>
      <c r="K30" s="81">
        <f>DatosDelitos!O178</f>
        <v>3</v>
      </c>
      <c r="L30" s="81">
        <f>DatosDelitos!P178</f>
        <v>6028</v>
      </c>
    </row>
    <row r="31" spans="2:12" ht="13.15" customHeight="1" x14ac:dyDescent="0.2">
      <c r="B31" s="223" t="s">
        <v>1640</v>
      </c>
      <c r="C31" s="223"/>
      <c r="D31" s="80">
        <f>DatosDelitos!C186</f>
        <v>890</v>
      </c>
      <c r="E31" s="81">
        <f>DatosDelitos!H186</f>
        <v>369</v>
      </c>
      <c r="F31" s="81">
        <f>DatosDelitos!I186</f>
        <v>406</v>
      </c>
      <c r="G31" s="81">
        <f>DatosDelitos!J186</f>
        <v>1</v>
      </c>
      <c r="H31" s="81">
        <f>DatosDelitos!K186</f>
        <v>1</v>
      </c>
      <c r="I31" s="81">
        <f>DatosDelitos!L186</f>
        <v>0</v>
      </c>
      <c r="J31" s="81">
        <f>DatosDelitos!M186</f>
        <v>0</v>
      </c>
      <c r="K31" s="81">
        <f>DatosDelitos!O186</f>
        <v>1</v>
      </c>
      <c r="L31" s="81">
        <f>DatosDelitos!P186</f>
        <v>348</v>
      </c>
    </row>
    <row r="32" spans="2:12" ht="13.15" customHeight="1" x14ac:dyDescent="0.2">
      <c r="B32" s="223" t="s">
        <v>1641</v>
      </c>
      <c r="C32" s="223"/>
      <c r="D32" s="80">
        <f>DatosDelitos!C201</f>
        <v>65</v>
      </c>
      <c r="E32" s="81">
        <f>DatosDelitos!H201</f>
        <v>27</v>
      </c>
      <c r="F32" s="81">
        <f>DatosDelitos!I201</f>
        <v>10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1</v>
      </c>
      <c r="K32" s="81">
        <f>DatosDelitos!O201</f>
        <v>0</v>
      </c>
      <c r="L32" s="81">
        <f>DatosDelitos!P201</f>
        <v>10</v>
      </c>
    </row>
    <row r="33" spans="2:13" ht="13.15" customHeight="1" x14ac:dyDescent="0.2">
      <c r="B33" s="223" t="s">
        <v>1642</v>
      </c>
      <c r="C33" s="223"/>
      <c r="D33" s="80">
        <f>DatosDelitos!C223</f>
        <v>2497</v>
      </c>
      <c r="E33" s="81">
        <f>DatosDelitos!H223</f>
        <v>1338</v>
      </c>
      <c r="F33" s="81">
        <f>DatosDelitos!I223</f>
        <v>871</v>
      </c>
      <c r="G33" s="81">
        <f>DatosDelitos!J223</f>
        <v>1</v>
      </c>
      <c r="H33" s="81">
        <f>DatosDelitos!K223</f>
        <v>4</v>
      </c>
      <c r="I33" s="81">
        <f>DatosDelitos!L223</f>
        <v>3</v>
      </c>
      <c r="J33" s="81">
        <f>DatosDelitos!M223</f>
        <v>1</v>
      </c>
      <c r="K33" s="81">
        <f>DatosDelitos!O223</f>
        <v>40</v>
      </c>
      <c r="L33" s="81">
        <f>DatosDelitos!P223</f>
        <v>1416</v>
      </c>
    </row>
    <row r="34" spans="2:13" ht="13.15" customHeight="1" x14ac:dyDescent="0.2">
      <c r="B34" s="223" t="s">
        <v>1643</v>
      </c>
      <c r="C34" s="223"/>
      <c r="D34" s="80">
        <f>DatosDelitos!C244</f>
        <v>34</v>
      </c>
      <c r="E34" s="81">
        <f>DatosDelitos!H244</f>
        <v>6</v>
      </c>
      <c r="F34" s="81">
        <f>DatosDelitos!I244</f>
        <v>3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4</v>
      </c>
    </row>
    <row r="35" spans="2:13" ht="13.15" customHeight="1" x14ac:dyDescent="0.2">
      <c r="B35" s="223" t="s">
        <v>1644</v>
      </c>
      <c r="C35" s="223"/>
      <c r="D35" s="80">
        <f>DatosDelitos!C271</f>
        <v>825</v>
      </c>
      <c r="E35" s="81">
        <f>DatosDelitos!H271</f>
        <v>570</v>
      </c>
      <c r="F35" s="81">
        <f>DatosDelitos!I271</f>
        <v>644</v>
      </c>
      <c r="G35" s="81">
        <f>DatosDelitos!J271</f>
        <v>1</v>
      </c>
      <c r="H35" s="81">
        <f>DatosDelitos!K271</f>
        <v>3</v>
      </c>
      <c r="I35" s="81">
        <f>DatosDelitos!L271</f>
        <v>1</v>
      </c>
      <c r="J35" s="81">
        <f>DatosDelitos!M271</f>
        <v>2</v>
      </c>
      <c r="K35" s="81">
        <f>DatosDelitos!O271</f>
        <v>16</v>
      </c>
      <c r="L35" s="81">
        <f>DatosDelitos!P271</f>
        <v>888</v>
      </c>
    </row>
    <row r="36" spans="2:13" ht="38.25" customHeight="1" x14ac:dyDescent="0.2">
      <c r="B36" s="223" t="s">
        <v>1645</v>
      </c>
      <c r="C36" s="223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15" customHeight="1" x14ac:dyDescent="0.2">
      <c r="B37" s="223" t="s">
        <v>1646</v>
      </c>
      <c r="C37" s="223"/>
      <c r="D37" s="80">
        <f>DatosDelitos!C305</f>
        <v>0</v>
      </c>
      <c r="E37" s="81">
        <f>DatosDelitos!H305</f>
        <v>0</v>
      </c>
      <c r="F37" s="81">
        <f>DatosDelitos!I305</f>
        <v>1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15" customHeight="1" x14ac:dyDescent="0.2">
      <c r="B38" s="223" t="s">
        <v>1647</v>
      </c>
      <c r="C38" s="223"/>
      <c r="D38" s="80">
        <f>DatosDelitos!C312+DatosDelitos!C318+DatosDelitos!C320</f>
        <v>6</v>
      </c>
      <c r="E38" s="81">
        <f>DatosDelitos!H312+DatosDelitos!H318+DatosDelitos!H320</f>
        <v>10</v>
      </c>
      <c r="F38" s="81">
        <f>DatosDelitos!I312+DatosDelitos!I318+DatosDelitos!I320</f>
        <v>5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6</v>
      </c>
    </row>
    <row r="39" spans="2:13" ht="13.15" customHeight="1" x14ac:dyDescent="0.2">
      <c r="B39" s="223" t="s">
        <v>1648</v>
      </c>
      <c r="C39" s="223"/>
      <c r="D39" s="80">
        <f>DatosDelitos!C323</f>
        <v>12823</v>
      </c>
      <c r="E39" s="81">
        <f>DatosDelitos!H323</f>
        <v>488</v>
      </c>
      <c r="F39" s="81">
        <f>DatosDelitos!I323</f>
        <v>0</v>
      </c>
      <c r="G39" s="81">
        <f>DatosDelitos!J323</f>
        <v>39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0</v>
      </c>
      <c r="L39" s="81">
        <f>DatosDelitos!P323</f>
        <v>6</v>
      </c>
    </row>
    <row r="40" spans="2:13" ht="13.15" customHeight="1" x14ac:dyDescent="0.2">
      <c r="B40" s="223" t="s">
        <v>1649</v>
      </c>
      <c r="C40" s="223"/>
      <c r="D40" s="80">
        <f>DatosDelitos!C325</f>
        <v>38</v>
      </c>
      <c r="E40" s="80">
        <f>DatosDelitos!H325</f>
        <v>1</v>
      </c>
      <c r="F40" s="80">
        <f>DatosDelitos!I325</f>
        <v>1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15" customHeight="1" x14ac:dyDescent="0.2">
      <c r="B41" s="223" t="s">
        <v>947</v>
      </c>
      <c r="C41" s="223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15" customHeight="1" x14ac:dyDescent="0.2">
      <c r="B42" s="223" t="s">
        <v>1650</v>
      </c>
      <c r="C42" s="223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" customHeight="1" thickBot="1" x14ac:dyDescent="0.25">
      <c r="B43" s="226" t="s">
        <v>951</v>
      </c>
      <c r="C43" s="226"/>
      <c r="D43" s="83">
        <f>SUM(D11:D42)</f>
        <v>69390</v>
      </c>
      <c r="E43" s="83">
        <f t="shared" ref="E43:L43" si="0">SUM(E11:E42)</f>
        <v>12564</v>
      </c>
      <c r="F43" s="83">
        <f t="shared" si="0"/>
        <v>9035</v>
      </c>
      <c r="G43" s="83">
        <f t="shared" si="0"/>
        <v>220</v>
      </c>
      <c r="H43" s="83">
        <f t="shared" si="0"/>
        <v>209</v>
      </c>
      <c r="I43" s="83">
        <f t="shared" si="0"/>
        <v>61</v>
      </c>
      <c r="J43" s="83">
        <f t="shared" si="0"/>
        <v>56</v>
      </c>
      <c r="K43" s="83">
        <f t="shared" si="0"/>
        <v>492</v>
      </c>
      <c r="L43" s="83">
        <f t="shared" si="0"/>
        <v>16653</v>
      </c>
    </row>
    <row r="46" spans="2:13" ht="15.75" x14ac:dyDescent="0.25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39" thickBot="1" x14ac:dyDescent="0.25">
      <c r="D48" s="60" t="s">
        <v>1614</v>
      </c>
      <c r="E48" s="62" t="s">
        <v>1615</v>
      </c>
    </row>
    <row r="49" spans="2:5" ht="13.15" customHeight="1" x14ac:dyDescent="0.25">
      <c r="B49" s="225" t="s">
        <v>1652</v>
      </c>
      <c r="C49" s="225"/>
      <c r="D49" s="86">
        <f>DatosDelitos!F5</f>
        <v>1</v>
      </c>
      <c r="E49" s="86">
        <f>DatosDelitos!G5</f>
        <v>0</v>
      </c>
    </row>
    <row r="50" spans="2:5" ht="13.15" customHeight="1" x14ac:dyDescent="0.25">
      <c r="B50" s="225" t="s">
        <v>1653</v>
      </c>
      <c r="C50" s="225"/>
      <c r="D50" s="86">
        <f>DatosDelitos!F13-DatosDelitos!F17</f>
        <v>149</v>
      </c>
      <c r="E50" s="86">
        <f>DatosDelitos!G13-DatosDelitos!G17</f>
        <v>182</v>
      </c>
    </row>
    <row r="51" spans="2:5" ht="13.15" customHeight="1" x14ac:dyDescent="0.25">
      <c r="B51" s="225" t="s">
        <v>324</v>
      </c>
      <c r="C51" s="225"/>
      <c r="D51" s="86">
        <f>DatosDelitos!F10</f>
        <v>0</v>
      </c>
      <c r="E51" s="86">
        <f>DatosDelitos!G10</f>
        <v>0</v>
      </c>
    </row>
    <row r="52" spans="2:5" ht="13.15" customHeight="1" x14ac:dyDescent="0.25">
      <c r="B52" s="225" t="s">
        <v>342</v>
      </c>
      <c r="C52" s="225"/>
      <c r="D52" s="86">
        <f>DatosDelitos!F20</f>
        <v>0</v>
      </c>
      <c r="E52" s="86">
        <f>DatosDelitos!G20</f>
        <v>0</v>
      </c>
    </row>
    <row r="53" spans="2:5" ht="13.15" customHeight="1" x14ac:dyDescent="0.25">
      <c r="B53" s="225" t="s">
        <v>347</v>
      </c>
      <c r="C53" s="225"/>
      <c r="D53" s="86">
        <f>DatosDelitos!F23</f>
        <v>0</v>
      </c>
      <c r="E53" s="86">
        <f>DatosDelitos!G23</f>
        <v>0</v>
      </c>
    </row>
    <row r="54" spans="2:5" ht="13.15" customHeight="1" x14ac:dyDescent="0.25">
      <c r="B54" s="225" t="s">
        <v>1625</v>
      </c>
      <c r="C54" s="225"/>
      <c r="D54" s="86">
        <f>DatosDelitos!F17+DatosDelitos!F44</f>
        <v>2304</v>
      </c>
      <c r="E54" s="86">
        <f>DatosDelitos!G17+DatosDelitos!G44</f>
        <v>732</v>
      </c>
    </row>
    <row r="55" spans="2:5" ht="13.15" customHeight="1" x14ac:dyDescent="0.25">
      <c r="B55" s="225" t="s">
        <v>1626</v>
      </c>
      <c r="C55" s="225"/>
      <c r="D55" s="86">
        <f>DatosDelitos!F30</f>
        <v>364</v>
      </c>
      <c r="E55" s="86">
        <f>DatosDelitos!G30</f>
        <v>292</v>
      </c>
    </row>
    <row r="56" spans="2:5" ht="13.15" customHeight="1" x14ac:dyDescent="0.25">
      <c r="B56" s="225" t="s">
        <v>1627</v>
      </c>
      <c r="C56" s="225"/>
      <c r="D56" s="86">
        <f>DatosDelitos!F42-DatosDelitos!F44</f>
        <v>2</v>
      </c>
      <c r="E56" s="86">
        <f>DatosDelitos!G42-DatosDelitos!G44</f>
        <v>0</v>
      </c>
    </row>
    <row r="57" spans="2:5" ht="13.15" customHeight="1" x14ac:dyDescent="0.25">
      <c r="B57" s="225" t="s">
        <v>1628</v>
      </c>
      <c r="C57" s="225"/>
      <c r="D57" s="86">
        <f>DatosDelitos!F50</f>
        <v>25</v>
      </c>
      <c r="E57" s="86">
        <f>DatosDelitos!G50</f>
        <v>15</v>
      </c>
    </row>
    <row r="58" spans="2:5" ht="13.15" customHeight="1" x14ac:dyDescent="0.25">
      <c r="B58" s="225" t="s">
        <v>1629</v>
      </c>
      <c r="C58" s="225"/>
      <c r="D58" s="86">
        <f>DatosDelitos!F72</f>
        <v>0</v>
      </c>
      <c r="E58" s="86">
        <f>DatosDelitos!G72</f>
        <v>0</v>
      </c>
    </row>
    <row r="59" spans="2:5" ht="27" customHeight="1" x14ac:dyDescent="0.25">
      <c r="B59" s="225" t="s">
        <v>1654</v>
      </c>
      <c r="C59" s="225"/>
      <c r="D59" s="86">
        <f>DatosDelitos!F74</f>
        <v>6</v>
      </c>
      <c r="E59" s="86">
        <f>DatosDelitos!G74</f>
        <v>3</v>
      </c>
    </row>
    <row r="60" spans="2:5" ht="13.15" customHeight="1" x14ac:dyDescent="0.25">
      <c r="B60" s="225" t="s">
        <v>1631</v>
      </c>
      <c r="C60" s="225"/>
      <c r="D60" s="86">
        <f>DatosDelitos!F82</f>
        <v>31</v>
      </c>
      <c r="E60" s="86">
        <f>DatosDelitos!G82</f>
        <v>35</v>
      </c>
    </row>
    <row r="61" spans="2:5" ht="13.15" customHeight="1" x14ac:dyDescent="0.25">
      <c r="B61" s="225" t="s">
        <v>1632</v>
      </c>
      <c r="C61" s="225"/>
      <c r="D61" s="86">
        <f>DatosDelitos!F85</f>
        <v>25</v>
      </c>
      <c r="E61" s="86">
        <f>DatosDelitos!G85</f>
        <v>17</v>
      </c>
    </row>
    <row r="62" spans="2:5" ht="13.15" customHeight="1" x14ac:dyDescent="0.25">
      <c r="B62" s="225" t="s">
        <v>970</v>
      </c>
      <c r="C62" s="225"/>
      <c r="D62" s="86">
        <f>DatosDelitos!F97</f>
        <v>679</v>
      </c>
      <c r="E62" s="86">
        <f>DatosDelitos!G97</f>
        <v>532</v>
      </c>
    </row>
    <row r="63" spans="2:5" ht="27" customHeight="1" x14ac:dyDescent="0.25">
      <c r="B63" s="225" t="s">
        <v>1655</v>
      </c>
      <c r="C63" s="225"/>
      <c r="D63" s="86">
        <f>DatosDelitos!F131</f>
        <v>1</v>
      </c>
      <c r="E63" s="86">
        <f>DatosDelitos!G131</f>
        <v>0</v>
      </c>
    </row>
    <row r="64" spans="2:5" ht="13.15" customHeight="1" x14ac:dyDescent="0.25">
      <c r="B64" s="225" t="s">
        <v>1634</v>
      </c>
      <c r="C64" s="225"/>
      <c r="D64" s="86">
        <f>DatosDelitos!F137</f>
        <v>0</v>
      </c>
      <c r="E64" s="86">
        <f>DatosDelitos!G137</f>
        <v>0</v>
      </c>
    </row>
    <row r="65" spans="2:5" ht="13.15" customHeight="1" x14ac:dyDescent="0.25">
      <c r="B65" s="225" t="s">
        <v>1635</v>
      </c>
      <c r="C65" s="225"/>
      <c r="D65" s="86">
        <f>DatosDelitos!F144</f>
        <v>1</v>
      </c>
      <c r="E65" s="86">
        <f>DatosDelitos!G144</f>
        <v>0</v>
      </c>
    </row>
    <row r="66" spans="2:5" ht="40.5" customHeight="1" x14ac:dyDescent="0.25">
      <c r="B66" s="225" t="s">
        <v>1636</v>
      </c>
      <c r="C66" s="225"/>
      <c r="D66" s="86">
        <f>DatosDelitos!F147</f>
        <v>12</v>
      </c>
      <c r="E66" s="86">
        <f>DatosDelitos!G147</f>
        <v>12</v>
      </c>
    </row>
    <row r="67" spans="2:5" ht="13.15" customHeight="1" x14ac:dyDescent="0.25">
      <c r="B67" s="225" t="s">
        <v>1637</v>
      </c>
      <c r="C67" s="225"/>
      <c r="D67" s="86">
        <f>DatosDelitos!F156+SUM(DatosDelitos!F167:G172)</f>
        <v>4</v>
      </c>
      <c r="E67" s="86">
        <f>DatosDelitos!G156+SUM(DatosDelitos!G167:H172)</f>
        <v>14</v>
      </c>
    </row>
    <row r="68" spans="2:5" ht="13.15" customHeight="1" x14ac:dyDescent="0.25">
      <c r="B68" s="225" t="s">
        <v>1638</v>
      </c>
      <c r="C68" s="225"/>
      <c r="D68" s="86">
        <f>SUM(DatosDelitos!F173:G177)</f>
        <v>67</v>
      </c>
      <c r="E68" s="86">
        <f>SUM(DatosDelitos!G173:H177)</f>
        <v>691</v>
      </c>
    </row>
    <row r="69" spans="2:5" ht="13.15" customHeight="1" x14ac:dyDescent="0.25">
      <c r="B69" s="225" t="s">
        <v>1639</v>
      </c>
      <c r="C69" s="225"/>
      <c r="D69" s="86">
        <f>DatosDelitos!F178</f>
        <v>5493</v>
      </c>
      <c r="E69" s="86">
        <f>DatosDelitos!G178</f>
        <v>4281</v>
      </c>
    </row>
    <row r="70" spans="2:5" ht="13.15" customHeight="1" x14ac:dyDescent="0.25">
      <c r="B70" s="225" t="s">
        <v>1640</v>
      </c>
      <c r="C70" s="225"/>
      <c r="D70" s="86">
        <f>DatosDelitos!F186</f>
        <v>54</v>
      </c>
      <c r="E70" s="86">
        <f>DatosDelitos!G186</f>
        <v>40</v>
      </c>
    </row>
    <row r="71" spans="2:5" ht="13.15" customHeight="1" x14ac:dyDescent="0.25">
      <c r="B71" s="225" t="s">
        <v>1641</v>
      </c>
      <c r="C71" s="225"/>
      <c r="D71" s="86">
        <f>DatosDelitos!F201</f>
        <v>0</v>
      </c>
      <c r="E71" s="86">
        <f>DatosDelitos!G201</f>
        <v>2</v>
      </c>
    </row>
    <row r="72" spans="2:5" ht="13.15" customHeight="1" x14ac:dyDescent="0.25">
      <c r="B72" s="225" t="s">
        <v>1642</v>
      </c>
      <c r="C72" s="225"/>
      <c r="D72" s="86">
        <f>DatosDelitos!F223</f>
        <v>897</v>
      </c>
      <c r="E72" s="86">
        <f>DatosDelitos!G223</f>
        <v>564</v>
      </c>
    </row>
    <row r="73" spans="2:5" ht="13.15" customHeight="1" x14ac:dyDescent="0.25">
      <c r="B73" s="225" t="s">
        <v>1643</v>
      </c>
      <c r="C73" s="225"/>
      <c r="D73" s="86">
        <f>DatosDelitos!F244</f>
        <v>0</v>
      </c>
      <c r="E73" s="86">
        <f>DatosDelitos!G244</f>
        <v>0</v>
      </c>
    </row>
    <row r="74" spans="2:5" ht="13.15" customHeight="1" x14ac:dyDescent="0.25">
      <c r="B74" s="225" t="s">
        <v>1644</v>
      </c>
      <c r="C74" s="225"/>
      <c r="D74" s="86">
        <f>DatosDelitos!F271</f>
        <v>424</v>
      </c>
      <c r="E74" s="86">
        <f>DatosDelitos!G271</f>
        <v>242</v>
      </c>
    </row>
    <row r="75" spans="2:5" ht="38.25" customHeight="1" x14ac:dyDescent="0.25">
      <c r="B75" s="225" t="s">
        <v>1645</v>
      </c>
      <c r="C75" s="225"/>
      <c r="D75" s="86">
        <f>DatosDelitos!F301</f>
        <v>0</v>
      </c>
      <c r="E75" s="86">
        <f>DatosDelitos!G301</f>
        <v>0</v>
      </c>
    </row>
    <row r="76" spans="2:5" ht="13.15" customHeight="1" x14ac:dyDescent="0.25">
      <c r="B76" s="225" t="s">
        <v>1646</v>
      </c>
      <c r="C76" s="225"/>
      <c r="D76" s="86">
        <f>DatosDelitos!F305</f>
        <v>0</v>
      </c>
      <c r="E76" s="86">
        <f>DatosDelitos!G305</f>
        <v>0</v>
      </c>
    </row>
    <row r="77" spans="2:5" ht="13.15" customHeight="1" x14ac:dyDescent="0.25">
      <c r="B77" s="225" t="s">
        <v>1647</v>
      </c>
      <c r="C77" s="225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" customHeight="1" x14ac:dyDescent="0.25">
      <c r="B78" s="225" t="s">
        <v>1648</v>
      </c>
      <c r="C78" s="225"/>
      <c r="D78" s="86">
        <f>DatosDelitos!F323</f>
        <v>59</v>
      </c>
      <c r="E78" s="86">
        <f>DatosDelitos!G323</f>
        <v>0</v>
      </c>
    </row>
    <row r="79" spans="2:5" ht="15" customHeight="1" x14ac:dyDescent="0.25">
      <c r="B79" s="227" t="s">
        <v>1649</v>
      </c>
      <c r="C79" s="227"/>
      <c r="D79" s="86">
        <f>DatosDelitos!F325</f>
        <v>0</v>
      </c>
      <c r="E79" s="86">
        <f>DatosDelitos!G325</f>
        <v>0</v>
      </c>
    </row>
    <row r="80" spans="2:5" ht="15" customHeight="1" x14ac:dyDescent="0.25">
      <c r="B80" s="227" t="s">
        <v>947</v>
      </c>
      <c r="C80" s="227"/>
      <c r="D80" s="86">
        <f>DatosDelitos!F337</f>
        <v>0</v>
      </c>
      <c r="E80" s="86">
        <f>DatosDelitos!G337</f>
        <v>0</v>
      </c>
    </row>
    <row r="81" spans="2:13" ht="15" customHeight="1" x14ac:dyDescent="0.25">
      <c r="B81" s="227" t="s">
        <v>1650</v>
      </c>
      <c r="C81" s="227"/>
      <c r="D81" s="86">
        <f>DatosDelitos!F339</f>
        <v>0</v>
      </c>
      <c r="E81" s="86">
        <f>DatosDelitos!G339</f>
        <v>0</v>
      </c>
    </row>
    <row r="82" spans="2:13" ht="15" customHeight="1" x14ac:dyDescent="0.25">
      <c r="B82" s="227" t="s">
        <v>1656</v>
      </c>
      <c r="C82" s="227"/>
      <c r="D82" s="86">
        <f>SUM(D49:D81)</f>
        <v>10598</v>
      </c>
      <c r="E82" s="86">
        <f>SUM(E49:E81)</f>
        <v>7654</v>
      </c>
    </row>
    <row r="84" spans="2:13" s="89" customFormat="1" ht="15.75" x14ac:dyDescent="0.25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5.5" x14ac:dyDescent="0.2">
      <c r="D86" s="90" t="s">
        <v>310</v>
      </c>
    </row>
    <row r="87" spans="2:13" ht="13.15" customHeight="1" x14ac:dyDescent="0.25">
      <c r="B87" s="225" t="s">
        <v>1624</v>
      </c>
      <c r="C87" s="225"/>
      <c r="D87" s="86">
        <f>DatosDelitos!N5+DatosDelitos!N13-DatosDelitos!N17</f>
        <v>10</v>
      </c>
    </row>
    <row r="88" spans="2:13" ht="13.15" customHeight="1" x14ac:dyDescent="0.25">
      <c r="B88" s="225" t="s">
        <v>324</v>
      </c>
      <c r="C88" s="225"/>
      <c r="D88" s="86">
        <f>DatosDelitos!N10</f>
        <v>0</v>
      </c>
    </row>
    <row r="89" spans="2:13" ht="13.15" customHeight="1" x14ac:dyDescent="0.25">
      <c r="B89" s="225" t="s">
        <v>342</v>
      </c>
      <c r="C89" s="225"/>
      <c r="D89" s="86">
        <f>DatosDelitos!N20</f>
        <v>0</v>
      </c>
    </row>
    <row r="90" spans="2:13" ht="13.15" customHeight="1" x14ac:dyDescent="0.25">
      <c r="B90" s="225" t="s">
        <v>347</v>
      </c>
      <c r="C90" s="225"/>
      <c r="D90" s="86">
        <f>DatosDelitos!N23</f>
        <v>0</v>
      </c>
    </row>
    <row r="91" spans="2:13" ht="13.15" customHeight="1" x14ac:dyDescent="0.25">
      <c r="B91" s="225" t="s">
        <v>1658</v>
      </c>
      <c r="C91" s="225"/>
      <c r="D91" s="86">
        <f>SUM(DatosDelitos!N17,DatosDelitos!N44)</f>
        <v>22</v>
      </c>
    </row>
    <row r="92" spans="2:13" ht="13.15" customHeight="1" x14ac:dyDescent="0.25">
      <c r="B92" s="225" t="s">
        <v>1626</v>
      </c>
      <c r="C92" s="225"/>
      <c r="D92" s="86">
        <f>DatosDelitos!N30</f>
        <v>10</v>
      </c>
    </row>
    <row r="93" spans="2:13" ht="13.15" customHeight="1" x14ac:dyDescent="0.25">
      <c r="B93" s="225" t="s">
        <v>1627</v>
      </c>
      <c r="C93" s="225"/>
      <c r="D93" s="86">
        <f>DatosDelitos!N42-DatosDelitos!N44</f>
        <v>4</v>
      </c>
    </row>
    <row r="94" spans="2:13" ht="13.15" customHeight="1" x14ac:dyDescent="0.25">
      <c r="B94" s="225" t="s">
        <v>1628</v>
      </c>
      <c r="C94" s="225"/>
      <c r="D94" s="86">
        <f>DatosDelitos!N50</f>
        <v>24</v>
      </c>
    </row>
    <row r="95" spans="2:13" ht="13.15" customHeight="1" x14ac:dyDescent="0.25">
      <c r="B95" s="225" t="s">
        <v>1629</v>
      </c>
      <c r="C95" s="225"/>
      <c r="D95" s="86">
        <f>DatosDelitos!N72</f>
        <v>0</v>
      </c>
    </row>
    <row r="96" spans="2:13" ht="27" customHeight="1" x14ac:dyDescent="0.25">
      <c r="B96" s="225" t="s">
        <v>1654</v>
      </c>
      <c r="C96" s="225"/>
      <c r="D96" s="86">
        <f>DatosDelitos!N74</f>
        <v>7</v>
      </c>
    </row>
    <row r="97" spans="2:4" ht="13.15" customHeight="1" x14ac:dyDescent="0.25">
      <c r="B97" s="225" t="s">
        <v>1631</v>
      </c>
      <c r="C97" s="225"/>
      <c r="D97" s="86">
        <f>DatosDelitos!N82</f>
        <v>5</v>
      </c>
    </row>
    <row r="98" spans="2:4" ht="13.15" customHeight="1" x14ac:dyDescent="0.25">
      <c r="B98" s="225" t="s">
        <v>1632</v>
      </c>
      <c r="C98" s="225"/>
      <c r="D98" s="86">
        <f>DatosDelitos!N85</f>
        <v>6</v>
      </c>
    </row>
    <row r="99" spans="2:4" ht="13.15" customHeight="1" x14ac:dyDescent="0.25">
      <c r="B99" s="225" t="s">
        <v>970</v>
      </c>
      <c r="C99" s="225"/>
      <c r="D99" s="86">
        <f>DatosDelitos!N97</f>
        <v>85</v>
      </c>
    </row>
    <row r="100" spans="2:4" ht="27" customHeight="1" x14ac:dyDescent="0.25">
      <c r="B100" s="225" t="s">
        <v>1655</v>
      </c>
      <c r="C100" s="225"/>
      <c r="D100" s="86">
        <f>DatosDelitos!N131</f>
        <v>21</v>
      </c>
    </row>
    <row r="101" spans="2:4" ht="13.15" customHeight="1" x14ac:dyDescent="0.25">
      <c r="B101" s="225" t="s">
        <v>1634</v>
      </c>
      <c r="C101" s="225"/>
      <c r="D101" s="86">
        <f>DatosDelitos!N137</f>
        <v>8</v>
      </c>
    </row>
    <row r="102" spans="2:4" ht="13.15" customHeight="1" x14ac:dyDescent="0.25">
      <c r="B102" s="225" t="s">
        <v>1635</v>
      </c>
      <c r="C102" s="225"/>
      <c r="D102" s="86">
        <f>DatosDelitos!N144</f>
        <v>5</v>
      </c>
    </row>
    <row r="103" spans="2:4" ht="13.15" customHeight="1" x14ac:dyDescent="0.25">
      <c r="B103" s="225" t="s">
        <v>1659</v>
      </c>
      <c r="C103" s="225"/>
      <c r="D103" s="86">
        <f>DatosDelitos!N148</f>
        <v>30</v>
      </c>
    </row>
    <row r="104" spans="2:4" ht="13.15" customHeight="1" x14ac:dyDescent="0.25">
      <c r="B104" s="225" t="s">
        <v>1181</v>
      </c>
      <c r="C104" s="225"/>
      <c r="D104" s="86">
        <f>SUM(DatosDelitos!N149,DatosDelitos!N150)</f>
        <v>23</v>
      </c>
    </row>
    <row r="105" spans="2:4" ht="13.15" customHeight="1" x14ac:dyDescent="0.25">
      <c r="B105" s="225" t="s">
        <v>1179</v>
      </c>
      <c r="C105" s="225"/>
      <c r="D105" s="86">
        <f>SUM(DatosDelitos!N151:N155)</f>
        <v>152</v>
      </c>
    </row>
    <row r="106" spans="2:4" ht="13.15" customHeight="1" x14ac:dyDescent="0.25">
      <c r="B106" s="225" t="s">
        <v>1637</v>
      </c>
      <c r="C106" s="225"/>
      <c r="D106" s="86">
        <f>SUM(SUM(DatosDelitos!N157:N160),SUM(DatosDelitos!N167:N172))</f>
        <v>3</v>
      </c>
    </row>
    <row r="107" spans="2:4" ht="13.15" customHeight="1" x14ac:dyDescent="0.25">
      <c r="B107" s="225" t="s">
        <v>1660</v>
      </c>
      <c r="C107" s="225"/>
      <c r="D107" s="86">
        <f>SUM(DatosDelitos!N161:N165)</f>
        <v>122</v>
      </c>
    </row>
    <row r="108" spans="2:4" ht="13.15" customHeight="1" x14ac:dyDescent="0.25">
      <c r="B108" s="225" t="s">
        <v>1638</v>
      </c>
      <c r="C108" s="225"/>
      <c r="D108" s="86">
        <f>SUM(DatosDelitos!N173:N177)</f>
        <v>16</v>
      </c>
    </row>
    <row r="109" spans="2:4" ht="13.15" customHeight="1" x14ac:dyDescent="0.25">
      <c r="B109" s="225" t="s">
        <v>1639</v>
      </c>
      <c r="C109" s="225"/>
      <c r="D109" s="86">
        <f>DatosDelitos!N178</f>
        <v>113</v>
      </c>
    </row>
    <row r="110" spans="2:4" ht="13.15" customHeight="1" x14ac:dyDescent="0.25">
      <c r="B110" s="225" t="s">
        <v>1640</v>
      </c>
      <c r="C110" s="225"/>
      <c r="D110" s="86">
        <f>DatosDelitos!N186</f>
        <v>43</v>
      </c>
    </row>
    <row r="111" spans="2:4" ht="13.15" customHeight="1" x14ac:dyDescent="0.25">
      <c r="B111" s="225" t="s">
        <v>1641</v>
      </c>
      <c r="C111" s="225"/>
      <c r="D111" s="86">
        <f>DatosDelitos!N201</f>
        <v>45</v>
      </c>
    </row>
    <row r="112" spans="2:4" ht="13.15" customHeight="1" x14ac:dyDescent="0.25">
      <c r="B112" s="225" t="s">
        <v>1642</v>
      </c>
      <c r="C112" s="225"/>
      <c r="D112" s="86">
        <f>DatosDelitos!N223</f>
        <v>11</v>
      </c>
    </row>
    <row r="113" spans="2:4" ht="13.15" customHeight="1" x14ac:dyDescent="0.25">
      <c r="B113" s="225" t="s">
        <v>1643</v>
      </c>
      <c r="C113" s="225"/>
      <c r="D113" s="86">
        <f>DatosDelitos!N244</f>
        <v>95</v>
      </c>
    </row>
    <row r="114" spans="2:4" ht="13.15" customHeight="1" x14ac:dyDescent="0.25">
      <c r="B114" s="225" t="s">
        <v>1644</v>
      </c>
      <c r="C114" s="225"/>
      <c r="D114" s="86">
        <f>DatosDelitos!N271</f>
        <v>9</v>
      </c>
    </row>
    <row r="115" spans="2:4" ht="38.25" customHeight="1" x14ac:dyDescent="0.25">
      <c r="B115" s="225" t="s">
        <v>1645</v>
      </c>
      <c r="C115" s="225"/>
      <c r="D115" s="86">
        <f>DatosDelitos!N301</f>
        <v>0</v>
      </c>
    </row>
    <row r="116" spans="2:4" ht="13.15" customHeight="1" x14ac:dyDescent="0.25">
      <c r="B116" s="225" t="s">
        <v>1646</v>
      </c>
      <c r="C116" s="225"/>
      <c r="D116" s="86">
        <f>DatosDelitos!N305</f>
        <v>0</v>
      </c>
    </row>
    <row r="117" spans="2:4" ht="13.15" customHeight="1" x14ac:dyDescent="0.25">
      <c r="B117" s="225" t="s">
        <v>1647</v>
      </c>
      <c r="C117" s="225"/>
      <c r="D117" s="86">
        <f>DatosDelitos!N312+DatosDelitos!N320</f>
        <v>0</v>
      </c>
    </row>
    <row r="118" spans="2:4" ht="13.15" customHeight="1" x14ac:dyDescent="0.25">
      <c r="B118" s="225" t="s">
        <v>913</v>
      </c>
      <c r="C118" s="225"/>
      <c r="D118" s="86">
        <f>DatosDelitos!N318</f>
        <v>0</v>
      </c>
    </row>
    <row r="119" spans="2:4" ht="13.9" customHeight="1" x14ac:dyDescent="0.25">
      <c r="B119" s="225" t="s">
        <v>1648</v>
      </c>
      <c r="C119" s="225"/>
      <c r="D119" s="86">
        <f>DatosDelitos!N323</f>
        <v>20</v>
      </c>
    </row>
    <row r="120" spans="2:4" ht="12.75" customHeight="1" x14ac:dyDescent="0.25">
      <c r="B120" s="227" t="s">
        <v>1649</v>
      </c>
      <c r="C120" s="227"/>
      <c r="D120" s="86">
        <f>DatosDelitos!N325</f>
        <v>5</v>
      </c>
    </row>
    <row r="121" spans="2:4" ht="15" customHeight="1" x14ac:dyDescent="0.25">
      <c r="B121" s="227" t="s">
        <v>947</v>
      </c>
      <c r="C121" s="227"/>
      <c r="D121" s="86">
        <f>DatosDelitos!N337</f>
        <v>0</v>
      </c>
    </row>
    <row r="122" spans="2:4" ht="15" customHeight="1" x14ac:dyDescent="0.25">
      <c r="B122" s="227" t="s">
        <v>1650</v>
      </c>
      <c r="C122" s="227"/>
      <c r="D122" s="86">
        <f>DatosDelitos!N339</f>
        <v>0</v>
      </c>
    </row>
    <row r="123" spans="2:4" ht="15" customHeight="1" x14ac:dyDescent="0.25">
      <c r="B123" s="225" t="s">
        <v>1656</v>
      </c>
      <c r="C123" s="225"/>
      <c r="D123" s="86">
        <f>SUM(D87:D122)</f>
        <v>894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89" t="s">
        <v>313</v>
      </c>
      <c r="B5" s="190"/>
      <c r="C5" s="27">
        <v>85</v>
      </c>
      <c r="D5" s="27">
        <v>91</v>
      </c>
      <c r="E5" s="28">
        <v>-6.5934065934065894E-2</v>
      </c>
      <c r="F5" s="27">
        <v>1</v>
      </c>
      <c r="G5" s="27">
        <v>0</v>
      </c>
      <c r="H5" s="27">
        <v>25</v>
      </c>
      <c r="I5" s="27">
        <v>16</v>
      </c>
      <c r="J5" s="27">
        <v>10</v>
      </c>
      <c r="K5" s="27">
        <v>21</v>
      </c>
      <c r="L5" s="27">
        <v>16</v>
      </c>
      <c r="M5" s="27">
        <v>11</v>
      </c>
      <c r="N5" s="27">
        <v>0</v>
      </c>
      <c r="O5" s="27">
        <v>38</v>
      </c>
      <c r="P5" s="29">
        <v>38</v>
      </c>
    </row>
    <row r="6" spans="1:16" x14ac:dyDescent="0.25">
      <c r="A6" s="30" t="s">
        <v>314</v>
      </c>
      <c r="B6" s="30" t="s">
        <v>315</v>
      </c>
      <c r="C6" s="14">
        <v>68</v>
      </c>
      <c r="D6" s="14">
        <v>76</v>
      </c>
      <c r="E6" s="31">
        <v>-0.105263157894737</v>
      </c>
      <c r="F6" s="14">
        <v>1</v>
      </c>
      <c r="G6" s="14">
        <v>0</v>
      </c>
      <c r="H6" s="14">
        <v>11</v>
      </c>
      <c r="I6" s="14">
        <v>1</v>
      </c>
      <c r="J6" s="14">
        <v>9</v>
      </c>
      <c r="K6" s="14">
        <v>19</v>
      </c>
      <c r="L6" s="14">
        <v>15</v>
      </c>
      <c r="M6" s="14">
        <v>5</v>
      </c>
      <c r="N6" s="14">
        <v>0</v>
      </c>
      <c r="O6" s="14">
        <v>28</v>
      </c>
      <c r="P6" s="24">
        <v>19</v>
      </c>
    </row>
    <row r="7" spans="1:16" x14ac:dyDescent="0.25">
      <c r="A7" s="30" t="s">
        <v>316</v>
      </c>
      <c r="B7" s="30" t="s">
        <v>317</v>
      </c>
      <c r="C7" s="14">
        <v>6</v>
      </c>
      <c r="D7" s="14">
        <v>3</v>
      </c>
      <c r="E7" s="31">
        <v>1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2</v>
      </c>
      <c r="L7" s="14">
        <v>1</v>
      </c>
      <c r="M7" s="14">
        <v>6</v>
      </c>
      <c r="N7" s="14">
        <v>0</v>
      </c>
      <c r="O7" s="14">
        <v>8</v>
      </c>
      <c r="P7" s="24">
        <v>7</v>
      </c>
    </row>
    <row r="8" spans="1:16" x14ac:dyDescent="0.25">
      <c r="A8" s="30" t="s">
        <v>318</v>
      </c>
      <c r="B8" s="30" t="s">
        <v>319</v>
      </c>
      <c r="C8" s="14">
        <v>11</v>
      </c>
      <c r="D8" s="14">
        <v>12</v>
      </c>
      <c r="E8" s="31">
        <v>-8.3333333333333301E-2</v>
      </c>
      <c r="F8" s="14">
        <v>0</v>
      </c>
      <c r="G8" s="14">
        <v>0</v>
      </c>
      <c r="H8" s="14">
        <v>14</v>
      </c>
      <c r="I8" s="14">
        <v>15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2</v>
      </c>
      <c r="P8" s="24">
        <v>12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9" t="s">
        <v>322</v>
      </c>
      <c r="B10" s="190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9" t="s">
        <v>327</v>
      </c>
      <c r="B13" s="190"/>
      <c r="C13" s="27">
        <v>26005</v>
      </c>
      <c r="D13" s="27">
        <v>22415</v>
      </c>
      <c r="E13" s="28">
        <v>0.16016060673655999</v>
      </c>
      <c r="F13" s="27">
        <v>2182</v>
      </c>
      <c r="G13" s="27">
        <v>832</v>
      </c>
      <c r="H13" s="27">
        <v>2354</v>
      </c>
      <c r="I13" s="27">
        <v>1591</v>
      </c>
      <c r="J13" s="27">
        <v>22</v>
      </c>
      <c r="K13" s="27">
        <v>27</v>
      </c>
      <c r="L13" s="27">
        <v>12</v>
      </c>
      <c r="M13" s="27">
        <v>5</v>
      </c>
      <c r="N13" s="27">
        <v>31</v>
      </c>
      <c r="O13" s="27">
        <v>43</v>
      </c>
      <c r="P13" s="29">
        <v>2702</v>
      </c>
    </row>
    <row r="14" spans="1:16" x14ac:dyDescent="0.25">
      <c r="A14" s="30" t="s">
        <v>328</v>
      </c>
      <c r="B14" s="30" t="s">
        <v>329</v>
      </c>
      <c r="C14" s="14">
        <v>18712</v>
      </c>
      <c r="D14" s="14">
        <v>15786</v>
      </c>
      <c r="E14" s="31">
        <v>0.18535411123780601</v>
      </c>
      <c r="F14" s="14">
        <v>136</v>
      </c>
      <c r="G14" s="14">
        <v>174</v>
      </c>
      <c r="H14" s="14">
        <v>851</v>
      </c>
      <c r="I14" s="14">
        <v>882</v>
      </c>
      <c r="J14" s="14">
        <v>11</v>
      </c>
      <c r="K14" s="14">
        <v>16</v>
      </c>
      <c r="L14" s="14">
        <v>1</v>
      </c>
      <c r="M14" s="14">
        <v>2</v>
      </c>
      <c r="N14" s="14">
        <v>10</v>
      </c>
      <c r="O14" s="14">
        <v>10</v>
      </c>
      <c r="P14" s="24">
        <v>1233</v>
      </c>
    </row>
    <row r="15" spans="1:16" x14ac:dyDescent="0.25">
      <c r="A15" s="30" t="s">
        <v>330</v>
      </c>
      <c r="B15" s="30" t="s">
        <v>331</v>
      </c>
      <c r="C15" s="14">
        <v>11</v>
      </c>
      <c r="D15" s="14">
        <v>19</v>
      </c>
      <c r="E15" s="31">
        <v>-0.42105263157894701</v>
      </c>
      <c r="F15" s="14">
        <v>1</v>
      </c>
      <c r="G15" s="14">
        <v>0</v>
      </c>
      <c r="H15" s="14">
        <v>3</v>
      </c>
      <c r="I15" s="14">
        <v>16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4">
        <v>3</v>
      </c>
    </row>
    <row r="16" spans="1:16" x14ac:dyDescent="0.25">
      <c r="A16" s="30" t="s">
        <v>332</v>
      </c>
      <c r="B16" s="30" t="s">
        <v>333</v>
      </c>
      <c r="C16" s="14">
        <v>1591</v>
      </c>
      <c r="D16" s="14">
        <v>1397</v>
      </c>
      <c r="E16" s="31">
        <v>0.13886900501073701</v>
      </c>
      <c r="F16" s="14">
        <v>12</v>
      </c>
      <c r="G16" s="14">
        <v>8</v>
      </c>
      <c r="H16" s="14">
        <v>47</v>
      </c>
      <c r="I16" s="14">
        <v>72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49</v>
      </c>
    </row>
    <row r="17" spans="1:16" ht="33.75" x14ac:dyDescent="0.25">
      <c r="A17" s="30" t="s">
        <v>334</v>
      </c>
      <c r="B17" s="30" t="s">
        <v>335</v>
      </c>
      <c r="C17" s="14">
        <v>5684</v>
      </c>
      <c r="D17" s="14">
        <v>5207</v>
      </c>
      <c r="E17" s="31">
        <v>9.1607451507585896E-2</v>
      </c>
      <c r="F17" s="14">
        <v>2033</v>
      </c>
      <c r="G17" s="14">
        <v>650</v>
      </c>
      <c r="H17" s="14">
        <v>1452</v>
      </c>
      <c r="I17" s="14">
        <v>621</v>
      </c>
      <c r="J17" s="14">
        <v>11</v>
      </c>
      <c r="K17" s="14">
        <v>10</v>
      </c>
      <c r="L17" s="14">
        <v>11</v>
      </c>
      <c r="M17" s="14">
        <v>3</v>
      </c>
      <c r="N17" s="14">
        <v>21</v>
      </c>
      <c r="O17" s="14">
        <v>33</v>
      </c>
      <c r="P17" s="24">
        <v>1414</v>
      </c>
    </row>
    <row r="18" spans="1:16" x14ac:dyDescent="0.25">
      <c r="A18" s="30" t="s">
        <v>336</v>
      </c>
      <c r="B18" s="30" t="s">
        <v>337</v>
      </c>
      <c r="C18" s="14">
        <v>7</v>
      </c>
      <c r="D18" s="14">
        <v>6</v>
      </c>
      <c r="E18" s="31">
        <v>0.16666666666666699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3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9" t="s">
        <v>340</v>
      </c>
      <c r="B20" s="190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9" t="s">
        <v>345</v>
      </c>
      <c r="B23" s="190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9" t="s">
        <v>358</v>
      </c>
      <c r="B30" s="190"/>
      <c r="C30" s="27">
        <v>2403</v>
      </c>
      <c r="D30" s="27">
        <v>2641</v>
      </c>
      <c r="E30" s="28">
        <v>-9.0117379780386198E-2</v>
      </c>
      <c r="F30" s="27">
        <v>364</v>
      </c>
      <c r="G30" s="27">
        <v>292</v>
      </c>
      <c r="H30" s="27">
        <v>256</v>
      </c>
      <c r="I30" s="27">
        <v>491</v>
      </c>
      <c r="J30" s="27">
        <v>2</v>
      </c>
      <c r="K30" s="27">
        <v>14</v>
      </c>
      <c r="L30" s="27">
        <v>3</v>
      </c>
      <c r="M30" s="27">
        <v>7</v>
      </c>
      <c r="N30" s="27">
        <v>10</v>
      </c>
      <c r="O30" s="27">
        <v>4</v>
      </c>
      <c r="P30" s="29">
        <v>979</v>
      </c>
    </row>
    <row r="31" spans="1:16" x14ac:dyDescent="0.25">
      <c r="A31" s="30" t="s">
        <v>359</v>
      </c>
      <c r="B31" s="30" t="s">
        <v>360</v>
      </c>
      <c r="C31" s="14">
        <v>27</v>
      </c>
      <c r="D31" s="14">
        <v>29</v>
      </c>
      <c r="E31" s="31">
        <v>-6.8965517241379296E-2</v>
      </c>
      <c r="F31" s="14">
        <v>0</v>
      </c>
      <c r="G31" s="14">
        <v>0</v>
      </c>
      <c r="H31" s="14">
        <v>2</v>
      </c>
      <c r="I31" s="14">
        <v>5</v>
      </c>
      <c r="J31" s="14">
        <v>0</v>
      </c>
      <c r="K31" s="14">
        <v>3</v>
      </c>
      <c r="L31" s="14">
        <v>0</v>
      </c>
      <c r="M31" s="14">
        <v>0</v>
      </c>
      <c r="N31" s="14">
        <v>0</v>
      </c>
      <c r="O31" s="14">
        <v>0</v>
      </c>
      <c r="P31" s="24">
        <v>8</v>
      </c>
    </row>
    <row r="32" spans="1:16" x14ac:dyDescent="0.25">
      <c r="A32" s="30" t="s">
        <v>361</v>
      </c>
      <c r="B32" s="30" t="s">
        <v>362</v>
      </c>
      <c r="C32" s="14">
        <v>7</v>
      </c>
      <c r="D32" s="14">
        <v>3</v>
      </c>
      <c r="E32" s="31">
        <v>1.3333333333333299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1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1314</v>
      </c>
      <c r="D33" s="14">
        <v>1452</v>
      </c>
      <c r="E33" s="31">
        <v>-9.5041322314049603E-2</v>
      </c>
      <c r="F33" s="14">
        <v>109</v>
      </c>
      <c r="G33" s="14">
        <v>91</v>
      </c>
      <c r="H33" s="14">
        <v>127</v>
      </c>
      <c r="I33" s="14">
        <v>175</v>
      </c>
      <c r="J33" s="14">
        <v>1</v>
      </c>
      <c r="K33" s="14">
        <v>4</v>
      </c>
      <c r="L33" s="14">
        <v>2</v>
      </c>
      <c r="M33" s="14">
        <v>1</v>
      </c>
      <c r="N33" s="14">
        <v>5</v>
      </c>
      <c r="O33" s="14">
        <v>2</v>
      </c>
      <c r="P33" s="24">
        <v>316</v>
      </c>
    </row>
    <row r="34" spans="1:16" x14ac:dyDescent="0.25">
      <c r="A34" s="30" t="s">
        <v>365</v>
      </c>
      <c r="B34" s="30" t="s">
        <v>366</v>
      </c>
      <c r="C34" s="14">
        <v>136</v>
      </c>
      <c r="D34" s="14">
        <v>185</v>
      </c>
      <c r="E34" s="31">
        <v>-0.26486486486486499</v>
      </c>
      <c r="F34" s="14">
        <v>23</v>
      </c>
      <c r="G34" s="14">
        <v>22</v>
      </c>
      <c r="H34" s="14">
        <v>15</v>
      </c>
      <c r="I34" s="14">
        <v>7</v>
      </c>
      <c r="J34" s="14">
        <v>0</v>
      </c>
      <c r="K34" s="14">
        <v>2</v>
      </c>
      <c r="L34" s="14">
        <v>0</v>
      </c>
      <c r="M34" s="14">
        <v>1</v>
      </c>
      <c r="N34" s="14">
        <v>0</v>
      </c>
      <c r="O34" s="14">
        <v>0</v>
      </c>
      <c r="P34" s="24">
        <v>46</v>
      </c>
    </row>
    <row r="35" spans="1:16" x14ac:dyDescent="0.25">
      <c r="A35" s="30" t="s">
        <v>367</v>
      </c>
      <c r="B35" s="30" t="s">
        <v>368</v>
      </c>
      <c r="C35" s="14">
        <v>391</v>
      </c>
      <c r="D35" s="14">
        <v>439</v>
      </c>
      <c r="E35" s="31">
        <v>-0.10933940774487499</v>
      </c>
      <c r="F35" s="14">
        <v>21</v>
      </c>
      <c r="G35" s="14">
        <v>14</v>
      </c>
      <c r="H35" s="14">
        <v>20</v>
      </c>
      <c r="I35" s="14">
        <v>55</v>
      </c>
      <c r="J35" s="14">
        <v>0</v>
      </c>
      <c r="K35" s="14">
        <v>1</v>
      </c>
      <c r="L35" s="14">
        <v>0</v>
      </c>
      <c r="M35" s="14">
        <v>2</v>
      </c>
      <c r="N35" s="14">
        <v>3</v>
      </c>
      <c r="O35" s="14">
        <v>0</v>
      </c>
      <c r="P35" s="24">
        <v>73</v>
      </c>
    </row>
    <row r="36" spans="1:16" ht="22.5" x14ac:dyDescent="0.25">
      <c r="A36" s="30" t="s">
        <v>369</v>
      </c>
      <c r="B36" s="30" t="s">
        <v>370</v>
      </c>
      <c r="C36" s="14">
        <v>142</v>
      </c>
      <c r="D36" s="14">
        <v>134</v>
      </c>
      <c r="E36" s="31">
        <v>5.9701492537313397E-2</v>
      </c>
      <c r="F36" s="14">
        <v>153</v>
      </c>
      <c r="G36" s="14">
        <v>128</v>
      </c>
      <c r="H36" s="14">
        <v>38</v>
      </c>
      <c r="I36" s="14">
        <v>183</v>
      </c>
      <c r="J36" s="14">
        <v>1</v>
      </c>
      <c r="K36" s="14">
        <v>4</v>
      </c>
      <c r="L36" s="14">
        <v>1</v>
      </c>
      <c r="M36" s="14">
        <v>3</v>
      </c>
      <c r="N36" s="14">
        <v>0</v>
      </c>
      <c r="O36" s="14">
        <v>1</v>
      </c>
      <c r="P36" s="24">
        <v>421</v>
      </c>
    </row>
    <row r="37" spans="1:16" ht="22.5" x14ac:dyDescent="0.25">
      <c r="A37" s="30" t="s">
        <v>371</v>
      </c>
      <c r="B37" s="30" t="s">
        <v>372</v>
      </c>
      <c r="C37" s="14">
        <v>10</v>
      </c>
      <c r="D37" s="14">
        <v>18</v>
      </c>
      <c r="E37" s="31">
        <v>-0.44444444444444398</v>
      </c>
      <c r="F37" s="14">
        <v>19</v>
      </c>
      <c r="G37" s="14">
        <v>10</v>
      </c>
      <c r="H37" s="14">
        <v>1</v>
      </c>
      <c r="I37" s="14">
        <v>24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50</v>
      </c>
    </row>
    <row r="38" spans="1:16" ht="22.5" x14ac:dyDescent="0.25">
      <c r="A38" s="30" t="s">
        <v>373</v>
      </c>
      <c r="B38" s="30" t="s">
        <v>374</v>
      </c>
      <c r="C38" s="14">
        <v>26</v>
      </c>
      <c r="D38" s="14">
        <v>39</v>
      </c>
      <c r="E38" s="31">
        <v>-0.33333333333333298</v>
      </c>
      <c r="F38" s="14">
        <v>18</v>
      </c>
      <c r="G38" s="14">
        <v>9</v>
      </c>
      <c r="H38" s="14">
        <v>11</v>
      </c>
      <c r="I38" s="14">
        <v>10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18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350</v>
      </c>
      <c r="D41" s="14">
        <v>342</v>
      </c>
      <c r="E41" s="31">
        <v>2.3391812865497099E-2</v>
      </c>
      <c r="F41" s="14">
        <v>21</v>
      </c>
      <c r="G41" s="14">
        <v>18</v>
      </c>
      <c r="H41" s="14">
        <v>42</v>
      </c>
      <c r="I41" s="14">
        <v>32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4">
        <v>47</v>
      </c>
    </row>
    <row r="42" spans="1:16" x14ac:dyDescent="0.25">
      <c r="A42" s="189" t="s">
        <v>381</v>
      </c>
      <c r="B42" s="190"/>
      <c r="C42" s="27">
        <v>1147</v>
      </c>
      <c r="D42" s="27">
        <v>1009</v>
      </c>
      <c r="E42" s="28">
        <v>0.13676907829534199</v>
      </c>
      <c r="F42" s="27">
        <v>273</v>
      </c>
      <c r="G42" s="27">
        <v>82</v>
      </c>
      <c r="H42" s="27">
        <v>308</v>
      </c>
      <c r="I42" s="27">
        <v>176</v>
      </c>
      <c r="J42" s="27">
        <v>2</v>
      </c>
      <c r="K42" s="27">
        <v>3</v>
      </c>
      <c r="L42" s="27">
        <v>1</v>
      </c>
      <c r="M42" s="27">
        <v>1</v>
      </c>
      <c r="N42" s="27">
        <v>5</v>
      </c>
      <c r="O42" s="27">
        <v>7</v>
      </c>
      <c r="P42" s="29">
        <v>134</v>
      </c>
    </row>
    <row r="43" spans="1:16" x14ac:dyDescent="0.25">
      <c r="A43" s="30" t="s">
        <v>382</v>
      </c>
      <c r="B43" s="30" t="s">
        <v>383</v>
      </c>
      <c r="C43" s="14">
        <v>8</v>
      </c>
      <c r="D43" s="14">
        <v>10</v>
      </c>
      <c r="E43" s="31">
        <v>-0.2</v>
      </c>
      <c r="F43" s="14">
        <v>1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4</v>
      </c>
      <c r="O43" s="14">
        <v>0</v>
      </c>
      <c r="P43" s="24">
        <v>2</v>
      </c>
    </row>
    <row r="44" spans="1:16" ht="22.5" x14ac:dyDescent="0.25">
      <c r="A44" s="30" t="s">
        <v>384</v>
      </c>
      <c r="B44" s="30" t="s">
        <v>385</v>
      </c>
      <c r="C44" s="14">
        <v>1116</v>
      </c>
      <c r="D44" s="14">
        <v>980</v>
      </c>
      <c r="E44" s="31">
        <v>0.13877551020408199</v>
      </c>
      <c r="F44" s="14">
        <v>271</v>
      </c>
      <c r="G44" s="14">
        <v>82</v>
      </c>
      <c r="H44" s="14">
        <v>300</v>
      </c>
      <c r="I44" s="14">
        <v>172</v>
      </c>
      <c r="J44" s="14">
        <v>2</v>
      </c>
      <c r="K44" s="14">
        <v>3</v>
      </c>
      <c r="L44" s="14">
        <v>1</v>
      </c>
      <c r="M44" s="14">
        <v>1</v>
      </c>
      <c r="N44" s="14">
        <v>1</v>
      </c>
      <c r="O44" s="14">
        <v>7</v>
      </c>
      <c r="P44" s="24">
        <v>129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1</v>
      </c>
      <c r="D46" s="14">
        <v>1</v>
      </c>
      <c r="E46" s="31">
        <v>0</v>
      </c>
      <c r="F46" s="14">
        <v>0</v>
      </c>
      <c r="G46" s="14">
        <v>0</v>
      </c>
      <c r="H46" s="14">
        <v>0</v>
      </c>
      <c r="I46" s="14">
        <v>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3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21</v>
      </c>
      <c r="D48" s="14">
        <v>14</v>
      </c>
      <c r="E48" s="31">
        <v>0.5</v>
      </c>
      <c r="F48" s="14">
        <v>0</v>
      </c>
      <c r="G48" s="14">
        <v>0</v>
      </c>
      <c r="H48" s="14">
        <v>7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1</v>
      </c>
      <c r="D49" s="14">
        <v>4</v>
      </c>
      <c r="E49" s="31">
        <v>-0.75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9" t="s">
        <v>396</v>
      </c>
      <c r="B50" s="190"/>
      <c r="C50" s="27">
        <v>1221</v>
      </c>
      <c r="D50" s="27">
        <v>1021</v>
      </c>
      <c r="E50" s="28">
        <v>0.19588638589617999</v>
      </c>
      <c r="F50" s="27">
        <v>25</v>
      </c>
      <c r="G50" s="27">
        <v>15</v>
      </c>
      <c r="H50" s="27">
        <v>260</v>
      </c>
      <c r="I50" s="27">
        <v>201</v>
      </c>
      <c r="J50" s="27">
        <v>132</v>
      </c>
      <c r="K50" s="27">
        <v>113</v>
      </c>
      <c r="L50" s="27">
        <v>2</v>
      </c>
      <c r="M50" s="27">
        <v>1</v>
      </c>
      <c r="N50" s="27">
        <v>24</v>
      </c>
      <c r="O50" s="27">
        <v>28</v>
      </c>
      <c r="P50" s="29">
        <v>227</v>
      </c>
    </row>
    <row r="51" spans="1:16" x14ac:dyDescent="0.25">
      <c r="A51" s="30" t="s">
        <v>397</v>
      </c>
      <c r="B51" s="30" t="s">
        <v>398</v>
      </c>
      <c r="C51" s="14">
        <v>447</v>
      </c>
      <c r="D51" s="14">
        <v>284</v>
      </c>
      <c r="E51" s="31">
        <v>0.573943661971831</v>
      </c>
      <c r="F51" s="14">
        <v>6</v>
      </c>
      <c r="G51" s="14">
        <v>2</v>
      </c>
      <c r="H51" s="14">
        <v>37</v>
      </c>
      <c r="I51" s="14">
        <v>23</v>
      </c>
      <c r="J51" s="14">
        <v>59</v>
      </c>
      <c r="K51" s="14">
        <v>37</v>
      </c>
      <c r="L51" s="14">
        <v>1</v>
      </c>
      <c r="M51" s="14">
        <v>0</v>
      </c>
      <c r="N51" s="14">
        <v>0</v>
      </c>
      <c r="O51" s="14">
        <v>17</v>
      </c>
      <c r="P51" s="24">
        <v>29</v>
      </c>
    </row>
    <row r="52" spans="1:16" x14ac:dyDescent="0.25">
      <c r="A52" s="30" t="s">
        <v>399</v>
      </c>
      <c r="B52" s="30" t="s">
        <v>400</v>
      </c>
      <c r="C52" s="14">
        <v>2</v>
      </c>
      <c r="D52" s="14">
        <v>5</v>
      </c>
      <c r="E52" s="31">
        <v>-0.6</v>
      </c>
      <c r="F52" s="14">
        <v>1</v>
      </c>
      <c r="G52" s="14">
        <v>1</v>
      </c>
      <c r="H52" s="14">
        <v>1</v>
      </c>
      <c r="I52" s="14">
        <v>1</v>
      </c>
      <c r="J52" s="14">
        <v>0</v>
      </c>
      <c r="K52" s="14">
        <v>7</v>
      </c>
      <c r="L52" s="14">
        <v>0</v>
      </c>
      <c r="M52" s="14">
        <v>0</v>
      </c>
      <c r="N52" s="14">
        <v>0</v>
      </c>
      <c r="O52" s="14">
        <v>0</v>
      </c>
      <c r="P52" s="24">
        <v>4</v>
      </c>
    </row>
    <row r="53" spans="1:16" x14ac:dyDescent="0.25">
      <c r="A53" s="30" t="s">
        <v>401</v>
      </c>
      <c r="B53" s="30" t="s">
        <v>402</v>
      </c>
      <c r="C53" s="14">
        <v>402</v>
      </c>
      <c r="D53" s="14">
        <v>371</v>
      </c>
      <c r="E53" s="31">
        <v>8.3557951482479798E-2</v>
      </c>
      <c r="F53" s="14">
        <v>13</v>
      </c>
      <c r="G53" s="14">
        <v>8</v>
      </c>
      <c r="H53" s="14">
        <v>123</v>
      </c>
      <c r="I53" s="14">
        <v>96</v>
      </c>
      <c r="J53" s="14">
        <v>34</v>
      </c>
      <c r="K53" s="14">
        <v>31</v>
      </c>
      <c r="L53" s="14">
        <v>1</v>
      </c>
      <c r="M53" s="14">
        <v>1</v>
      </c>
      <c r="N53" s="14">
        <v>4</v>
      </c>
      <c r="O53" s="14">
        <v>4</v>
      </c>
      <c r="P53" s="24">
        <v>87</v>
      </c>
    </row>
    <row r="54" spans="1:16" ht="22.5" x14ac:dyDescent="0.25">
      <c r="A54" s="30" t="s">
        <v>403</v>
      </c>
      <c r="B54" s="30" t="s">
        <v>404</v>
      </c>
      <c r="C54" s="14">
        <v>10</v>
      </c>
      <c r="D54" s="14">
        <v>10</v>
      </c>
      <c r="E54" s="31">
        <v>0</v>
      </c>
      <c r="F54" s="14">
        <v>0</v>
      </c>
      <c r="G54" s="14">
        <v>0</v>
      </c>
      <c r="H54" s="14">
        <v>2</v>
      </c>
      <c r="I54" s="14">
        <v>0</v>
      </c>
      <c r="J54" s="14">
        <v>1</v>
      </c>
      <c r="K54" s="14">
        <v>8</v>
      </c>
      <c r="L54" s="14">
        <v>0</v>
      </c>
      <c r="M54" s="14">
        <v>0</v>
      </c>
      <c r="N54" s="14">
        <v>0</v>
      </c>
      <c r="O54" s="14">
        <v>1</v>
      </c>
      <c r="P54" s="24">
        <v>1</v>
      </c>
    </row>
    <row r="55" spans="1:16" x14ac:dyDescent="0.25">
      <c r="A55" s="30" t="s">
        <v>405</v>
      </c>
      <c r="B55" s="30" t="s">
        <v>406</v>
      </c>
      <c r="C55" s="14">
        <v>7</v>
      </c>
      <c r="D55" s="14">
        <v>7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35</v>
      </c>
      <c r="D56" s="14">
        <v>34</v>
      </c>
      <c r="E56" s="31">
        <v>2.9411764705882401E-2</v>
      </c>
      <c r="F56" s="14">
        <v>0</v>
      </c>
      <c r="G56" s="14">
        <v>0</v>
      </c>
      <c r="H56" s="14">
        <v>4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3</v>
      </c>
      <c r="O56" s="14">
        <v>0</v>
      </c>
      <c r="P56" s="24">
        <v>4</v>
      </c>
    </row>
    <row r="57" spans="1:16" ht="22.5" x14ac:dyDescent="0.25">
      <c r="A57" s="30" t="s">
        <v>409</v>
      </c>
      <c r="B57" s="30" t="s">
        <v>410</v>
      </c>
      <c r="C57" s="14">
        <v>43</v>
      </c>
      <c r="D57" s="14">
        <v>32</v>
      </c>
      <c r="E57" s="31">
        <v>0.34375</v>
      </c>
      <c r="F57" s="14">
        <v>4</v>
      </c>
      <c r="G57" s="14">
        <v>3</v>
      </c>
      <c r="H57" s="14">
        <v>19</v>
      </c>
      <c r="I57" s="14">
        <v>23</v>
      </c>
      <c r="J57" s="14">
        <v>0</v>
      </c>
      <c r="K57" s="14">
        <v>2</v>
      </c>
      <c r="L57" s="14">
        <v>0</v>
      </c>
      <c r="M57" s="14">
        <v>0</v>
      </c>
      <c r="N57" s="14">
        <v>0</v>
      </c>
      <c r="O57" s="14">
        <v>0</v>
      </c>
      <c r="P57" s="24">
        <v>17</v>
      </c>
    </row>
    <row r="58" spans="1:16" ht="22.5" x14ac:dyDescent="0.25">
      <c r="A58" s="30" t="s">
        <v>411</v>
      </c>
      <c r="B58" s="30" t="s">
        <v>412</v>
      </c>
      <c r="C58" s="14">
        <v>4</v>
      </c>
      <c r="D58" s="14">
        <v>2</v>
      </c>
      <c r="E58" s="31">
        <v>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2</v>
      </c>
      <c r="O58" s="14">
        <v>0</v>
      </c>
      <c r="P58" s="24">
        <v>2</v>
      </c>
    </row>
    <row r="59" spans="1:16" ht="22.5" x14ac:dyDescent="0.25">
      <c r="A59" s="30" t="s">
        <v>413</v>
      </c>
      <c r="B59" s="30" t="s">
        <v>414</v>
      </c>
      <c r="C59" s="14">
        <v>10</v>
      </c>
      <c r="D59" s="14">
        <v>4</v>
      </c>
      <c r="E59" s="31">
        <v>1.5</v>
      </c>
      <c r="F59" s="14">
        <v>0</v>
      </c>
      <c r="G59" s="14">
        <v>0</v>
      </c>
      <c r="H59" s="14">
        <v>3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2</v>
      </c>
      <c r="O59" s="14">
        <v>0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6</v>
      </c>
      <c r="D60" s="14">
        <v>7</v>
      </c>
      <c r="E60" s="31">
        <v>-0.14285714285714299</v>
      </c>
      <c r="F60" s="14">
        <v>0</v>
      </c>
      <c r="G60" s="14">
        <v>0</v>
      </c>
      <c r="H60" s="14">
        <v>3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3</v>
      </c>
    </row>
    <row r="61" spans="1:16" ht="33.75" x14ac:dyDescent="0.25">
      <c r="A61" s="30" t="s">
        <v>417</v>
      </c>
      <c r="B61" s="30" t="s">
        <v>418</v>
      </c>
      <c r="C61" s="14">
        <v>23</v>
      </c>
      <c r="D61" s="14">
        <v>35</v>
      </c>
      <c r="E61" s="31">
        <v>-0.34285714285714303</v>
      </c>
      <c r="F61" s="14">
        <v>1</v>
      </c>
      <c r="G61" s="14">
        <v>0</v>
      </c>
      <c r="H61" s="14">
        <v>16</v>
      </c>
      <c r="I61" s="14">
        <v>8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4">
        <v>8</v>
      </c>
    </row>
    <row r="62" spans="1:16" x14ac:dyDescent="0.25">
      <c r="A62" s="30" t="s">
        <v>419</v>
      </c>
      <c r="B62" s="30" t="s">
        <v>420</v>
      </c>
      <c r="C62" s="14">
        <v>11</v>
      </c>
      <c r="D62" s="14">
        <v>12</v>
      </c>
      <c r="E62" s="31">
        <v>-8.3333333333333301E-2</v>
      </c>
      <c r="F62" s="14">
        <v>0</v>
      </c>
      <c r="G62" s="14">
        <v>1</v>
      </c>
      <c r="H62" s="14">
        <v>1</v>
      </c>
      <c r="I62" s="14">
        <v>8</v>
      </c>
      <c r="J62" s="14">
        <v>0</v>
      </c>
      <c r="K62" s="14">
        <v>1</v>
      </c>
      <c r="L62" s="14">
        <v>0</v>
      </c>
      <c r="M62" s="14">
        <v>0</v>
      </c>
      <c r="N62" s="14">
        <v>2</v>
      </c>
      <c r="O62" s="14">
        <v>0</v>
      </c>
      <c r="P62" s="24">
        <v>18</v>
      </c>
    </row>
    <row r="63" spans="1:16" ht="22.5" x14ac:dyDescent="0.25">
      <c r="A63" s="30" t="s">
        <v>421</v>
      </c>
      <c r="B63" s="30" t="s">
        <v>422</v>
      </c>
      <c r="C63" s="14">
        <v>173</v>
      </c>
      <c r="D63" s="14">
        <v>161</v>
      </c>
      <c r="E63" s="31">
        <v>7.4534161490683204E-2</v>
      </c>
      <c r="F63" s="14">
        <v>0</v>
      </c>
      <c r="G63" s="14">
        <v>0</v>
      </c>
      <c r="H63" s="14">
        <v>45</v>
      </c>
      <c r="I63" s="14">
        <v>32</v>
      </c>
      <c r="J63" s="14">
        <v>26</v>
      </c>
      <c r="K63" s="14">
        <v>13</v>
      </c>
      <c r="L63" s="14">
        <v>0</v>
      </c>
      <c r="M63" s="14">
        <v>0</v>
      </c>
      <c r="N63" s="14">
        <v>10</v>
      </c>
      <c r="O63" s="14">
        <v>5</v>
      </c>
      <c r="P63" s="24">
        <v>44</v>
      </c>
    </row>
    <row r="64" spans="1:16" ht="22.5" x14ac:dyDescent="0.25">
      <c r="A64" s="30" t="s">
        <v>423</v>
      </c>
      <c r="B64" s="30" t="s">
        <v>424</v>
      </c>
      <c r="C64" s="14">
        <v>37</v>
      </c>
      <c r="D64" s="14">
        <v>29</v>
      </c>
      <c r="E64" s="31">
        <v>0.27586206896551702</v>
      </c>
      <c r="F64" s="14">
        <v>0</v>
      </c>
      <c r="G64" s="14">
        <v>0</v>
      </c>
      <c r="H64" s="14">
        <v>1</v>
      </c>
      <c r="I64" s="14">
        <v>4</v>
      </c>
      <c r="J64" s="14">
        <v>9</v>
      </c>
      <c r="K64" s="14">
        <v>7</v>
      </c>
      <c r="L64" s="14">
        <v>0</v>
      </c>
      <c r="M64" s="14">
        <v>0</v>
      </c>
      <c r="N64" s="14">
        <v>0</v>
      </c>
      <c r="O64" s="14">
        <v>1</v>
      </c>
      <c r="P64" s="24">
        <v>6</v>
      </c>
    </row>
    <row r="65" spans="1:16" ht="33.75" x14ac:dyDescent="0.25">
      <c r="A65" s="30" t="s">
        <v>425</v>
      </c>
      <c r="B65" s="30" t="s">
        <v>426</v>
      </c>
      <c r="C65" s="14">
        <v>4</v>
      </c>
      <c r="D65" s="14">
        <v>9</v>
      </c>
      <c r="E65" s="31">
        <v>-0.55555555555555503</v>
      </c>
      <c r="F65" s="14">
        <v>0</v>
      </c>
      <c r="G65" s="14">
        <v>0</v>
      </c>
      <c r="H65" s="14">
        <v>4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1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6</v>
      </c>
      <c r="D66" s="14">
        <v>4</v>
      </c>
      <c r="E66" s="31">
        <v>0.5</v>
      </c>
      <c r="F66" s="14">
        <v>0</v>
      </c>
      <c r="G66" s="14">
        <v>0</v>
      </c>
      <c r="H66" s="14">
        <v>1</v>
      </c>
      <c r="I66" s="14">
        <v>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1</v>
      </c>
    </row>
    <row r="67" spans="1:16" ht="33.75" x14ac:dyDescent="0.25">
      <c r="A67" s="30" t="s">
        <v>429</v>
      </c>
      <c r="B67" s="30" t="s">
        <v>430</v>
      </c>
      <c r="C67" s="14">
        <v>1</v>
      </c>
      <c r="D67" s="14">
        <v>9</v>
      </c>
      <c r="E67" s="31">
        <v>-0.88888888888888895</v>
      </c>
      <c r="F67" s="14">
        <v>0</v>
      </c>
      <c r="G67" s="14">
        <v>0</v>
      </c>
      <c r="H67" s="14">
        <v>0</v>
      </c>
      <c r="I67" s="14">
        <v>0</v>
      </c>
      <c r="J67" s="14">
        <v>3</v>
      </c>
      <c r="K67" s="14">
        <v>5</v>
      </c>
      <c r="L67" s="14">
        <v>0</v>
      </c>
      <c r="M67" s="14">
        <v>0</v>
      </c>
      <c r="N67" s="14">
        <v>0</v>
      </c>
      <c r="O67" s="14">
        <v>0</v>
      </c>
      <c r="P67" s="24">
        <v>3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1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5</v>
      </c>
      <c r="E71" s="31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9" t="s">
        <v>439</v>
      </c>
      <c r="B72" s="190"/>
      <c r="C72" s="27">
        <v>26</v>
      </c>
      <c r="D72" s="27">
        <v>22</v>
      </c>
      <c r="E72" s="28">
        <v>0.18181818181818199</v>
      </c>
      <c r="F72" s="27">
        <v>0</v>
      </c>
      <c r="G72" s="27">
        <v>0</v>
      </c>
      <c r="H72" s="27">
        <v>8</v>
      </c>
      <c r="I72" s="27">
        <v>15</v>
      </c>
      <c r="J72" s="27">
        <v>0</v>
      </c>
      <c r="K72" s="27">
        <v>0</v>
      </c>
      <c r="L72" s="27">
        <v>0</v>
      </c>
      <c r="M72" s="27">
        <v>1</v>
      </c>
      <c r="N72" s="27">
        <v>0</v>
      </c>
      <c r="O72" s="27">
        <v>0</v>
      </c>
      <c r="P72" s="29">
        <v>4</v>
      </c>
    </row>
    <row r="73" spans="1:16" x14ac:dyDescent="0.25">
      <c r="A73" s="30" t="s">
        <v>440</v>
      </c>
      <c r="B73" s="30" t="s">
        <v>441</v>
      </c>
      <c r="C73" s="14">
        <v>26</v>
      </c>
      <c r="D73" s="14">
        <v>22</v>
      </c>
      <c r="E73" s="31">
        <v>0.18181818181818199</v>
      </c>
      <c r="F73" s="14">
        <v>0</v>
      </c>
      <c r="G73" s="14">
        <v>0</v>
      </c>
      <c r="H73" s="14">
        <v>8</v>
      </c>
      <c r="I73" s="14">
        <v>15</v>
      </c>
      <c r="J73" s="14">
        <v>0</v>
      </c>
      <c r="K73" s="14">
        <v>0</v>
      </c>
      <c r="L73" s="14">
        <v>0</v>
      </c>
      <c r="M73" s="14">
        <v>1</v>
      </c>
      <c r="N73" s="14">
        <v>0</v>
      </c>
      <c r="O73" s="14">
        <v>0</v>
      </c>
      <c r="P73" s="24">
        <v>4</v>
      </c>
    </row>
    <row r="74" spans="1:16" x14ac:dyDescent="0.25">
      <c r="A74" s="189" t="s">
        <v>442</v>
      </c>
      <c r="B74" s="190"/>
      <c r="C74" s="27">
        <v>250</v>
      </c>
      <c r="D74" s="27">
        <v>212</v>
      </c>
      <c r="E74" s="28">
        <v>0.179245283018868</v>
      </c>
      <c r="F74" s="27">
        <v>6</v>
      </c>
      <c r="G74" s="27">
        <v>3</v>
      </c>
      <c r="H74" s="27">
        <v>45</v>
      </c>
      <c r="I74" s="27">
        <v>42</v>
      </c>
      <c r="J74" s="27">
        <v>0</v>
      </c>
      <c r="K74" s="27">
        <v>0</v>
      </c>
      <c r="L74" s="27">
        <v>13</v>
      </c>
      <c r="M74" s="27">
        <v>19</v>
      </c>
      <c r="N74" s="27">
        <v>7</v>
      </c>
      <c r="O74" s="27">
        <v>1</v>
      </c>
      <c r="P74" s="29">
        <v>39</v>
      </c>
    </row>
    <row r="75" spans="1:16" x14ac:dyDescent="0.25">
      <c r="A75" s="30" t="s">
        <v>443</v>
      </c>
      <c r="B75" s="30" t="s">
        <v>444</v>
      </c>
      <c r="C75" s="14">
        <v>26</v>
      </c>
      <c r="D75" s="14">
        <v>27</v>
      </c>
      <c r="E75" s="31">
        <v>-3.7037037037037E-2</v>
      </c>
      <c r="F75" s="14">
        <v>1</v>
      </c>
      <c r="G75" s="14">
        <v>0</v>
      </c>
      <c r="H75" s="14">
        <v>10</v>
      </c>
      <c r="I75" s="14">
        <v>14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10</v>
      </c>
    </row>
    <row r="76" spans="1:16" ht="33.75" x14ac:dyDescent="0.25">
      <c r="A76" s="30" t="s">
        <v>445</v>
      </c>
      <c r="B76" s="30" t="s">
        <v>446</v>
      </c>
      <c r="C76" s="14">
        <v>7</v>
      </c>
      <c r="D76" s="14">
        <v>6</v>
      </c>
      <c r="E76" s="31">
        <v>0.16666666666666699</v>
      </c>
      <c r="F76" s="14">
        <v>0</v>
      </c>
      <c r="G76" s="14">
        <v>1</v>
      </c>
      <c r="H76" s="14">
        <v>5</v>
      </c>
      <c r="I76" s="14">
        <v>7</v>
      </c>
      <c r="J76" s="14">
        <v>0</v>
      </c>
      <c r="K76" s="14">
        <v>0</v>
      </c>
      <c r="L76" s="14">
        <v>0</v>
      </c>
      <c r="M76" s="14">
        <v>0</v>
      </c>
      <c r="N76" s="14">
        <v>4</v>
      </c>
      <c r="O76" s="14">
        <v>0</v>
      </c>
      <c r="P76" s="24">
        <v>1</v>
      </c>
    </row>
    <row r="77" spans="1:16" x14ac:dyDescent="0.25">
      <c r="A77" s="30" t="s">
        <v>447</v>
      </c>
      <c r="B77" s="30" t="s">
        <v>448</v>
      </c>
      <c r="C77" s="14">
        <v>150</v>
      </c>
      <c r="D77" s="14">
        <v>108</v>
      </c>
      <c r="E77" s="31">
        <v>0.38888888888888901</v>
      </c>
      <c r="F77" s="14">
        <v>0</v>
      </c>
      <c r="G77" s="14">
        <v>0</v>
      </c>
      <c r="H77" s="14">
        <v>15</v>
      </c>
      <c r="I77" s="14">
        <v>0</v>
      </c>
      <c r="J77" s="14">
        <v>0</v>
      </c>
      <c r="K77" s="14">
        <v>0</v>
      </c>
      <c r="L77" s="14">
        <v>13</v>
      </c>
      <c r="M77" s="14">
        <v>19</v>
      </c>
      <c r="N77" s="14">
        <v>0</v>
      </c>
      <c r="O77" s="14">
        <v>1</v>
      </c>
      <c r="P77" s="24">
        <v>12</v>
      </c>
    </row>
    <row r="78" spans="1:16" x14ac:dyDescent="0.25">
      <c r="A78" s="30" t="s">
        <v>449</v>
      </c>
      <c r="B78" s="30" t="s">
        <v>450</v>
      </c>
      <c r="C78" s="14">
        <v>5</v>
      </c>
      <c r="D78" s="14">
        <v>7</v>
      </c>
      <c r="E78" s="31">
        <v>-0.28571428571428598</v>
      </c>
      <c r="F78" s="14">
        <v>0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55</v>
      </c>
      <c r="D79" s="14">
        <v>54</v>
      </c>
      <c r="E79" s="31">
        <v>1.85185185185185E-2</v>
      </c>
      <c r="F79" s="14">
        <v>2</v>
      </c>
      <c r="G79" s="14">
        <v>2</v>
      </c>
      <c r="H79" s="14">
        <v>13</v>
      </c>
      <c r="I79" s="14">
        <v>16</v>
      </c>
      <c r="J79" s="14">
        <v>0</v>
      </c>
      <c r="K79" s="14">
        <v>0</v>
      </c>
      <c r="L79" s="14">
        <v>0</v>
      </c>
      <c r="M79" s="14">
        <v>0</v>
      </c>
      <c r="N79" s="14">
        <v>3</v>
      </c>
      <c r="O79" s="14">
        <v>0</v>
      </c>
      <c r="P79" s="24">
        <v>13</v>
      </c>
    </row>
    <row r="80" spans="1:16" ht="33.75" x14ac:dyDescent="0.25">
      <c r="A80" s="30" t="s">
        <v>453</v>
      </c>
      <c r="B80" s="30" t="s">
        <v>454</v>
      </c>
      <c r="C80" s="14">
        <v>7</v>
      </c>
      <c r="D80" s="14">
        <v>7</v>
      </c>
      <c r="E80" s="31">
        <v>0</v>
      </c>
      <c r="F80" s="14">
        <v>2</v>
      </c>
      <c r="G80" s="14">
        <v>0</v>
      </c>
      <c r="H80" s="14">
        <v>0</v>
      </c>
      <c r="I80" s="14">
        <v>4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2</v>
      </c>
    </row>
    <row r="81" spans="1:16" ht="22.5" x14ac:dyDescent="0.25">
      <c r="A81" s="30" t="s">
        <v>455</v>
      </c>
      <c r="B81" s="30" t="s">
        <v>456</v>
      </c>
      <c r="C81" s="14">
        <v>0</v>
      </c>
      <c r="D81" s="14">
        <v>3</v>
      </c>
      <c r="E81" s="31">
        <v>-1</v>
      </c>
      <c r="F81" s="14">
        <v>1</v>
      </c>
      <c r="G81" s="14">
        <v>0</v>
      </c>
      <c r="H81" s="14">
        <v>1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189" t="s">
        <v>457</v>
      </c>
      <c r="B82" s="190"/>
      <c r="C82" s="27">
        <v>442</v>
      </c>
      <c r="D82" s="27">
        <v>438</v>
      </c>
      <c r="E82" s="28">
        <v>9.1324200913242004E-3</v>
      </c>
      <c r="F82" s="27">
        <v>31</v>
      </c>
      <c r="G82" s="27">
        <v>35</v>
      </c>
      <c r="H82" s="27">
        <v>16</v>
      </c>
      <c r="I82" s="27">
        <v>45</v>
      </c>
      <c r="J82" s="27">
        <v>0</v>
      </c>
      <c r="K82" s="27">
        <v>1</v>
      </c>
      <c r="L82" s="27">
        <v>0</v>
      </c>
      <c r="M82" s="27">
        <v>0</v>
      </c>
      <c r="N82" s="27">
        <v>5</v>
      </c>
      <c r="O82" s="27">
        <v>0</v>
      </c>
      <c r="P82" s="29">
        <v>132</v>
      </c>
    </row>
    <row r="83" spans="1:16" x14ac:dyDescent="0.25">
      <c r="A83" s="30" t="s">
        <v>458</v>
      </c>
      <c r="B83" s="30" t="s">
        <v>459</v>
      </c>
      <c r="C83" s="14">
        <v>66</v>
      </c>
      <c r="D83" s="14">
        <v>55</v>
      </c>
      <c r="E83" s="31">
        <v>0.2</v>
      </c>
      <c r="F83" s="14">
        <v>1</v>
      </c>
      <c r="G83" s="14">
        <v>1</v>
      </c>
      <c r="H83" s="14">
        <v>3</v>
      </c>
      <c r="I83" s="14">
        <v>4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9</v>
      </c>
    </row>
    <row r="84" spans="1:16" x14ac:dyDescent="0.25">
      <c r="A84" s="30" t="s">
        <v>460</v>
      </c>
      <c r="B84" s="30" t="s">
        <v>461</v>
      </c>
      <c r="C84" s="14">
        <v>376</v>
      </c>
      <c r="D84" s="14">
        <v>383</v>
      </c>
      <c r="E84" s="31">
        <v>-1.8276762402088802E-2</v>
      </c>
      <c r="F84" s="14">
        <v>30</v>
      </c>
      <c r="G84" s="14">
        <v>34</v>
      </c>
      <c r="H84" s="14">
        <v>13</v>
      </c>
      <c r="I84" s="14">
        <v>41</v>
      </c>
      <c r="J84" s="14">
        <v>0</v>
      </c>
      <c r="K84" s="14">
        <v>1</v>
      </c>
      <c r="L84" s="14">
        <v>0</v>
      </c>
      <c r="M84" s="14">
        <v>0</v>
      </c>
      <c r="N84" s="14">
        <v>4</v>
      </c>
      <c r="O84" s="14">
        <v>0</v>
      </c>
      <c r="P84" s="24">
        <v>123</v>
      </c>
    </row>
    <row r="85" spans="1:16" x14ac:dyDescent="0.25">
      <c r="A85" s="189" t="s">
        <v>462</v>
      </c>
      <c r="B85" s="190"/>
      <c r="C85" s="27">
        <v>1313</v>
      </c>
      <c r="D85" s="27">
        <v>1275</v>
      </c>
      <c r="E85" s="28">
        <v>2.98039215686275E-2</v>
      </c>
      <c r="F85" s="27">
        <v>25</v>
      </c>
      <c r="G85" s="27">
        <v>17</v>
      </c>
      <c r="H85" s="27">
        <v>592</v>
      </c>
      <c r="I85" s="27">
        <v>420</v>
      </c>
      <c r="J85" s="27">
        <v>0</v>
      </c>
      <c r="K85" s="27">
        <v>0</v>
      </c>
      <c r="L85" s="27">
        <v>0</v>
      </c>
      <c r="M85" s="27">
        <v>0</v>
      </c>
      <c r="N85" s="27">
        <v>6</v>
      </c>
      <c r="O85" s="27">
        <v>0</v>
      </c>
      <c r="P85" s="29">
        <v>403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1</v>
      </c>
      <c r="E86" s="31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1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1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1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142</v>
      </c>
      <c r="D89" s="14">
        <v>91</v>
      </c>
      <c r="E89" s="31">
        <v>0.56043956043956</v>
      </c>
      <c r="F89" s="14">
        <v>4</v>
      </c>
      <c r="G89" s="14">
        <v>2</v>
      </c>
      <c r="H89" s="14">
        <v>6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2.5" x14ac:dyDescent="0.25">
      <c r="A90" s="30" t="s">
        <v>471</v>
      </c>
      <c r="B90" s="30" t="s">
        <v>472</v>
      </c>
      <c r="C90" s="14">
        <v>0</v>
      </c>
      <c r="D90" s="14">
        <v>2</v>
      </c>
      <c r="E90" s="31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33</v>
      </c>
      <c r="D91" s="14">
        <v>27</v>
      </c>
      <c r="E91" s="31">
        <v>0.22222222222222199</v>
      </c>
      <c r="F91" s="14">
        <v>0</v>
      </c>
      <c r="G91" s="14">
        <v>0</v>
      </c>
      <c r="H91" s="14">
        <v>4</v>
      </c>
      <c r="I91" s="14">
        <v>3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362</v>
      </c>
      <c r="D92" s="14">
        <v>410</v>
      </c>
      <c r="E92" s="31">
        <v>-0.117073170731707</v>
      </c>
      <c r="F92" s="14">
        <v>9</v>
      </c>
      <c r="G92" s="14">
        <v>11</v>
      </c>
      <c r="H92" s="14">
        <v>126</v>
      </c>
      <c r="I92" s="14">
        <v>172</v>
      </c>
      <c r="J92" s="14">
        <v>0</v>
      </c>
      <c r="K92" s="14">
        <v>0</v>
      </c>
      <c r="L92" s="14">
        <v>0</v>
      </c>
      <c r="M92" s="14">
        <v>0</v>
      </c>
      <c r="N92" s="14">
        <v>3</v>
      </c>
      <c r="O92" s="14">
        <v>0</v>
      </c>
      <c r="P92" s="24">
        <v>158</v>
      </c>
    </row>
    <row r="93" spans="1:16" x14ac:dyDescent="0.25">
      <c r="A93" s="30" t="s">
        <v>477</v>
      </c>
      <c r="B93" s="30" t="s">
        <v>478</v>
      </c>
      <c r="C93" s="14">
        <v>53</v>
      </c>
      <c r="D93" s="14">
        <v>60</v>
      </c>
      <c r="E93" s="31">
        <v>-0.116666666666667</v>
      </c>
      <c r="F93" s="14">
        <v>2</v>
      </c>
      <c r="G93" s="14">
        <v>1</v>
      </c>
      <c r="H93" s="14">
        <v>6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2</v>
      </c>
      <c r="O93" s="14">
        <v>0</v>
      </c>
      <c r="P93" s="24">
        <v>11</v>
      </c>
    </row>
    <row r="94" spans="1:16" x14ac:dyDescent="0.25">
      <c r="A94" s="30" t="s">
        <v>479</v>
      </c>
      <c r="B94" s="30" t="s">
        <v>480</v>
      </c>
      <c r="C94" s="14">
        <v>698</v>
      </c>
      <c r="D94" s="14">
        <v>670</v>
      </c>
      <c r="E94" s="31">
        <v>4.1791044776119397E-2</v>
      </c>
      <c r="F94" s="14">
        <v>6</v>
      </c>
      <c r="G94" s="14">
        <v>2</v>
      </c>
      <c r="H94" s="14">
        <v>445</v>
      </c>
      <c r="I94" s="14">
        <v>238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4">
        <v>232</v>
      </c>
    </row>
    <row r="95" spans="1:16" ht="22.5" x14ac:dyDescent="0.25">
      <c r="A95" s="30" t="s">
        <v>481</v>
      </c>
      <c r="B95" s="30" t="s">
        <v>482</v>
      </c>
      <c r="C95" s="14">
        <v>24</v>
      </c>
      <c r="D95" s="14">
        <v>13</v>
      </c>
      <c r="E95" s="31">
        <v>0.84615384615384603</v>
      </c>
      <c r="F95" s="14">
        <v>4</v>
      </c>
      <c r="G95" s="14">
        <v>1</v>
      </c>
      <c r="H95" s="14">
        <v>5</v>
      </c>
      <c r="I95" s="14">
        <v>2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1</v>
      </c>
      <c r="E96" s="31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9" t="s">
        <v>485</v>
      </c>
      <c r="B97" s="190"/>
      <c r="C97" s="27">
        <v>16271</v>
      </c>
      <c r="D97" s="27">
        <v>15381</v>
      </c>
      <c r="E97" s="28">
        <v>5.7863597945517202E-2</v>
      </c>
      <c r="F97" s="27">
        <v>679</v>
      </c>
      <c r="G97" s="27">
        <v>532</v>
      </c>
      <c r="H97" s="27">
        <v>4268</v>
      </c>
      <c r="I97" s="27">
        <v>3205</v>
      </c>
      <c r="J97" s="27">
        <v>6</v>
      </c>
      <c r="K97" s="27">
        <v>8</v>
      </c>
      <c r="L97" s="27">
        <v>7</v>
      </c>
      <c r="M97" s="27">
        <v>5</v>
      </c>
      <c r="N97" s="27">
        <v>85</v>
      </c>
      <c r="O97" s="27">
        <v>192</v>
      </c>
      <c r="P97" s="29">
        <v>2799</v>
      </c>
    </row>
    <row r="98" spans="1:16" x14ac:dyDescent="0.25">
      <c r="A98" s="30" t="s">
        <v>486</v>
      </c>
      <c r="B98" s="30" t="s">
        <v>487</v>
      </c>
      <c r="C98" s="14">
        <v>2556</v>
      </c>
      <c r="D98" s="14">
        <v>2384</v>
      </c>
      <c r="E98" s="31">
        <v>7.2147651006711402E-2</v>
      </c>
      <c r="F98" s="14">
        <v>262</v>
      </c>
      <c r="G98" s="14">
        <v>215</v>
      </c>
      <c r="H98" s="14">
        <v>709</v>
      </c>
      <c r="I98" s="14">
        <v>550</v>
      </c>
      <c r="J98" s="14">
        <v>0</v>
      </c>
      <c r="K98" s="14">
        <v>0</v>
      </c>
      <c r="L98" s="14">
        <v>1</v>
      </c>
      <c r="M98" s="14">
        <v>1</v>
      </c>
      <c r="N98" s="14">
        <v>0</v>
      </c>
      <c r="O98" s="14">
        <v>2</v>
      </c>
      <c r="P98" s="24">
        <v>550</v>
      </c>
    </row>
    <row r="99" spans="1:16" x14ac:dyDescent="0.25">
      <c r="A99" s="30" t="s">
        <v>488</v>
      </c>
      <c r="B99" s="30" t="s">
        <v>489</v>
      </c>
      <c r="C99" s="14">
        <v>1791</v>
      </c>
      <c r="D99" s="14">
        <v>1630</v>
      </c>
      <c r="E99" s="31">
        <v>9.8773006134969296E-2</v>
      </c>
      <c r="F99" s="14">
        <v>140</v>
      </c>
      <c r="G99" s="14">
        <v>104</v>
      </c>
      <c r="H99" s="14">
        <v>984</v>
      </c>
      <c r="I99" s="14">
        <v>505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40</v>
      </c>
      <c r="P99" s="24">
        <v>407</v>
      </c>
    </row>
    <row r="100" spans="1:16" ht="33.75" x14ac:dyDescent="0.25">
      <c r="A100" s="30" t="s">
        <v>490</v>
      </c>
      <c r="B100" s="30" t="s">
        <v>491</v>
      </c>
      <c r="C100" s="14">
        <v>166</v>
      </c>
      <c r="D100" s="14">
        <v>123</v>
      </c>
      <c r="E100" s="31">
        <v>0.34959349593495898</v>
      </c>
      <c r="F100" s="14">
        <v>16</v>
      </c>
      <c r="G100" s="14">
        <v>16</v>
      </c>
      <c r="H100" s="14">
        <v>78</v>
      </c>
      <c r="I100" s="14">
        <v>253</v>
      </c>
      <c r="J100" s="14">
        <v>1</v>
      </c>
      <c r="K100" s="14">
        <v>0</v>
      </c>
      <c r="L100" s="14">
        <v>1</v>
      </c>
      <c r="M100" s="14">
        <v>0</v>
      </c>
      <c r="N100" s="14">
        <v>1</v>
      </c>
      <c r="O100" s="14">
        <v>13</v>
      </c>
      <c r="P100" s="24">
        <v>236</v>
      </c>
    </row>
    <row r="101" spans="1:16" ht="22.5" x14ac:dyDescent="0.25">
      <c r="A101" s="30" t="s">
        <v>492</v>
      </c>
      <c r="B101" s="30" t="s">
        <v>493</v>
      </c>
      <c r="C101" s="14">
        <v>2121</v>
      </c>
      <c r="D101" s="14">
        <v>1768</v>
      </c>
      <c r="E101" s="31">
        <v>0.19966063348416299</v>
      </c>
      <c r="F101" s="14">
        <v>89</v>
      </c>
      <c r="G101" s="14">
        <v>61</v>
      </c>
      <c r="H101" s="14">
        <v>566</v>
      </c>
      <c r="I101" s="14">
        <v>396</v>
      </c>
      <c r="J101" s="14">
        <v>3</v>
      </c>
      <c r="K101" s="14">
        <v>5</v>
      </c>
      <c r="L101" s="14">
        <v>0</v>
      </c>
      <c r="M101" s="14">
        <v>1</v>
      </c>
      <c r="N101" s="14">
        <v>0</v>
      </c>
      <c r="O101" s="14">
        <v>133</v>
      </c>
      <c r="P101" s="24">
        <v>346</v>
      </c>
    </row>
    <row r="102" spans="1:16" x14ac:dyDescent="0.25">
      <c r="A102" s="30" t="s">
        <v>494</v>
      </c>
      <c r="B102" s="30" t="s">
        <v>495</v>
      </c>
      <c r="C102" s="14">
        <v>158</v>
      </c>
      <c r="D102" s="14">
        <v>110</v>
      </c>
      <c r="E102" s="31">
        <v>0.43636363636363601</v>
      </c>
      <c r="F102" s="14">
        <v>0</v>
      </c>
      <c r="G102" s="14">
        <v>1</v>
      </c>
      <c r="H102" s="14">
        <v>12</v>
      </c>
      <c r="I102" s="14">
        <v>5</v>
      </c>
      <c r="J102" s="14">
        <v>0</v>
      </c>
      <c r="K102" s="14">
        <v>0</v>
      </c>
      <c r="L102" s="14">
        <v>0</v>
      </c>
      <c r="M102" s="14">
        <v>1</v>
      </c>
      <c r="N102" s="14">
        <v>0</v>
      </c>
      <c r="O102" s="14">
        <v>1</v>
      </c>
      <c r="P102" s="24">
        <v>5</v>
      </c>
    </row>
    <row r="103" spans="1:16" ht="22.5" x14ac:dyDescent="0.25">
      <c r="A103" s="30" t="s">
        <v>496</v>
      </c>
      <c r="B103" s="30" t="s">
        <v>497</v>
      </c>
      <c r="C103" s="14">
        <v>229</v>
      </c>
      <c r="D103" s="14">
        <v>170</v>
      </c>
      <c r="E103" s="31">
        <v>0.34705882352941197</v>
      </c>
      <c r="F103" s="14">
        <v>13</v>
      </c>
      <c r="G103" s="14">
        <v>13</v>
      </c>
      <c r="H103" s="14">
        <v>65</v>
      </c>
      <c r="I103" s="14">
        <v>46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61</v>
      </c>
    </row>
    <row r="104" spans="1:16" x14ac:dyDescent="0.25">
      <c r="A104" s="30" t="s">
        <v>498</v>
      </c>
      <c r="B104" s="30" t="s">
        <v>499</v>
      </c>
      <c r="C104" s="14">
        <v>696</v>
      </c>
      <c r="D104" s="14">
        <v>871</v>
      </c>
      <c r="E104" s="31">
        <v>-0.20091848450057401</v>
      </c>
      <c r="F104" s="14">
        <v>6</v>
      </c>
      <c r="G104" s="14">
        <v>1</v>
      </c>
      <c r="H104" s="14">
        <v>45</v>
      </c>
      <c r="I104" s="14">
        <v>20</v>
      </c>
      <c r="J104" s="14">
        <v>1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16</v>
      </c>
    </row>
    <row r="105" spans="1:16" x14ac:dyDescent="0.25">
      <c r="A105" s="30" t="s">
        <v>500</v>
      </c>
      <c r="B105" s="30" t="s">
        <v>501</v>
      </c>
      <c r="C105" s="14">
        <v>3911</v>
      </c>
      <c r="D105" s="14">
        <v>3927</v>
      </c>
      <c r="E105" s="31">
        <v>-4.0743570155334901E-3</v>
      </c>
      <c r="F105" s="14">
        <v>55</v>
      </c>
      <c r="G105" s="14">
        <v>38</v>
      </c>
      <c r="H105" s="14">
        <v>1005</v>
      </c>
      <c r="I105" s="14">
        <v>696</v>
      </c>
      <c r="J105" s="14">
        <v>0</v>
      </c>
      <c r="K105" s="14">
        <v>0</v>
      </c>
      <c r="L105" s="14">
        <v>1</v>
      </c>
      <c r="M105" s="14">
        <v>0</v>
      </c>
      <c r="N105" s="14">
        <v>59</v>
      </c>
      <c r="O105" s="14">
        <v>3</v>
      </c>
      <c r="P105" s="24">
        <v>462</v>
      </c>
    </row>
    <row r="106" spans="1:16" ht="22.5" x14ac:dyDescent="0.25">
      <c r="A106" s="30" t="s">
        <v>502</v>
      </c>
      <c r="B106" s="30" t="s">
        <v>503</v>
      </c>
      <c r="C106" s="14">
        <v>1743</v>
      </c>
      <c r="D106" s="14">
        <v>1642</v>
      </c>
      <c r="E106" s="31">
        <v>6.1510353227771E-2</v>
      </c>
      <c r="F106" s="14">
        <v>17</v>
      </c>
      <c r="G106" s="14">
        <v>11</v>
      </c>
      <c r="H106" s="14">
        <v>274</v>
      </c>
      <c r="I106" s="14">
        <v>185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4">
        <v>142</v>
      </c>
    </row>
    <row r="107" spans="1:16" ht="22.5" x14ac:dyDescent="0.25">
      <c r="A107" s="30" t="s">
        <v>504</v>
      </c>
      <c r="B107" s="30" t="s">
        <v>505</v>
      </c>
      <c r="C107" s="14">
        <v>101</v>
      </c>
      <c r="D107" s="14">
        <v>98</v>
      </c>
      <c r="E107" s="31">
        <v>3.06122448979592E-2</v>
      </c>
      <c r="F107" s="14">
        <v>1</v>
      </c>
      <c r="G107" s="14">
        <v>2</v>
      </c>
      <c r="H107" s="14">
        <v>17</v>
      </c>
      <c r="I107" s="14">
        <v>31</v>
      </c>
      <c r="J107" s="14">
        <v>0</v>
      </c>
      <c r="K107" s="14">
        <v>1</v>
      </c>
      <c r="L107" s="14">
        <v>0</v>
      </c>
      <c r="M107" s="14">
        <v>0</v>
      </c>
      <c r="N107" s="14">
        <v>0</v>
      </c>
      <c r="O107" s="14">
        <v>0</v>
      </c>
      <c r="P107" s="24">
        <v>53</v>
      </c>
    </row>
    <row r="108" spans="1:16" x14ac:dyDescent="0.25">
      <c r="A108" s="30" t="s">
        <v>506</v>
      </c>
      <c r="B108" s="30" t="s">
        <v>507</v>
      </c>
      <c r="C108" s="14">
        <v>23</v>
      </c>
      <c r="D108" s="14">
        <v>11</v>
      </c>
      <c r="E108" s="31">
        <v>1.0909090909090899</v>
      </c>
      <c r="F108" s="14">
        <v>0</v>
      </c>
      <c r="G108" s="14">
        <v>0</v>
      </c>
      <c r="H108" s="14">
        <v>19</v>
      </c>
      <c r="I108" s="14">
        <v>8</v>
      </c>
      <c r="J108" s="14">
        <v>0</v>
      </c>
      <c r="K108" s="14">
        <v>0</v>
      </c>
      <c r="L108" s="14">
        <v>0</v>
      </c>
      <c r="M108" s="14">
        <v>0</v>
      </c>
      <c r="N108" s="14">
        <v>5</v>
      </c>
      <c r="O108" s="14">
        <v>0</v>
      </c>
      <c r="P108" s="24">
        <v>6</v>
      </c>
    </row>
    <row r="109" spans="1:16" x14ac:dyDescent="0.25">
      <c r="A109" s="30" t="s">
        <v>508</v>
      </c>
      <c r="B109" s="30" t="s">
        <v>509</v>
      </c>
      <c r="C109" s="14">
        <v>15</v>
      </c>
      <c r="D109" s="14">
        <v>18</v>
      </c>
      <c r="E109" s="31">
        <v>-0.16666666666666699</v>
      </c>
      <c r="F109" s="14">
        <v>0</v>
      </c>
      <c r="G109" s="14">
        <v>0</v>
      </c>
      <c r="H109" s="14">
        <v>13</v>
      </c>
      <c r="I109" s="14">
        <v>20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4">
        <v>13</v>
      </c>
    </row>
    <row r="110" spans="1:16" ht="33.75" x14ac:dyDescent="0.25">
      <c r="A110" s="30" t="s">
        <v>510</v>
      </c>
      <c r="B110" s="30" t="s">
        <v>511</v>
      </c>
      <c r="C110" s="14">
        <v>2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2536</v>
      </c>
      <c r="D111" s="14">
        <v>2357</v>
      </c>
      <c r="E111" s="31">
        <v>7.5943996605854894E-2</v>
      </c>
      <c r="F111" s="14">
        <v>68</v>
      </c>
      <c r="G111" s="14">
        <v>59</v>
      </c>
      <c r="H111" s="14">
        <v>312</v>
      </c>
      <c r="I111" s="14">
        <v>310</v>
      </c>
      <c r="J111" s="14">
        <v>1</v>
      </c>
      <c r="K111" s="14">
        <v>2</v>
      </c>
      <c r="L111" s="14">
        <v>4</v>
      </c>
      <c r="M111" s="14">
        <v>2</v>
      </c>
      <c r="N111" s="14">
        <v>0</v>
      </c>
      <c r="O111" s="14">
        <v>0</v>
      </c>
      <c r="P111" s="24">
        <v>347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1</v>
      </c>
    </row>
    <row r="114" spans="1:16" x14ac:dyDescent="0.25">
      <c r="A114" s="30" t="s">
        <v>518</v>
      </c>
      <c r="B114" s="30" t="s">
        <v>519</v>
      </c>
      <c r="C114" s="14">
        <v>13</v>
      </c>
      <c r="D114" s="14">
        <v>8</v>
      </c>
      <c r="E114" s="31">
        <v>0.625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15</v>
      </c>
      <c r="D115" s="14">
        <v>21</v>
      </c>
      <c r="E115" s="31">
        <v>-0.28571428571428598</v>
      </c>
      <c r="F115" s="14">
        <v>0</v>
      </c>
      <c r="G115" s="14">
        <v>0</v>
      </c>
      <c r="H115" s="14">
        <v>12</v>
      </c>
      <c r="I115" s="14">
        <v>5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11</v>
      </c>
    </row>
    <row r="116" spans="1:16" ht="33.75" x14ac:dyDescent="0.25">
      <c r="A116" s="30" t="s">
        <v>522</v>
      </c>
      <c r="B116" s="30" t="s">
        <v>523</v>
      </c>
      <c r="C116" s="14">
        <v>2</v>
      </c>
      <c r="D116" s="14">
        <v>2</v>
      </c>
      <c r="E116" s="31">
        <v>0</v>
      </c>
      <c r="F116" s="14">
        <v>0</v>
      </c>
      <c r="G116" s="14">
        <v>0</v>
      </c>
      <c r="H116" s="14">
        <v>7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5</v>
      </c>
      <c r="E117" s="31">
        <v>-1</v>
      </c>
      <c r="F117" s="14">
        <v>0</v>
      </c>
      <c r="G117" s="14">
        <v>0</v>
      </c>
      <c r="H117" s="14">
        <v>6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1</v>
      </c>
      <c r="E118" s="31">
        <v>-1</v>
      </c>
      <c r="F118" s="14">
        <v>1</v>
      </c>
      <c r="G118" s="14">
        <v>1</v>
      </c>
      <c r="H118" s="14">
        <v>1</v>
      </c>
      <c r="I118" s="14">
        <v>3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8</v>
      </c>
    </row>
    <row r="119" spans="1:16" ht="22.5" x14ac:dyDescent="0.25">
      <c r="A119" s="30" t="s">
        <v>528</v>
      </c>
      <c r="B119" s="30" t="s">
        <v>529</v>
      </c>
      <c r="C119" s="14">
        <v>3</v>
      </c>
      <c r="D119" s="14">
        <v>6</v>
      </c>
      <c r="E119" s="31">
        <v>-0.5</v>
      </c>
      <c r="F119" s="14">
        <v>0</v>
      </c>
      <c r="G119" s="14">
        <v>0</v>
      </c>
      <c r="H119" s="14">
        <v>2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4</v>
      </c>
      <c r="D120" s="14">
        <v>7</v>
      </c>
      <c r="E120" s="31">
        <v>-0.42857142857142799</v>
      </c>
      <c r="F120" s="14">
        <v>0</v>
      </c>
      <c r="G120" s="14">
        <v>0</v>
      </c>
      <c r="H120" s="14">
        <v>6</v>
      </c>
      <c r="I120" s="14">
        <v>6</v>
      </c>
      <c r="J120" s="14">
        <v>0</v>
      </c>
      <c r="K120" s="14">
        <v>0</v>
      </c>
      <c r="L120" s="14">
        <v>0</v>
      </c>
      <c r="M120" s="14">
        <v>0</v>
      </c>
      <c r="N120" s="14">
        <v>2</v>
      </c>
      <c r="O120" s="14">
        <v>0</v>
      </c>
      <c r="P120" s="24">
        <v>1</v>
      </c>
    </row>
    <row r="121" spans="1:16" ht="22.5" x14ac:dyDescent="0.25">
      <c r="A121" s="30" t="s">
        <v>532</v>
      </c>
      <c r="B121" s="30" t="s">
        <v>533</v>
      </c>
      <c r="C121" s="14">
        <v>106</v>
      </c>
      <c r="D121" s="14">
        <v>97</v>
      </c>
      <c r="E121" s="31">
        <v>9.2783505154639206E-2</v>
      </c>
      <c r="F121" s="14">
        <v>8</v>
      </c>
      <c r="G121" s="14">
        <v>8</v>
      </c>
      <c r="H121" s="14">
        <v>40</v>
      </c>
      <c r="I121" s="14">
        <v>80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80</v>
      </c>
    </row>
    <row r="122" spans="1:16" x14ac:dyDescent="0.25">
      <c r="A122" s="30" t="s">
        <v>534</v>
      </c>
      <c r="B122" s="30" t="s">
        <v>535</v>
      </c>
      <c r="C122" s="14">
        <v>14</v>
      </c>
      <c r="D122" s="14">
        <v>12</v>
      </c>
      <c r="E122" s="31">
        <v>0.16666666666666699</v>
      </c>
      <c r="F122" s="14">
        <v>0</v>
      </c>
      <c r="G122" s="14">
        <v>0</v>
      </c>
      <c r="H122" s="14">
        <v>10</v>
      </c>
      <c r="I122" s="14">
        <v>31</v>
      </c>
      <c r="J122" s="14">
        <v>0</v>
      </c>
      <c r="K122" s="14">
        <v>0</v>
      </c>
      <c r="L122" s="14">
        <v>0</v>
      </c>
      <c r="M122" s="14">
        <v>0</v>
      </c>
      <c r="N122" s="14">
        <v>4</v>
      </c>
      <c r="O122" s="14">
        <v>0</v>
      </c>
      <c r="P122" s="24">
        <v>13</v>
      </c>
    </row>
    <row r="123" spans="1:16" x14ac:dyDescent="0.25">
      <c r="A123" s="30" t="s">
        <v>536</v>
      </c>
      <c r="B123" s="30" t="s">
        <v>537</v>
      </c>
      <c r="C123" s="14">
        <v>1</v>
      </c>
      <c r="D123" s="14">
        <v>4</v>
      </c>
      <c r="E123" s="31">
        <v>-0.75</v>
      </c>
      <c r="F123" s="14">
        <v>0</v>
      </c>
      <c r="G123" s="14">
        <v>0</v>
      </c>
      <c r="H123" s="14">
        <v>1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20</v>
      </c>
      <c r="D126" s="14">
        <v>27</v>
      </c>
      <c r="E126" s="31">
        <v>-0.25925925925925902</v>
      </c>
      <c r="F126" s="14">
        <v>0</v>
      </c>
      <c r="G126" s="14">
        <v>0</v>
      </c>
      <c r="H126" s="14">
        <v>11</v>
      </c>
      <c r="I126" s="14">
        <v>8</v>
      </c>
      <c r="J126" s="14">
        <v>0</v>
      </c>
      <c r="K126" s="14">
        <v>0</v>
      </c>
      <c r="L126" s="14">
        <v>0</v>
      </c>
      <c r="M126" s="14">
        <v>0</v>
      </c>
      <c r="N126" s="14">
        <v>3</v>
      </c>
      <c r="O126" s="14">
        <v>0</v>
      </c>
      <c r="P126" s="24">
        <v>3</v>
      </c>
    </row>
    <row r="127" spans="1:16" ht="22.5" x14ac:dyDescent="0.25">
      <c r="A127" s="30" t="s">
        <v>544</v>
      </c>
      <c r="B127" s="30" t="s">
        <v>545</v>
      </c>
      <c r="C127" s="14">
        <v>1</v>
      </c>
      <c r="D127" s="14">
        <v>16</v>
      </c>
      <c r="E127" s="31">
        <v>-0.9375</v>
      </c>
      <c r="F127" s="14">
        <v>0</v>
      </c>
      <c r="G127" s="14">
        <v>0</v>
      </c>
      <c r="H127" s="14">
        <v>5</v>
      </c>
      <c r="I127" s="14">
        <v>6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2</v>
      </c>
    </row>
    <row r="128" spans="1:16" ht="22.5" x14ac:dyDescent="0.25">
      <c r="A128" s="30" t="s">
        <v>546</v>
      </c>
      <c r="B128" s="30" t="s">
        <v>547</v>
      </c>
      <c r="C128" s="14">
        <v>34</v>
      </c>
      <c r="D128" s="14">
        <v>60</v>
      </c>
      <c r="E128" s="31">
        <v>-0.43333333333333302</v>
      </c>
      <c r="F128" s="14">
        <v>3</v>
      </c>
      <c r="G128" s="14">
        <v>2</v>
      </c>
      <c r="H128" s="14">
        <v>59</v>
      </c>
      <c r="I128" s="14">
        <v>39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31</v>
      </c>
    </row>
    <row r="129" spans="1:16" ht="22.5" x14ac:dyDescent="0.25">
      <c r="A129" s="30" t="s">
        <v>548</v>
      </c>
      <c r="B129" s="30" t="s">
        <v>549</v>
      </c>
      <c r="C129" s="14">
        <v>1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2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9</v>
      </c>
      <c r="D130" s="14">
        <v>6</v>
      </c>
      <c r="E130" s="31">
        <v>0.5</v>
      </c>
      <c r="F130" s="14">
        <v>0</v>
      </c>
      <c r="G130" s="14">
        <v>0</v>
      </c>
      <c r="H130" s="14">
        <v>9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4</v>
      </c>
    </row>
    <row r="131" spans="1:16" x14ac:dyDescent="0.25">
      <c r="A131" s="189" t="s">
        <v>552</v>
      </c>
      <c r="B131" s="190"/>
      <c r="C131" s="27">
        <v>41</v>
      </c>
      <c r="D131" s="27">
        <v>46</v>
      </c>
      <c r="E131" s="28">
        <v>-0.108695652173913</v>
      </c>
      <c r="F131" s="27">
        <v>1</v>
      </c>
      <c r="G131" s="27">
        <v>0</v>
      </c>
      <c r="H131" s="27">
        <v>35</v>
      </c>
      <c r="I131" s="27">
        <v>16</v>
      </c>
      <c r="J131" s="27">
        <v>0</v>
      </c>
      <c r="K131" s="27">
        <v>0</v>
      </c>
      <c r="L131" s="27">
        <v>0</v>
      </c>
      <c r="M131" s="27">
        <v>0</v>
      </c>
      <c r="N131" s="27">
        <v>21</v>
      </c>
      <c r="O131" s="27">
        <v>0</v>
      </c>
      <c r="P131" s="29">
        <v>14</v>
      </c>
    </row>
    <row r="132" spans="1:16" x14ac:dyDescent="0.25">
      <c r="A132" s="30" t="s">
        <v>553</v>
      </c>
      <c r="B132" s="30" t="s">
        <v>554</v>
      </c>
      <c r="C132" s="14">
        <v>11</v>
      </c>
      <c r="D132" s="14">
        <v>14</v>
      </c>
      <c r="E132" s="31">
        <v>-0.214285714285714</v>
      </c>
      <c r="F132" s="14">
        <v>0</v>
      </c>
      <c r="G132" s="14">
        <v>0</v>
      </c>
      <c r="H132" s="14">
        <v>15</v>
      </c>
      <c r="I132" s="14">
        <v>8</v>
      </c>
      <c r="J132" s="14">
        <v>0</v>
      </c>
      <c r="K132" s="14">
        <v>0</v>
      </c>
      <c r="L132" s="14">
        <v>0</v>
      </c>
      <c r="M132" s="14">
        <v>0</v>
      </c>
      <c r="N132" s="14">
        <v>12</v>
      </c>
      <c r="O132" s="14">
        <v>0</v>
      </c>
      <c r="P132" s="24">
        <v>4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1</v>
      </c>
      <c r="E133" s="31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22</v>
      </c>
      <c r="D134" s="14">
        <v>29</v>
      </c>
      <c r="E134" s="31">
        <v>-0.24137931034482701</v>
      </c>
      <c r="F134" s="14">
        <v>1</v>
      </c>
      <c r="G134" s="14">
        <v>0</v>
      </c>
      <c r="H134" s="14">
        <v>18</v>
      </c>
      <c r="I134" s="14">
        <v>7</v>
      </c>
      <c r="J134" s="14">
        <v>0</v>
      </c>
      <c r="K134" s="14">
        <v>0</v>
      </c>
      <c r="L134" s="14">
        <v>0</v>
      </c>
      <c r="M134" s="14">
        <v>0</v>
      </c>
      <c r="N134" s="14">
        <v>7</v>
      </c>
      <c r="O134" s="14">
        <v>0</v>
      </c>
      <c r="P134" s="24">
        <v>6</v>
      </c>
    </row>
    <row r="135" spans="1:16" x14ac:dyDescent="0.25">
      <c r="A135" s="30" t="s">
        <v>559</v>
      </c>
      <c r="B135" s="30" t="s">
        <v>560</v>
      </c>
      <c r="C135" s="14">
        <v>4</v>
      </c>
      <c r="D135" s="14">
        <v>1</v>
      </c>
      <c r="E135" s="31">
        <v>3</v>
      </c>
      <c r="F135" s="14">
        <v>0</v>
      </c>
      <c r="G135" s="14">
        <v>0</v>
      </c>
      <c r="H135" s="14">
        <v>2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3</v>
      </c>
    </row>
    <row r="136" spans="1:16" x14ac:dyDescent="0.25">
      <c r="A136" s="30" t="s">
        <v>561</v>
      </c>
      <c r="B136" s="30" t="s">
        <v>562</v>
      </c>
      <c r="C136" s="14">
        <v>4</v>
      </c>
      <c r="D136" s="14">
        <v>1</v>
      </c>
      <c r="E136" s="31">
        <v>3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1</v>
      </c>
      <c r="O136" s="14">
        <v>0</v>
      </c>
      <c r="P136" s="24">
        <v>1</v>
      </c>
    </row>
    <row r="137" spans="1:16" x14ac:dyDescent="0.25">
      <c r="A137" s="189" t="s">
        <v>563</v>
      </c>
      <c r="B137" s="190"/>
      <c r="C137" s="27">
        <v>60</v>
      </c>
      <c r="D137" s="27">
        <v>52</v>
      </c>
      <c r="E137" s="28">
        <v>0.15384615384615399</v>
      </c>
      <c r="F137" s="27">
        <v>0</v>
      </c>
      <c r="G137" s="27">
        <v>0</v>
      </c>
      <c r="H137" s="27">
        <v>22</v>
      </c>
      <c r="I137" s="27">
        <v>21</v>
      </c>
      <c r="J137" s="27">
        <v>0</v>
      </c>
      <c r="K137" s="27">
        <v>0</v>
      </c>
      <c r="L137" s="27">
        <v>0</v>
      </c>
      <c r="M137" s="27">
        <v>0</v>
      </c>
      <c r="N137" s="27">
        <v>8</v>
      </c>
      <c r="O137" s="27">
        <v>0</v>
      </c>
      <c r="P137" s="29">
        <v>12</v>
      </c>
    </row>
    <row r="138" spans="1:16" ht="22.5" x14ac:dyDescent="0.25">
      <c r="A138" s="30" t="s">
        <v>564</v>
      </c>
      <c r="B138" s="30" t="s">
        <v>565</v>
      </c>
      <c r="C138" s="14">
        <v>1</v>
      </c>
      <c r="D138" s="14">
        <v>3</v>
      </c>
      <c r="E138" s="31">
        <v>-0.66666666666666696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1</v>
      </c>
      <c r="D139" s="14">
        <v>1</v>
      </c>
      <c r="E139" s="31">
        <v>0</v>
      </c>
      <c r="F139" s="14">
        <v>0</v>
      </c>
      <c r="G139" s="14">
        <v>0</v>
      </c>
      <c r="H139" s="14">
        <v>1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1</v>
      </c>
    </row>
    <row r="140" spans="1:16" x14ac:dyDescent="0.25">
      <c r="A140" s="30" t="s">
        <v>568</v>
      </c>
      <c r="B140" s="30" t="s">
        <v>569</v>
      </c>
      <c r="C140" s="14">
        <v>3</v>
      </c>
      <c r="D140" s="14">
        <v>2</v>
      </c>
      <c r="E140" s="31">
        <v>0.5</v>
      </c>
      <c r="F140" s="14">
        <v>0</v>
      </c>
      <c r="G140" s="14">
        <v>0</v>
      </c>
      <c r="H140" s="14">
        <v>0</v>
      </c>
      <c r="I140" s="14">
        <v>1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1</v>
      </c>
      <c r="E141" s="31">
        <v>-1</v>
      </c>
      <c r="F141" s="14">
        <v>0</v>
      </c>
      <c r="G141" s="14">
        <v>0</v>
      </c>
      <c r="H141" s="14">
        <v>0</v>
      </c>
      <c r="I141" s="14">
        <v>1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48</v>
      </c>
      <c r="D142" s="14">
        <v>42</v>
      </c>
      <c r="E142" s="31">
        <v>0.14285714285714299</v>
      </c>
      <c r="F142" s="14">
        <v>0</v>
      </c>
      <c r="G142" s="14">
        <v>0</v>
      </c>
      <c r="H142" s="14">
        <v>18</v>
      </c>
      <c r="I142" s="14">
        <v>15</v>
      </c>
      <c r="J142" s="14">
        <v>0</v>
      </c>
      <c r="K142" s="14">
        <v>0</v>
      </c>
      <c r="L142" s="14">
        <v>0</v>
      </c>
      <c r="M142" s="14">
        <v>0</v>
      </c>
      <c r="N142" s="14">
        <v>8</v>
      </c>
      <c r="O142" s="14">
        <v>0</v>
      </c>
      <c r="P142" s="24">
        <v>8</v>
      </c>
    </row>
    <row r="143" spans="1:16" ht="33.75" x14ac:dyDescent="0.25">
      <c r="A143" s="30" t="s">
        <v>574</v>
      </c>
      <c r="B143" s="30" t="s">
        <v>575</v>
      </c>
      <c r="C143" s="14">
        <v>7</v>
      </c>
      <c r="D143" s="14">
        <v>3</v>
      </c>
      <c r="E143" s="31">
        <v>1.3333333333333299</v>
      </c>
      <c r="F143" s="14">
        <v>0</v>
      </c>
      <c r="G143" s="14">
        <v>0</v>
      </c>
      <c r="H143" s="14">
        <v>3</v>
      </c>
      <c r="I143" s="14">
        <v>4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3</v>
      </c>
    </row>
    <row r="144" spans="1:16" x14ac:dyDescent="0.25">
      <c r="A144" s="189" t="s">
        <v>576</v>
      </c>
      <c r="B144" s="190"/>
      <c r="C144" s="27">
        <v>3</v>
      </c>
      <c r="D144" s="27">
        <v>1</v>
      </c>
      <c r="E144" s="28">
        <v>2</v>
      </c>
      <c r="F144" s="27">
        <v>1</v>
      </c>
      <c r="G144" s="27">
        <v>0</v>
      </c>
      <c r="H144" s="27">
        <v>3</v>
      </c>
      <c r="I144" s="27">
        <v>4</v>
      </c>
      <c r="J144" s="27">
        <v>2</v>
      </c>
      <c r="K144" s="27">
        <v>2</v>
      </c>
      <c r="L144" s="27">
        <v>0</v>
      </c>
      <c r="M144" s="27">
        <v>0</v>
      </c>
      <c r="N144" s="27">
        <v>5</v>
      </c>
      <c r="O144" s="27">
        <v>0</v>
      </c>
      <c r="P144" s="29">
        <v>3</v>
      </c>
    </row>
    <row r="145" spans="1:16" ht="33.75" x14ac:dyDescent="0.25">
      <c r="A145" s="30" t="s">
        <v>577</v>
      </c>
      <c r="B145" s="30" t="s">
        <v>578</v>
      </c>
      <c r="C145" s="14">
        <v>2</v>
      </c>
      <c r="D145" s="14">
        <v>0</v>
      </c>
      <c r="E145" s="31">
        <v>0</v>
      </c>
      <c r="F145" s="14">
        <v>1</v>
      </c>
      <c r="G145" s="14">
        <v>0</v>
      </c>
      <c r="H145" s="14">
        <v>2</v>
      </c>
      <c r="I145" s="14">
        <v>4</v>
      </c>
      <c r="J145" s="14">
        <v>2</v>
      </c>
      <c r="K145" s="14">
        <v>2</v>
      </c>
      <c r="L145" s="14">
        <v>0</v>
      </c>
      <c r="M145" s="14">
        <v>0</v>
      </c>
      <c r="N145" s="14">
        <v>5</v>
      </c>
      <c r="O145" s="14">
        <v>0</v>
      </c>
      <c r="P145" s="24">
        <v>2</v>
      </c>
    </row>
    <row r="146" spans="1:16" ht="22.5" x14ac:dyDescent="0.25">
      <c r="A146" s="30" t="s">
        <v>579</v>
      </c>
      <c r="B146" s="30" t="s">
        <v>580</v>
      </c>
      <c r="C146" s="14">
        <v>1</v>
      </c>
      <c r="D146" s="14">
        <v>1</v>
      </c>
      <c r="E146" s="31">
        <v>0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1</v>
      </c>
    </row>
    <row r="147" spans="1:16" x14ac:dyDescent="0.25">
      <c r="A147" s="189" t="s">
        <v>581</v>
      </c>
      <c r="B147" s="190"/>
      <c r="C147" s="27">
        <v>191</v>
      </c>
      <c r="D147" s="27">
        <v>194</v>
      </c>
      <c r="E147" s="28">
        <v>-1.54639175257732E-2</v>
      </c>
      <c r="F147" s="27">
        <v>12</v>
      </c>
      <c r="G147" s="27">
        <v>12</v>
      </c>
      <c r="H147" s="27">
        <v>88</v>
      </c>
      <c r="I147" s="27">
        <v>40</v>
      </c>
      <c r="J147" s="27">
        <v>0</v>
      </c>
      <c r="K147" s="27">
        <v>0</v>
      </c>
      <c r="L147" s="27">
        <v>0</v>
      </c>
      <c r="M147" s="27">
        <v>0</v>
      </c>
      <c r="N147" s="27">
        <v>205</v>
      </c>
      <c r="O147" s="27">
        <v>0</v>
      </c>
      <c r="P147" s="29">
        <v>27</v>
      </c>
    </row>
    <row r="148" spans="1:16" ht="22.5" x14ac:dyDescent="0.25">
      <c r="A148" s="30" t="s">
        <v>582</v>
      </c>
      <c r="B148" s="30" t="s">
        <v>583</v>
      </c>
      <c r="C148" s="14">
        <v>20</v>
      </c>
      <c r="D148" s="14">
        <v>21</v>
      </c>
      <c r="E148" s="31">
        <v>-4.7619047619047603E-2</v>
      </c>
      <c r="F148" s="14">
        <v>0</v>
      </c>
      <c r="G148" s="14">
        <v>0</v>
      </c>
      <c r="H148" s="14">
        <v>17</v>
      </c>
      <c r="I148" s="14">
        <v>12</v>
      </c>
      <c r="J148" s="14">
        <v>0</v>
      </c>
      <c r="K148" s="14">
        <v>0</v>
      </c>
      <c r="L148" s="14">
        <v>0</v>
      </c>
      <c r="M148" s="14">
        <v>0</v>
      </c>
      <c r="N148" s="14">
        <v>30</v>
      </c>
      <c r="O148" s="14">
        <v>0</v>
      </c>
      <c r="P148" s="24">
        <v>2</v>
      </c>
    </row>
    <row r="149" spans="1:16" ht="22.5" x14ac:dyDescent="0.25">
      <c r="A149" s="30" t="s">
        <v>584</v>
      </c>
      <c r="B149" s="30" t="s">
        <v>585</v>
      </c>
      <c r="C149" s="14">
        <v>22</v>
      </c>
      <c r="D149" s="14">
        <v>29</v>
      </c>
      <c r="E149" s="31">
        <v>-0.24137931034482701</v>
      </c>
      <c r="F149" s="14">
        <v>1</v>
      </c>
      <c r="G149" s="14">
        <v>1</v>
      </c>
      <c r="H149" s="14">
        <v>8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23</v>
      </c>
      <c r="O149" s="14">
        <v>0</v>
      </c>
      <c r="P149" s="24">
        <v>1</v>
      </c>
    </row>
    <row r="150" spans="1:16" ht="22.5" x14ac:dyDescent="0.25">
      <c r="A150" s="30" t="s">
        <v>586</v>
      </c>
      <c r="B150" s="30" t="s">
        <v>587</v>
      </c>
      <c r="C150" s="14">
        <v>4</v>
      </c>
      <c r="D150" s="14">
        <v>1</v>
      </c>
      <c r="E150" s="31">
        <v>3</v>
      </c>
      <c r="F150" s="14">
        <v>0</v>
      </c>
      <c r="G150" s="14">
        <v>0</v>
      </c>
      <c r="H150" s="14">
        <v>2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16</v>
      </c>
      <c r="D151" s="14">
        <v>28</v>
      </c>
      <c r="E151" s="31">
        <v>-0.42857142857142799</v>
      </c>
      <c r="F151" s="14">
        <v>0</v>
      </c>
      <c r="G151" s="14">
        <v>0</v>
      </c>
      <c r="H151" s="14">
        <v>2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25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2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3</v>
      </c>
      <c r="D153" s="14">
        <v>5</v>
      </c>
      <c r="E153" s="31">
        <v>-0.4</v>
      </c>
      <c r="F153" s="14">
        <v>0</v>
      </c>
      <c r="G153" s="14">
        <v>1</v>
      </c>
      <c r="H153" s="14">
        <v>1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4">
        <v>1</v>
      </c>
    </row>
    <row r="154" spans="1:16" x14ac:dyDescent="0.25">
      <c r="A154" s="30" t="s">
        <v>594</v>
      </c>
      <c r="B154" s="30" t="s">
        <v>595</v>
      </c>
      <c r="C154" s="14">
        <v>38</v>
      </c>
      <c r="D154" s="14">
        <v>28</v>
      </c>
      <c r="E154" s="31">
        <v>0.35714285714285698</v>
      </c>
      <c r="F154" s="14">
        <v>8</v>
      </c>
      <c r="G154" s="14">
        <v>7</v>
      </c>
      <c r="H154" s="14">
        <v>19</v>
      </c>
      <c r="I154" s="14">
        <v>11</v>
      </c>
      <c r="J154" s="14">
        <v>0</v>
      </c>
      <c r="K154" s="14">
        <v>0</v>
      </c>
      <c r="L154" s="14">
        <v>0</v>
      </c>
      <c r="M154" s="14">
        <v>0</v>
      </c>
      <c r="N154" s="14">
        <v>46</v>
      </c>
      <c r="O154" s="14">
        <v>0</v>
      </c>
      <c r="P154" s="24">
        <v>15</v>
      </c>
    </row>
    <row r="155" spans="1:16" ht="22.5" x14ac:dyDescent="0.25">
      <c r="A155" s="30" t="s">
        <v>596</v>
      </c>
      <c r="B155" s="30" t="s">
        <v>597</v>
      </c>
      <c r="C155" s="14">
        <v>86</v>
      </c>
      <c r="D155" s="14">
        <v>82</v>
      </c>
      <c r="E155" s="31">
        <v>4.8780487804878002E-2</v>
      </c>
      <c r="F155" s="14">
        <v>3</v>
      </c>
      <c r="G155" s="14">
        <v>3</v>
      </c>
      <c r="H155" s="14">
        <v>39</v>
      </c>
      <c r="I155" s="14">
        <v>15</v>
      </c>
      <c r="J155" s="14">
        <v>0</v>
      </c>
      <c r="K155" s="14">
        <v>0</v>
      </c>
      <c r="L155" s="14">
        <v>0</v>
      </c>
      <c r="M155" s="14">
        <v>0</v>
      </c>
      <c r="N155" s="14">
        <v>78</v>
      </c>
      <c r="O155" s="14">
        <v>0</v>
      </c>
      <c r="P155" s="24">
        <v>8</v>
      </c>
    </row>
    <row r="156" spans="1:16" x14ac:dyDescent="0.25">
      <c r="A156" s="189" t="s">
        <v>598</v>
      </c>
      <c r="B156" s="190"/>
      <c r="C156" s="27">
        <v>389</v>
      </c>
      <c r="D156" s="27">
        <v>398</v>
      </c>
      <c r="E156" s="28">
        <v>-2.2613065326633201E-2</v>
      </c>
      <c r="F156" s="27">
        <v>1</v>
      </c>
      <c r="G156" s="27">
        <v>0</v>
      </c>
      <c r="H156" s="27">
        <v>12</v>
      </c>
      <c r="I156" s="27">
        <v>8</v>
      </c>
      <c r="J156" s="27">
        <v>0</v>
      </c>
      <c r="K156" s="27">
        <v>3</v>
      </c>
      <c r="L156" s="27">
        <v>0</v>
      </c>
      <c r="M156" s="27">
        <v>1</v>
      </c>
      <c r="N156" s="27">
        <v>122</v>
      </c>
      <c r="O156" s="27">
        <v>2</v>
      </c>
      <c r="P156" s="29">
        <v>11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1</v>
      </c>
      <c r="E158" s="31">
        <v>-1</v>
      </c>
      <c r="F158" s="14">
        <v>0</v>
      </c>
      <c r="G158" s="14">
        <v>0</v>
      </c>
      <c r="H158" s="14">
        <v>0</v>
      </c>
      <c r="I158" s="14">
        <v>1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1</v>
      </c>
      <c r="G160" s="14">
        <v>0</v>
      </c>
      <c r="H160" s="14">
        <v>1</v>
      </c>
      <c r="I160" s="14">
        <v>1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2</v>
      </c>
    </row>
    <row r="161" spans="1:16" ht="22.5" x14ac:dyDescent="0.25">
      <c r="A161" s="30" t="s">
        <v>607</v>
      </c>
      <c r="B161" s="30" t="s">
        <v>608</v>
      </c>
      <c r="C161" s="14">
        <v>84</v>
      </c>
      <c r="D161" s="14">
        <v>116</v>
      </c>
      <c r="E161" s="31">
        <v>-0.27586206896551702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2</v>
      </c>
      <c r="L161" s="14">
        <v>0</v>
      </c>
      <c r="M161" s="14">
        <v>1</v>
      </c>
      <c r="N161" s="14">
        <v>0</v>
      </c>
      <c r="O161" s="14">
        <v>1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58</v>
      </c>
      <c r="D162" s="14">
        <v>44</v>
      </c>
      <c r="E162" s="31">
        <v>0.31818181818181801</v>
      </c>
      <c r="F162" s="14">
        <v>0</v>
      </c>
      <c r="G162" s="14">
        <v>0</v>
      </c>
      <c r="H162" s="14">
        <v>7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120</v>
      </c>
      <c r="O162" s="14">
        <v>0</v>
      </c>
      <c r="P162" s="24">
        <v>6</v>
      </c>
    </row>
    <row r="163" spans="1:16" ht="22.5" x14ac:dyDescent="0.25">
      <c r="A163" s="30" t="s">
        <v>611</v>
      </c>
      <c r="B163" s="30" t="s">
        <v>612</v>
      </c>
      <c r="C163" s="14">
        <v>21</v>
      </c>
      <c r="D163" s="14">
        <v>30</v>
      </c>
      <c r="E163" s="31">
        <v>-0.3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68</v>
      </c>
      <c r="D164" s="14">
        <v>33</v>
      </c>
      <c r="E164" s="31">
        <v>1.0606060606060601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1</v>
      </c>
      <c r="L164" s="14">
        <v>0</v>
      </c>
      <c r="M164" s="14">
        <v>0</v>
      </c>
      <c r="N164" s="14">
        <v>1</v>
      </c>
      <c r="O164" s="14">
        <v>0</v>
      </c>
      <c r="P164" s="24">
        <v>2</v>
      </c>
    </row>
    <row r="165" spans="1:16" x14ac:dyDescent="0.25">
      <c r="A165" s="30" t="s">
        <v>615</v>
      </c>
      <c r="B165" s="30" t="s">
        <v>616</v>
      </c>
      <c r="C165" s="14">
        <v>158</v>
      </c>
      <c r="D165" s="14">
        <v>174</v>
      </c>
      <c r="E165" s="31">
        <v>-9.1954022988505704E-2</v>
      </c>
      <c r="F165" s="14">
        <v>0</v>
      </c>
      <c r="G165" s="14">
        <v>0</v>
      </c>
      <c r="H165" s="14">
        <v>2</v>
      </c>
      <c r="I165" s="14">
        <v>3</v>
      </c>
      <c r="J165" s="14">
        <v>0</v>
      </c>
      <c r="K165" s="14">
        <v>0</v>
      </c>
      <c r="L165" s="14">
        <v>0</v>
      </c>
      <c r="M165" s="14">
        <v>0</v>
      </c>
      <c r="N165" s="14">
        <v>1</v>
      </c>
      <c r="O165" s="14">
        <v>1</v>
      </c>
      <c r="P165" s="24">
        <v>1</v>
      </c>
    </row>
    <row r="166" spans="1:16" x14ac:dyDescent="0.25">
      <c r="A166" s="189" t="s">
        <v>617</v>
      </c>
      <c r="B166" s="190"/>
      <c r="C166" s="27">
        <v>929</v>
      </c>
      <c r="D166" s="27">
        <v>843</v>
      </c>
      <c r="E166" s="28">
        <v>0.102016607354686</v>
      </c>
      <c r="F166" s="27">
        <v>41</v>
      </c>
      <c r="G166" s="27">
        <v>29</v>
      </c>
      <c r="H166" s="27">
        <v>676</v>
      </c>
      <c r="I166" s="27">
        <v>548</v>
      </c>
      <c r="J166" s="27">
        <v>2</v>
      </c>
      <c r="K166" s="27">
        <v>9</v>
      </c>
      <c r="L166" s="27">
        <v>2</v>
      </c>
      <c r="M166" s="27">
        <v>0</v>
      </c>
      <c r="N166" s="27">
        <v>19</v>
      </c>
      <c r="O166" s="27">
        <v>117</v>
      </c>
      <c r="P166" s="29">
        <v>423</v>
      </c>
    </row>
    <row r="167" spans="1:16" ht="22.5" x14ac:dyDescent="0.25">
      <c r="A167" s="30" t="s">
        <v>618</v>
      </c>
      <c r="B167" s="30" t="s">
        <v>619</v>
      </c>
      <c r="C167" s="14">
        <v>36</v>
      </c>
      <c r="D167" s="14">
        <v>22</v>
      </c>
      <c r="E167" s="31">
        <v>0.63636363636363602</v>
      </c>
      <c r="F167" s="14">
        <v>2</v>
      </c>
      <c r="G167" s="14">
        <v>1</v>
      </c>
      <c r="H167" s="14">
        <v>13</v>
      </c>
      <c r="I167" s="14">
        <v>9</v>
      </c>
      <c r="J167" s="14">
        <v>0</v>
      </c>
      <c r="K167" s="14">
        <v>0</v>
      </c>
      <c r="L167" s="14">
        <v>0</v>
      </c>
      <c r="M167" s="14">
        <v>0</v>
      </c>
      <c r="N167" s="14">
        <v>3</v>
      </c>
      <c r="O167" s="14">
        <v>4</v>
      </c>
      <c r="P167" s="24">
        <v>22</v>
      </c>
    </row>
    <row r="168" spans="1:16" ht="33.75" x14ac:dyDescent="0.25">
      <c r="A168" s="30" t="s">
        <v>620</v>
      </c>
      <c r="B168" s="30" t="s">
        <v>621</v>
      </c>
      <c r="C168" s="14">
        <v>1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1</v>
      </c>
      <c r="D169" s="14">
        <v>6</v>
      </c>
      <c r="E169" s="31">
        <v>-0.83333333333333304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1</v>
      </c>
      <c r="D171" s="14">
        <v>2</v>
      </c>
      <c r="E171" s="31">
        <v>-0.5</v>
      </c>
      <c r="F171" s="14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344</v>
      </c>
      <c r="D173" s="14">
        <v>243</v>
      </c>
      <c r="E173" s="31">
        <v>0.41563786008230502</v>
      </c>
      <c r="F173" s="14">
        <v>9</v>
      </c>
      <c r="G173" s="14">
        <v>6</v>
      </c>
      <c r="H173" s="14">
        <v>240</v>
      </c>
      <c r="I173" s="14">
        <v>216</v>
      </c>
      <c r="J173" s="14">
        <v>1</v>
      </c>
      <c r="K173" s="14">
        <v>4</v>
      </c>
      <c r="L173" s="14">
        <v>2</v>
      </c>
      <c r="M173" s="14">
        <v>0</v>
      </c>
      <c r="N173" s="14">
        <v>2</v>
      </c>
      <c r="O173" s="14">
        <v>64</v>
      </c>
      <c r="P173" s="24">
        <v>146</v>
      </c>
    </row>
    <row r="174" spans="1:16" ht="22.5" x14ac:dyDescent="0.25">
      <c r="A174" s="30" t="s">
        <v>632</v>
      </c>
      <c r="B174" s="30" t="s">
        <v>633</v>
      </c>
      <c r="C174" s="14">
        <v>483</v>
      </c>
      <c r="D174" s="14">
        <v>526</v>
      </c>
      <c r="E174" s="31">
        <v>-8.17490494296578E-2</v>
      </c>
      <c r="F174" s="14">
        <v>27</v>
      </c>
      <c r="G174" s="14">
        <v>18</v>
      </c>
      <c r="H174" s="14">
        <v>373</v>
      </c>
      <c r="I174" s="14">
        <v>277</v>
      </c>
      <c r="J174" s="14">
        <v>1</v>
      </c>
      <c r="K174" s="14">
        <v>3</v>
      </c>
      <c r="L174" s="14">
        <v>0</v>
      </c>
      <c r="M174" s="14">
        <v>0</v>
      </c>
      <c r="N174" s="14">
        <v>11</v>
      </c>
      <c r="O174" s="14">
        <v>43</v>
      </c>
      <c r="P174" s="24">
        <v>242</v>
      </c>
    </row>
    <row r="175" spans="1:16" x14ac:dyDescent="0.25">
      <c r="A175" s="30" t="s">
        <v>634</v>
      </c>
      <c r="B175" s="30" t="s">
        <v>635</v>
      </c>
      <c r="C175" s="14">
        <v>61</v>
      </c>
      <c r="D175" s="14">
        <v>44</v>
      </c>
      <c r="E175" s="31">
        <v>0.38636363636363602</v>
      </c>
      <c r="F175" s="14">
        <v>3</v>
      </c>
      <c r="G175" s="14">
        <v>3</v>
      </c>
      <c r="H175" s="14">
        <v>49</v>
      </c>
      <c r="I175" s="14">
        <v>44</v>
      </c>
      <c r="J175" s="14">
        <v>0</v>
      </c>
      <c r="K175" s="14">
        <v>2</v>
      </c>
      <c r="L175" s="14">
        <v>0</v>
      </c>
      <c r="M175" s="14">
        <v>0</v>
      </c>
      <c r="N175" s="14">
        <v>3</v>
      </c>
      <c r="O175" s="14">
        <v>6</v>
      </c>
      <c r="P175" s="24">
        <v>12</v>
      </c>
    </row>
    <row r="176" spans="1:16" ht="22.5" x14ac:dyDescent="0.25">
      <c r="A176" s="30" t="s">
        <v>636</v>
      </c>
      <c r="B176" s="30" t="s">
        <v>637</v>
      </c>
      <c r="C176" s="14">
        <v>2</v>
      </c>
      <c r="D176" s="14">
        <v>0</v>
      </c>
      <c r="E176" s="31">
        <v>0</v>
      </c>
      <c r="F176" s="14">
        <v>0</v>
      </c>
      <c r="G176" s="14">
        <v>1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1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9" t="s">
        <v>640</v>
      </c>
      <c r="B178" s="190"/>
      <c r="C178" s="27">
        <v>1436</v>
      </c>
      <c r="D178" s="27">
        <v>1321</v>
      </c>
      <c r="E178" s="28">
        <v>8.7055261165783507E-2</v>
      </c>
      <c r="F178" s="27">
        <v>5493</v>
      </c>
      <c r="G178" s="27">
        <v>4281</v>
      </c>
      <c r="H178" s="27">
        <v>787</v>
      </c>
      <c r="I178" s="27">
        <v>804</v>
      </c>
      <c r="J178" s="27">
        <v>0</v>
      </c>
      <c r="K178" s="27">
        <v>0</v>
      </c>
      <c r="L178" s="27">
        <v>1</v>
      </c>
      <c r="M178" s="27">
        <v>1</v>
      </c>
      <c r="N178" s="27">
        <v>113</v>
      </c>
      <c r="O178" s="27">
        <v>3</v>
      </c>
      <c r="P178" s="29">
        <v>6028</v>
      </c>
    </row>
    <row r="179" spans="1:16" ht="22.5" x14ac:dyDescent="0.25">
      <c r="A179" s="30" t="s">
        <v>641</v>
      </c>
      <c r="B179" s="30" t="s">
        <v>642</v>
      </c>
      <c r="C179" s="14">
        <v>54</v>
      </c>
      <c r="D179" s="14">
        <v>45</v>
      </c>
      <c r="E179" s="31">
        <v>0.2</v>
      </c>
      <c r="F179" s="14">
        <v>47</v>
      </c>
      <c r="G179" s="14">
        <v>36</v>
      </c>
      <c r="H179" s="14">
        <v>21</v>
      </c>
      <c r="I179" s="14">
        <v>16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4">
        <v>49</v>
      </c>
    </row>
    <row r="180" spans="1:16" ht="22.5" x14ac:dyDescent="0.25">
      <c r="A180" s="30" t="s">
        <v>643</v>
      </c>
      <c r="B180" s="30" t="s">
        <v>644</v>
      </c>
      <c r="C180" s="14">
        <v>744</v>
      </c>
      <c r="D180" s="14">
        <v>687</v>
      </c>
      <c r="E180" s="31">
        <v>8.2969432314410493E-2</v>
      </c>
      <c r="F180" s="14">
        <v>3620</v>
      </c>
      <c r="G180" s="14">
        <v>2833</v>
      </c>
      <c r="H180" s="14">
        <v>408</v>
      </c>
      <c r="I180" s="14">
        <v>354</v>
      </c>
      <c r="J180" s="14">
        <v>0</v>
      </c>
      <c r="K180" s="14">
        <v>0</v>
      </c>
      <c r="L180" s="14">
        <v>1</v>
      </c>
      <c r="M180" s="14">
        <v>1</v>
      </c>
      <c r="N180" s="14">
        <v>2</v>
      </c>
      <c r="O180" s="14">
        <v>0</v>
      </c>
      <c r="P180" s="24">
        <v>3837</v>
      </c>
    </row>
    <row r="181" spans="1:16" x14ac:dyDescent="0.25">
      <c r="A181" s="30" t="s">
        <v>645</v>
      </c>
      <c r="B181" s="30" t="s">
        <v>646</v>
      </c>
      <c r="C181" s="14">
        <v>130</v>
      </c>
      <c r="D181" s="14">
        <v>102</v>
      </c>
      <c r="E181" s="31">
        <v>0.27450980392156898</v>
      </c>
      <c r="F181" s="14">
        <v>59</v>
      </c>
      <c r="G181" s="14">
        <v>41</v>
      </c>
      <c r="H181" s="14">
        <v>70</v>
      </c>
      <c r="I181" s="14">
        <v>66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3</v>
      </c>
      <c r="P181" s="24">
        <v>95</v>
      </c>
    </row>
    <row r="182" spans="1:16" ht="22.5" x14ac:dyDescent="0.25">
      <c r="A182" s="30" t="s">
        <v>647</v>
      </c>
      <c r="B182" s="30" t="s">
        <v>648</v>
      </c>
      <c r="C182" s="14">
        <v>5</v>
      </c>
      <c r="D182" s="14">
        <v>10</v>
      </c>
      <c r="E182" s="31">
        <v>-0.5</v>
      </c>
      <c r="F182" s="14">
        <v>2</v>
      </c>
      <c r="G182" s="14">
        <v>4</v>
      </c>
      <c r="H182" s="14">
        <v>5</v>
      </c>
      <c r="I182" s="14">
        <v>4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7</v>
      </c>
    </row>
    <row r="183" spans="1:16" ht="22.5" x14ac:dyDescent="0.25">
      <c r="A183" s="30" t="s">
        <v>649</v>
      </c>
      <c r="B183" s="30" t="s">
        <v>650</v>
      </c>
      <c r="C183" s="14">
        <v>24</v>
      </c>
      <c r="D183" s="14">
        <v>23</v>
      </c>
      <c r="E183" s="31">
        <v>4.3478260869565202E-2</v>
      </c>
      <c r="F183" s="14">
        <v>44</v>
      </c>
      <c r="G183" s="14">
        <v>79</v>
      </c>
      <c r="H183" s="14">
        <v>23</v>
      </c>
      <c r="I183" s="14">
        <v>46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199</v>
      </c>
    </row>
    <row r="184" spans="1:16" ht="22.5" x14ac:dyDescent="0.25">
      <c r="A184" s="30" t="s">
        <v>651</v>
      </c>
      <c r="B184" s="30" t="s">
        <v>652</v>
      </c>
      <c r="C184" s="14">
        <v>471</v>
      </c>
      <c r="D184" s="14">
        <v>449</v>
      </c>
      <c r="E184" s="31">
        <v>4.8997772828507799E-2</v>
      </c>
      <c r="F184" s="14">
        <v>1721</v>
      </c>
      <c r="G184" s="14">
        <v>1287</v>
      </c>
      <c r="H184" s="14">
        <v>259</v>
      </c>
      <c r="I184" s="14">
        <v>318</v>
      </c>
      <c r="J184" s="14">
        <v>0</v>
      </c>
      <c r="K184" s="14">
        <v>0</v>
      </c>
      <c r="L184" s="14">
        <v>0</v>
      </c>
      <c r="M184" s="14">
        <v>0</v>
      </c>
      <c r="N184" s="14">
        <v>104</v>
      </c>
      <c r="O184" s="14">
        <v>0</v>
      </c>
      <c r="P184" s="24">
        <v>1841</v>
      </c>
    </row>
    <row r="185" spans="1:16" ht="22.5" x14ac:dyDescent="0.25">
      <c r="A185" s="30" t="s">
        <v>653</v>
      </c>
      <c r="B185" s="30" t="s">
        <v>654</v>
      </c>
      <c r="C185" s="14">
        <v>8</v>
      </c>
      <c r="D185" s="14">
        <v>5</v>
      </c>
      <c r="E185" s="31">
        <v>0.6</v>
      </c>
      <c r="F185" s="14">
        <v>0</v>
      </c>
      <c r="G185" s="14">
        <v>1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5</v>
      </c>
      <c r="O185" s="14">
        <v>0</v>
      </c>
      <c r="P185" s="24">
        <v>0</v>
      </c>
    </row>
    <row r="186" spans="1:16" x14ac:dyDescent="0.25">
      <c r="A186" s="189" t="s">
        <v>655</v>
      </c>
      <c r="B186" s="190"/>
      <c r="C186" s="27">
        <v>890</v>
      </c>
      <c r="D186" s="27">
        <v>823</v>
      </c>
      <c r="E186" s="28">
        <v>8.1409477521263707E-2</v>
      </c>
      <c r="F186" s="27">
        <v>54</v>
      </c>
      <c r="G186" s="27">
        <v>40</v>
      </c>
      <c r="H186" s="27">
        <v>369</v>
      </c>
      <c r="I186" s="27">
        <v>406</v>
      </c>
      <c r="J186" s="27">
        <v>1</v>
      </c>
      <c r="K186" s="27">
        <v>1</v>
      </c>
      <c r="L186" s="27">
        <v>0</v>
      </c>
      <c r="M186" s="27">
        <v>0</v>
      </c>
      <c r="N186" s="27">
        <v>43</v>
      </c>
      <c r="O186" s="27">
        <v>1</v>
      </c>
      <c r="P186" s="29">
        <v>348</v>
      </c>
    </row>
    <row r="187" spans="1:16" x14ac:dyDescent="0.25">
      <c r="A187" s="30" t="s">
        <v>656</v>
      </c>
      <c r="B187" s="30" t="s">
        <v>657</v>
      </c>
      <c r="C187" s="14">
        <v>46</v>
      </c>
      <c r="D187" s="14">
        <v>37</v>
      </c>
      <c r="E187" s="31">
        <v>0.24324324324324301</v>
      </c>
      <c r="F187" s="14">
        <v>0</v>
      </c>
      <c r="G187" s="14">
        <v>0</v>
      </c>
      <c r="H187" s="14">
        <v>0</v>
      </c>
      <c r="I187" s="14">
        <v>3</v>
      </c>
      <c r="J187" s="14">
        <v>1</v>
      </c>
      <c r="K187" s="14">
        <v>0</v>
      </c>
      <c r="L187" s="14">
        <v>0</v>
      </c>
      <c r="M187" s="14">
        <v>0</v>
      </c>
      <c r="N187" s="14">
        <v>1</v>
      </c>
      <c r="O187" s="14">
        <v>0</v>
      </c>
      <c r="P187" s="24">
        <v>1</v>
      </c>
    </row>
    <row r="188" spans="1:16" ht="22.5" x14ac:dyDescent="0.25">
      <c r="A188" s="30" t="s">
        <v>658</v>
      </c>
      <c r="B188" s="30" t="s">
        <v>659</v>
      </c>
      <c r="C188" s="14">
        <v>4</v>
      </c>
      <c r="D188" s="14">
        <v>5</v>
      </c>
      <c r="E188" s="31">
        <v>-0.2</v>
      </c>
      <c r="F188" s="14">
        <v>0</v>
      </c>
      <c r="G188" s="14">
        <v>0</v>
      </c>
      <c r="H188" s="14">
        <v>3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285</v>
      </c>
      <c r="D189" s="14">
        <v>338</v>
      </c>
      <c r="E189" s="31">
        <v>-0.15680473372781101</v>
      </c>
      <c r="F189" s="14">
        <v>32</v>
      </c>
      <c r="G189" s="14">
        <v>18</v>
      </c>
      <c r="H189" s="14">
        <v>206</v>
      </c>
      <c r="I189" s="14">
        <v>98</v>
      </c>
      <c r="J189" s="14">
        <v>0</v>
      </c>
      <c r="K189" s="14">
        <v>0</v>
      </c>
      <c r="L189" s="14">
        <v>0</v>
      </c>
      <c r="M189" s="14">
        <v>0</v>
      </c>
      <c r="N189" s="14">
        <v>30</v>
      </c>
      <c r="O189" s="14">
        <v>1</v>
      </c>
      <c r="P189" s="24">
        <v>108</v>
      </c>
    </row>
    <row r="190" spans="1:16" ht="22.5" x14ac:dyDescent="0.25">
      <c r="A190" s="30" t="s">
        <v>662</v>
      </c>
      <c r="B190" s="30" t="s">
        <v>663</v>
      </c>
      <c r="C190" s="14">
        <v>5</v>
      </c>
      <c r="D190" s="14">
        <v>5</v>
      </c>
      <c r="E190" s="31">
        <v>0</v>
      </c>
      <c r="F190" s="14">
        <v>0</v>
      </c>
      <c r="G190" s="14">
        <v>1</v>
      </c>
      <c r="H190" s="14">
        <v>3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5</v>
      </c>
    </row>
    <row r="191" spans="1:16" ht="33.75" x14ac:dyDescent="0.25">
      <c r="A191" s="30" t="s">
        <v>664</v>
      </c>
      <c r="B191" s="30" t="s">
        <v>665</v>
      </c>
      <c r="C191" s="14">
        <v>87</v>
      </c>
      <c r="D191" s="14">
        <v>82</v>
      </c>
      <c r="E191" s="31">
        <v>6.0975609756097601E-2</v>
      </c>
      <c r="F191" s="14">
        <v>8</v>
      </c>
      <c r="G191" s="14">
        <v>10</v>
      </c>
      <c r="H191" s="14">
        <v>57</v>
      </c>
      <c r="I191" s="14">
        <v>248</v>
      </c>
      <c r="J191" s="14">
        <v>0</v>
      </c>
      <c r="K191" s="14">
        <v>1</v>
      </c>
      <c r="L191" s="14">
        <v>0</v>
      </c>
      <c r="M191" s="14">
        <v>0</v>
      </c>
      <c r="N191" s="14">
        <v>0</v>
      </c>
      <c r="O191" s="14">
        <v>0</v>
      </c>
      <c r="P191" s="24">
        <v>172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1</v>
      </c>
      <c r="E192" s="31">
        <v>-1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99</v>
      </c>
      <c r="D193" s="14">
        <v>99</v>
      </c>
      <c r="E193" s="31">
        <v>0</v>
      </c>
      <c r="F193" s="14">
        <v>6</v>
      </c>
      <c r="G193" s="14">
        <v>4</v>
      </c>
      <c r="H193" s="14">
        <v>47</v>
      </c>
      <c r="I193" s="14">
        <v>35</v>
      </c>
      <c r="J193" s="14">
        <v>0</v>
      </c>
      <c r="K193" s="14">
        <v>0</v>
      </c>
      <c r="L193" s="14">
        <v>0</v>
      </c>
      <c r="M193" s="14">
        <v>0</v>
      </c>
      <c r="N193" s="14">
        <v>6</v>
      </c>
      <c r="O193" s="14">
        <v>0</v>
      </c>
      <c r="P193" s="24">
        <v>46</v>
      </c>
    </row>
    <row r="194" spans="1:16" x14ac:dyDescent="0.25">
      <c r="A194" s="30" t="s">
        <v>670</v>
      </c>
      <c r="B194" s="30" t="s">
        <v>671</v>
      </c>
      <c r="C194" s="14">
        <v>7</v>
      </c>
      <c r="D194" s="14">
        <v>10</v>
      </c>
      <c r="E194" s="31">
        <v>-0.3</v>
      </c>
      <c r="F194" s="14">
        <v>4</v>
      </c>
      <c r="G194" s="14">
        <v>3</v>
      </c>
      <c r="H194" s="14">
        <v>3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4</v>
      </c>
    </row>
    <row r="195" spans="1:16" ht="22.5" x14ac:dyDescent="0.25">
      <c r="A195" s="30" t="s">
        <v>672</v>
      </c>
      <c r="B195" s="30" t="s">
        <v>673</v>
      </c>
      <c r="C195" s="14">
        <v>2</v>
      </c>
      <c r="D195" s="14">
        <v>1</v>
      </c>
      <c r="E195" s="31">
        <v>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1</v>
      </c>
      <c r="D196" s="14">
        <v>3</v>
      </c>
      <c r="E196" s="31">
        <v>-0.66666666666666696</v>
      </c>
      <c r="F196" s="14">
        <v>1</v>
      </c>
      <c r="G196" s="14">
        <v>2</v>
      </c>
      <c r="H196" s="14">
        <v>0</v>
      </c>
      <c r="I196" s="14">
        <v>8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7</v>
      </c>
    </row>
    <row r="197" spans="1:16" x14ac:dyDescent="0.25">
      <c r="A197" s="30" t="s">
        <v>676</v>
      </c>
      <c r="B197" s="30" t="s">
        <v>677</v>
      </c>
      <c r="C197" s="14">
        <v>343</v>
      </c>
      <c r="D197" s="14">
        <v>235</v>
      </c>
      <c r="E197" s="31">
        <v>0.45957446808510599</v>
      </c>
      <c r="F197" s="14">
        <v>2</v>
      </c>
      <c r="G197" s="14">
        <v>1</v>
      </c>
      <c r="H197" s="14">
        <v>43</v>
      </c>
      <c r="I197" s="14">
        <v>2</v>
      </c>
      <c r="J197" s="14">
        <v>0</v>
      </c>
      <c r="K197" s="14">
        <v>0</v>
      </c>
      <c r="L197" s="14">
        <v>0</v>
      </c>
      <c r="M197" s="14">
        <v>0</v>
      </c>
      <c r="N197" s="14">
        <v>5</v>
      </c>
      <c r="O197" s="14">
        <v>0</v>
      </c>
      <c r="P197" s="24">
        <v>2</v>
      </c>
    </row>
    <row r="198" spans="1:16" ht="22.5" x14ac:dyDescent="0.25">
      <c r="A198" s="30" t="s">
        <v>678</v>
      </c>
      <c r="B198" s="30" t="s">
        <v>679</v>
      </c>
      <c r="C198" s="14">
        <v>2</v>
      </c>
      <c r="D198" s="14">
        <v>1</v>
      </c>
      <c r="E198" s="31">
        <v>1</v>
      </c>
      <c r="F198" s="14">
        <v>1</v>
      </c>
      <c r="G198" s="14">
        <v>1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1</v>
      </c>
    </row>
    <row r="199" spans="1:16" x14ac:dyDescent="0.25">
      <c r="A199" s="30" t="s">
        <v>680</v>
      </c>
      <c r="B199" s="30" t="s">
        <v>681</v>
      </c>
      <c r="C199" s="14">
        <v>7</v>
      </c>
      <c r="D199" s="14">
        <v>4</v>
      </c>
      <c r="E199" s="31">
        <v>0.75</v>
      </c>
      <c r="F199" s="14">
        <v>0</v>
      </c>
      <c r="G199" s="14">
        <v>0</v>
      </c>
      <c r="H199" s="14">
        <v>6</v>
      </c>
      <c r="I199" s="14">
        <v>9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4">
        <v>2</v>
      </c>
    </row>
    <row r="200" spans="1:16" ht="22.5" x14ac:dyDescent="0.25">
      <c r="A200" s="30" t="s">
        <v>682</v>
      </c>
      <c r="B200" s="30" t="s">
        <v>683</v>
      </c>
      <c r="C200" s="14">
        <v>2</v>
      </c>
      <c r="D200" s="14">
        <v>2</v>
      </c>
      <c r="E200" s="31">
        <v>0</v>
      </c>
      <c r="F200" s="14">
        <v>0</v>
      </c>
      <c r="G200" s="14">
        <v>0</v>
      </c>
      <c r="H200" s="14">
        <v>1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9" t="s">
        <v>684</v>
      </c>
      <c r="B201" s="190"/>
      <c r="C201" s="27">
        <v>65</v>
      </c>
      <c r="D201" s="27">
        <v>177</v>
      </c>
      <c r="E201" s="28">
        <v>-0.63276836158192096</v>
      </c>
      <c r="F201" s="27">
        <v>0</v>
      </c>
      <c r="G201" s="27">
        <v>2</v>
      </c>
      <c r="H201" s="27">
        <v>27</v>
      </c>
      <c r="I201" s="27">
        <v>10</v>
      </c>
      <c r="J201" s="27">
        <v>0</v>
      </c>
      <c r="K201" s="27">
        <v>0</v>
      </c>
      <c r="L201" s="27">
        <v>0</v>
      </c>
      <c r="M201" s="27">
        <v>1</v>
      </c>
      <c r="N201" s="27">
        <v>45</v>
      </c>
      <c r="O201" s="27">
        <v>0</v>
      </c>
      <c r="P201" s="29">
        <v>10</v>
      </c>
    </row>
    <row r="202" spans="1:16" x14ac:dyDescent="0.25">
      <c r="A202" s="30" t="s">
        <v>685</v>
      </c>
      <c r="B202" s="30" t="s">
        <v>686</v>
      </c>
      <c r="C202" s="14">
        <v>36</v>
      </c>
      <c r="D202" s="14">
        <v>28</v>
      </c>
      <c r="E202" s="31">
        <v>0.28571428571428598</v>
      </c>
      <c r="F202" s="14">
        <v>0</v>
      </c>
      <c r="G202" s="14">
        <v>0</v>
      </c>
      <c r="H202" s="14">
        <v>9</v>
      </c>
      <c r="I202" s="14">
        <v>4</v>
      </c>
      <c r="J202" s="14">
        <v>0</v>
      </c>
      <c r="K202" s="14">
        <v>0</v>
      </c>
      <c r="L202" s="14">
        <v>0</v>
      </c>
      <c r="M202" s="14">
        <v>0</v>
      </c>
      <c r="N202" s="14">
        <v>26</v>
      </c>
      <c r="O202" s="14">
        <v>0</v>
      </c>
      <c r="P202" s="24">
        <v>3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0</v>
      </c>
      <c r="D206" s="14">
        <v>115</v>
      </c>
      <c r="E206" s="31">
        <v>-1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0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4</v>
      </c>
      <c r="D208" s="14">
        <v>3</v>
      </c>
      <c r="E208" s="31">
        <v>0.33333333333333298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1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1</v>
      </c>
      <c r="J210" s="14">
        <v>0</v>
      </c>
      <c r="K210" s="14">
        <v>0</v>
      </c>
      <c r="L210" s="14">
        <v>0</v>
      </c>
      <c r="M210" s="14">
        <v>0</v>
      </c>
      <c r="N210" s="14">
        <v>1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1</v>
      </c>
      <c r="D211" s="14">
        <v>0</v>
      </c>
      <c r="E211" s="31">
        <v>0</v>
      </c>
      <c r="F211" s="14">
        <v>0</v>
      </c>
      <c r="G211" s="14">
        <v>0</v>
      </c>
      <c r="H211" s="14">
        <v>2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1</v>
      </c>
      <c r="D212" s="14">
        <v>2</v>
      </c>
      <c r="E212" s="31">
        <v>-0.5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4</v>
      </c>
      <c r="D213" s="14">
        <v>1</v>
      </c>
      <c r="E213" s="31">
        <v>3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1</v>
      </c>
      <c r="N213" s="14">
        <v>2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4</v>
      </c>
      <c r="D214" s="14">
        <v>9</v>
      </c>
      <c r="E214" s="31">
        <v>-0.55555555555555503</v>
      </c>
      <c r="F214" s="14">
        <v>0</v>
      </c>
      <c r="G214" s="14">
        <v>0</v>
      </c>
      <c r="H214" s="14">
        <v>9</v>
      </c>
      <c r="I214" s="14">
        <v>2</v>
      </c>
      <c r="J214" s="14">
        <v>0</v>
      </c>
      <c r="K214" s="14">
        <v>0</v>
      </c>
      <c r="L214" s="14">
        <v>0</v>
      </c>
      <c r="M214" s="14">
        <v>0</v>
      </c>
      <c r="N214" s="14">
        <v>13</v>
      </c>
      <c r="O214" s="14">
        <v>0</v>
      </c>
      <c r="P214" s="24">
        <v>2</v>
      </c>
    </row>
    <row r="215" spans="1:16" ht="22.5" x14ac:dyDescent="0.25">
      <c r="A215" s="30" t="s">
        <v>711</v>
      </c>
      <c r="B215" s="30" t="s">
        <v>712</v>
      </c>
      <c r="C215" s="14">
        <v>2</v>
      </c>
      <c r="D215" s="14">
        <v>1</v>
      </c>
      <c r="E215" s="31">
        <v>1</v>
      </c>
      <c r="F215" s="14">
        <v>0</v>
      </c>
      <c r="G215" s="14">
        <v>0</v>
      </c>
      <c r="H215" s="14">
        <v>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1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1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9</v>
      </c>
      <c r="D218" s="14">
        <v>18</v>
      </c>
      <c r="E218" s="31">
        <v>-0.5</v>
      </c>
      <c r="F218" s="14">
        <v>0</v>
      </c>
      <c r="G218" s="14">
        <v>2</v>
      </c>
      <c r="H218" s="14">
        <v>5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3</v>
      </c>
    </row>
    <row r="219" spans="1:16" ht="22.5" x14ac:dyDescent="0.25">
      <c r="A219" s="30" t="s">
        <v>719</v>
      </c>
      <c r="B219" s="30" t="s">
        <v>720</v>
      </c>
      <c r="C219" s="14">
        <v>1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1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2</v>
      </c>
      <c r="D222" s="14">
        <v>0</v>
      </c>
      <c r="E222" s="31">
        <v>0</v>
      </c>
      <c r="F222" s="14">
        <v>0</v>
      </c>
      <c r="G222" s="14">
        <v>0</v>
      </c>
      <c r="H222" s="14">
        <v>1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1</v>
      </c>
    </row>
    <row r="223" spans="1:16" x14ac:dyDescent="0.25">
      <c r="A223" s="189" t="s">
        <v>727</v>
      </c>
      <c r="B223" s="190"/>
      <c r="C223" s="27">
        <v>2497</v>
      </c>
      <c r="D223" s="27">
        <v>2331</v>
      </c>
      <c r="E223" s="28">
        <v>7.1214071214071195E-2</v>
      </c>
      <c r="F223" s="27">
        <v>897</v>
      </c>
      <c r="G223" s="27">
        <v>564</v>
      </c>
      <c r="H223" s="27">
        <v>1338</v>
      </c>
      <c r="I223" s="27">
        <v>871</v>
      </c>
      <c r="J223" s="27">
        <v>1</v>
      </c>
      <c r="K223" s="27">
        <v>4</v>
      </c>
      <c r="L223" s="27">
        <v>3</v>
      </c>
      <c r="M223" s="27">
        <v>1</v>
      </c>
      <c r="N223" s="27">
        <v>11</v>
      </c>
      <c r="O223" s="27">
        <v>40</v>
      </c>
      <c r="P223" s="29">
        <v>1416</v>
      </c>
    </row>
    <row r="224" spans="1:16" x14ac:dyDescent="0.25">
      <c r="A224" s="30" t="s">
        <v>728</v>
      </c>
      <c r="B224" s="30" t="s">
        <v>729</v>
      </c>
      <c r="C224" s="14">
        <v>5</v>
      </c>
      <c r="D224" s="14">
        <v>3</v>
      </c>
      <c r="E224" s="31">
        <v>0.66666666666666696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3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1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1</v>
      </c>
      <c r="O228" s="14">
        <v>0</v>
      </c>
      <c r="P228" s="24">
        <v>1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1</v>
      </c>
      <c r="E229" s="31">
        <v>-1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1</v>
      </c>
    </row>
    <row r="230" spans="1:16" ht="22.5" x14ac:dyDescent="0.25">
      <c r="A230" s="30" t="s">
        <v>740</v>
      </c>
      <c r="B230" s="30" t="s">
        <v>741</v>
      </c>
      <c r="C230" s="14">
        <v>5</v>
      </c>
      <c r="D230" s="14">
        <v>6</v>
      </c>
      <c r="E230" s="31">
        <v>-0.16666666666666699</v>
      </c>
      <c r="F230" s="14">
        <v>2</v>
      </c>
      <c r="G230" s="14">
        <v>0</v>
      </c>
      <c r="H230" s="14">
        <v>0</v>
      </c>
      <c r="I230" s="14">
        <v>3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6</v>
      </c>
    </row>
    <row r="231" spans="1:16" x14ac:dyDescent="0.25">
      <c r="A231" s="30" t="s">
        <v>742</v>
      </c>
      <c r="B231" s="30" t="s">
        <v>743</v>
      </c>
      <c r="C231" s="14">
        <v>59</v>
      </c>
      <c r="D231" s="14">
        <v>44</v>
      </c>
      <c r="E231" s="31">
        <v>0.34090909090909099</v>
      </c>
      <c r="F231" s="14">
        <v>1</v>
      </c>
      <c r="G231" s="14">
        <v>1</v>
      </c>
      <c r="H231" s="14">
        <v>33</v>
      </c>
      <c r="I231" s="14">
        <v>15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8</v>
      </c>
    </row>
    <row r="232" spans="1:16" x14ac:dyDescent="0.25">
      <c r="A232" s="30" t="s">
        <v>744</v>
      </c>
      <c r="B232" s="30" t="s">
        <v>745</v>
      </c>
      <c r="C232" s="14">
        <v>93</v>
      </c>
      <c r="D232" s="14">
        <v>101</v>
      </c>
      <c r="E232" s="31">
        <v>-7.9207920792079195E-2</v>
      </c>
      <c r="F232" s="14">
        <v>13</v>
      </c>
      <c r="G232" s="14">
        <v>8</v>
      </c>
      <c r="H232" s="14">
        <v>36</v>
      </c>
      <c r="I232" s="14">
        <v>13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27</v>
      </c>
    </row>
    <row r="233" spans="1:16" x14ac:dyDescent="0.25">
      <c r="A233" s="30" t="s">
        <v>746</v>
      </c>
      <c r="B233" s="30" t="s">
        <v>747</v>
      </c>
      <c r="C233" s="14">
        <v>80</v>
      </c>
      <c r="D233" s="14">
        <v>79</v>
      </c>
      <c r="E233" s="31">
        <v>1.26582278481013E-2</v>
      </c>
      <c r="F233" s="14">
        <v>3</v>
      </c>
      <c r="G233" s="14">
        <v>3</v>
      </c>
      <c r="H233" s="14">
        <v>32</v>
      </c>
      <c r="I233" s="14">
        <v>14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4">
        <v>16</v>
      </c>
    </row>
    <row r="234" spans="1:16" ht="22.5" x14ac:dyDescent="0.25">
      <c r="A234" s="30" t="s">
        <v>748</v>
      </c>
      <c r="B234" s="30" t="s">
        <v>749</v>
      </c>
      <c r="C234" s="14">
        <v>13</v>
      </c>
      <c r="D234" s="14">
        <v>13</v>
      </c>
      <c r="E234" s="31">
        <v>0</v>
      </c>
      <c r="F234" s="14">
        <v>1</v>
      </c>
      <c r="G234" s="14">
        <v>2</v>
      </c>
      <c r="H234" s="14">
        <v>6</v>
      </c>
      <c r="I234" s="14">
        <v>5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7</v>
      </c>
    </row>
    <row r="235" spans="1:16" ht="33.75" x14ac:dyDescent="0.25">
      <c r="A235" s="30" t="s">
        <v>750</v>
      </c>
      <c r="B235" s="30" t="s">
        <v>751</v>
      </c>
      <c r="C235" s="14">
        <v>6</v>
      </c>
      <c r="D235" s="14">
        <v>10</v>
      </c>
      <c r="E235" s="31">
        <v>-0.4</v>
      </c>
      <c r="F235" s="14">
        <v>1</v>
      </c>
      <c r="G235" s="14">
        <v>0</v>
      </c>
      <c r="H235" s="14">
        <v>1</v>
      </c>
      <c r="I235" s="14">
        <v>13</v>
      </c>
      <c r="J235" s="14">
        <v>0</v>
      </c>
      <c r="K235" s="14">
        <v>1</v>
      </c>
      <c r="L235" s="14">
        <v>0</v>
      </c>
      <c r="M235" s="14">
        <v>0</v>
      </c>
      <c r="N235" s="14">
        <v>0</v>
      </c>
      <c r="O235" s="14">
        <v>1</v>
      </c>
      <c r="P235" s="24">
        <v>2</v>
      </c>
    </row>
    <row r="236" spans="1:16" x14ac:dyDescent="0.25">
      <c r="A236" s="30" t="s">
        <v>752</v>
      </c>
      <c r="B236" s="30" t="s">
        <v>753</v>
      </c>
      <c r="C236" s="14">
        <v>2</v>
      </c>
      <c r="D236" s="14">
        <v>5</v>
      </c>
      <c r="E236" s="31">
        <v>-0.6</v>
      </c>
      <c r="F236" s="14">
        <v>0</v>
      </c>
      <c r="G236" s="14">
        <v>0</v>
      </c>
      <c r="H236" s="14">
        <v>0</v>
      </c>
      <c r="I236" s="14">
        <v>2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1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2233</v>
      </c>
      <c r="D238" s="14">
        <v>2069</v>
      </c>
      <c r="E238" s="31">
        <v>7.9265345577573698E-2</v>
      </c>
      <c r="F238" s="14">
        <v>876</v>
      </c>
      <c r="G238" s="14">
        <v>549</v>
      </c>
      <c r="H238" s="14">
        <v>1230</v>
      </c>
      <c r="I238" s="14">
        <v>805</v>
      </c>
      <c r="J238" s="14">
        <v>1</v>
      </c>
      <c r="K238" s="14">
        <v>3</v>
      </c>
      <c r="L238" s="14">
        <v>3</v>
      </c>
      <c r="M238" s="14">
        <v>1</v>
      </c>
      <c r="N238" s="14">
        <v>7</v>
      </c>
      <c r="O238" s="14">
        <v>39</v>
      </c>
      <c r="P238" s="24">
        <v>1344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9" t="s">
        <v>768</v>
      </c>
      <c r="B244" s="190"/>
      <c r="C244" s="27">
        <v>34</v>
      </c>
      <c r="D244" s="27">
        <v>36</v>
      </c>
      <c r="E244" s="28">
        <v>-5.5555555555555601E-2</v>
      </c>
      <c r="F244" s="27">
        <v>0</v>
      </c>
      <c r="G244" s="27">
        <v>0</v>
      </c>
      <c r="H244" s="27">
        <v>6</v>
      </c>
      <c r="I244" s="27">
        <v>3</v>
      </c>
      <c r="J244" s="27">
        <v>0</v>
      </c>
      <c r="K244" s="27">
        <v>0</v>
      </c>
      <c r="L244" s="27">
        <v>0</v>
      </c>
      <c r="M244" s="27">
        <v>0</v>
      </c>
      <c r="N244" s="27">
        <v>95</v>
      </c>
      <c r="O244" s="27">
        <v>0</v>
      </c>
      <c r="P244" s="29">
        <v>4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1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2</v>
      </c>
      <c r="D248" s="14">
        <v>3</v>
      </c>
      <c r="E248" s="31">
        <v>-0.33333333333333298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29</v>
      </c>
      <c r="D249" s="14">
        <v>29</v>
      </c>
      <c r="E249" s="31">
        <v>0</v>
      </c>
      <c r="F249" s="14">
        <v>0</v>
      </c>
      <c r="G249" s="14">
        <v>0</v>
      </c>
      <c r="H249" s="14">
        <v>6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94</v>
      </c>
      <c r="O249" s="14">
        <v>0</v>
      </c>
      <c r="P249" s="24">
        <v>3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1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1</v>
      </c>
      <c r="D255" s="14">
        <v>2</v>
      </c>
      <c r="E255" s="31">
        <v>-0.5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1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1</v>
      </c>
      <c r="E263" s="31">
        <v>-1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1</v>
      </c>
      <c r="D268" s="14">
        <v>1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9" t="s">
        <v>821</v>
      </c>
      <c r="B271" s="190"/>
      <c r="C271" s="27">
        <v>825</v>
      </c>
      <c r="D271" s="27">
        <v>745</v>
      </c>
      <c r="E271" s="28">
        <v>0.10738255033557</v>
      </c>
      <c r="F271" s="27">
        <v>424</v>
      </c>
      <c r="G271" s="27">
        <v>242</v>
      </c>
      <c r="H271" s="27">
        <v>570</v>
      </c>
      <c r="I271" s="27">
        <v>644</v>
      </c>
      <c r="J271" s="27">
        <v>1</v>
      </c>
      <c r="K271" s="27">
        <v>3</v>
      </c>
      <c r="L271" s="27">
        <v>1</v>
      </c>
      <c r="M271" s="27">
        <v>2</v>
      </c>
      <c r="N271" s="27">
        <v>9</v>
      </c>
      <c r="O271" s="27">
        <v>16</v>
      </c>
      <c r="P271" s="29">
        <v>888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301</v>
      </c>
      <c r="D273" s="14">
        <v>291</v>
      </c>
      <c r="E273" s="31">
        <v>3.4364261168384903E-2</v>
      </c>
      <c r="F273" s="14">
        <v>125</v>
      </c>
      <c r="G273" s="14">
        <v>97</v>
      </c>
      <c r="H273" s="14">
        <v>246</v>
      </c>
      <c r="I273" s="14">
        <v>309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3</v>
      </c>
      <c r="P273" s="24">
        <v>288</v>
      </c>
    </row>
    <row r="274" spans="1:16" ht="33.75" x14ac:dyDescent="0.25">
      <c r="A274" s="30" t="s">
        <v>826</v>
      </c>
      <c r="B274" s="30" t="s">
        <v>827</v>
      </c>
      <c r="C274" s="14">
        <v>478</v>
      </c>
      <c r="D274" s="14">
        <v>423</v>
      </c>
      <c r="E274" s="31">
        <v>0.130023640661938</v>
      </c>
      <c r="F274" s="14">
        <v>295</v>
      </c>
      <c r="G274" s="14">
        <v>143</v>
      </c>
      <c r="H274" s="14">
        <v>300</v>
      </c>
      <c r="I274" s="14">
        <v>277</v>
      </c>
      <c r="J274" s="14">
        <v>0</v>
      </c>
      <c r="K274" s="14">
        <v>0</v>
      </c>
      <c r="L274" s="14">
        <v>0</v>
      </c>
      <c r="M274" s="14">
        <v>0</v>
      </c>
      <c r="N274" s="14">
        <v>9</v>
      </c>
      <c r="O274" s="14">
        <v>0</v>
      </c>
      <c r="P274" s="24">
        <v>559</v>
      </c>
    </row>
    <row r="275" spans="1:16" ht="22.5" x14ac:dyDescent="0.25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2</v>
      </c>
    </row>
    <row r="276" spans="1:16" x14ac:dyDescent="0.25">
      <c r="A276" s="30" t="s">
        <v>830</v>
      </c>
      <c r="B276" s="30" t="s">
        <v>831</v>
      </c>
      <c r="C276" s="14">
        <v>6</v>
      </c>
      <c r="D276" s="14">
        <v>12</v>
      </c>
      <c r="E276" s="31">
        <v>-0.5</v>
      </c>
      <c r="F276" s="14">
        <v>0</v>
      </c>
      <c r="G276" s="14">
        <v>0</v>
      </c>
      <c r="H276" s="14">
        <v>5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ht="22.5" x14ac:dyDescent="0.25">
      <c r="A277" s="30" t="s">
        <v>832</v>
      </c>
      <c r="B277" s="30" t="s">
        <v>833</v>
      </c>
      <c r="C277" s="14">
        <v>17</v>
      </c>
      <c r="D277" s="14">
        <v>9</v>
      </c>
      <c r="E277" s="31">
        <v>0.88888888888888895</v>
      </c>
      <c r="F277" s="14">
        <v>1</v>
      </c>
      <c r="G277" s="14">
        <v>2</v>
      </c>
      <c r="H277" s="14">
        <v>6</v>
      </c>
      <c r="I277" s="14">
        <v>17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10</v>
      </c>
    </row>
    <row r="278" spans="1:16" ht="22.5" x14ac:dyDescent="0.25">
      <c r="A278" s="30" t="s">
        <v>834</v>
      </c>
      <c r="B278" s="30" t="s">
        <v>835</v>
      </c>
      <c r="C278" s="14">
        <v>18</v>
      </c>
      <c r="D278" s="14">
        <v>6</v>
      </c>
      <c r="E278" s="31">
        <v>2</v>
      </c>
      <c r="F278" s="14">
        <v>3</v>
      </c>
      <c r="G278" s="14">
        <v>0</v>
      </c>
      <c r="H278" s="14">
        <v>11</v>
      </c>
      <c r="I278" s="14">
        <v>12</v>
      </c>
      <c r="J278" s="14">
        <v>0</v>
      </c>
      <c r="K278" s="14">
        <v>1</v>
      </c>
      <c r="L278" s="14">
        <v>0</v>
      </c>
      <c r="M278" s="14">
        <v>2</v>
      </c>
      <c r="N278" s="14">
        <v>0</v>
      </c>
      <c r="O278" s="14">
        <v>0</v>
      </c>
      <c r="P278" s="24">
        <v>12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1</v>
      </c>
      <c r="D280" s="14">
        <v>0</v>
      </c>
      <c r="E280" s="31">
        <v>0</v>
      </c>
      <c r="F280" s="14">
        <v>0</v>
      </c>
      <c r="G280" s="14">
        <v>0</v>
      </c>
      <c r="H280" s="14">
        <v>1</v>
      </c>
      <c r="I280" s="14">
        <v>0</v>
      </c>
      <c r="J280" s="14">
        <v>1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1</v>
      </c>
      <c r="E288" s="31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6</v>
      </c>
      <c r="J291" s="14">
        <v>0</v>
      </c>
      <c r="K291" s="14">
        <v>1</v>
      </c>
      <c r="L291" s="14">
        <v>1</v>
      </c>
      <c r="M291" s="14">
        <v>0</v>
      </c>
      <c r="N291" s="14">
        <v>0</v>
      </c>
      <c r="O291" s="14">
        <v>7</v>
      </c>
      <c r="P291" s="24">
        <v>1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2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2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4</v>
      </c>
      <c r="D294" s="14">
        <v>3</v>
      </c>
      <c r="E294" s="31">
        <v>0.33333333333333298</v>
      </c>
      <c r="F294" s="14">
        <v>0</v>
      </c>
      <c r="G294" s="14">
        <v>0</v>
      </c>
      <c r="H294" s="14">
        <v>1</v>
      </c>
      <c r="I294" s="14">
        <v>18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6</v>
      </c>
      <c r="P294" s="24">
        <v>12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9" t="s">
        <v>880</v>
      </c>
      <c r="B301" s="190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9" t="s">
        <v>887</v>
      </c>
      <c r="B305" s="190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1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9" t="s">
        <v>900</v>
      </c>
      <c r="B312" s="190"/>
      <c r="C312" s="27">
        <v>4</v>
      </c>
      <c r="D312" s="27">
        <v>6</v>
      </c>
      <c r="E312" s="28">
        <v>-0.33333333333333298</v>
      </c>
      <c r="F312" s="27">
        <v>0</v>
      </c>
      <c r="G312" s="27">
        <v>0</v>
      </c>
      <c r="H312" s="27">
        <v>10</v>
      </c>
      <c r="I312" s="27">
        <v>5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4</v>
      </c>
    </row>
    <row r="313" spans="1:16" x14ac:dyDescent="0.25">
      <c r="A313" s="30" t="s">
        <v>901</v>
      </c>
      <c r="B313" s="30" t="s">
        <v>902</v>
      </c>
      <c r="C313" s="14">
        <v>3</v>
      </c>
      <c r="D313" s="14">
        <v>6</v>
      </c>
      <c r="E313" s="31">
        <v>-0.5</v>
      </c>
      <c r="F313" s="14">
        <v>0</v>
      </c>
      <c r="G313" s="14">
        <v>0</v>
      </c>
      <c r="H313" s="14">
        <v>9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2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1</v>
      </c>
      <c r="D315" s="14">
        <v>0</v>
      </c>
      <c r="E315" s="31">
        <v>0</v>
      </c>
      <c r="F315" s="14">
        <v>0</v>
      </c>
      <c r="G315" s="14">
        <v>0</v>
      </c>
      <c r="H315" s="14">
        <v>1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2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9" t="s">
        <v>911</v>
      </c>
      <c r="B318" s="190"/>
      <c r="C318" s="27">
        <v>2</v>
      </c>
      <c r="D318" s="27">
        <v>3</v>
      </c>
      <c r="E318" s="28">
        <v>-0.33333333333333298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2</v>
      </c>
    </row>
    <row r="319" spans="1:16" x14ac:dyDescent="0.25">
      <c r="A319" s="30" t="s">
        <v>912</v>
      </c>
      <c r="B319" s="30" t="s">
        <v>913</v>
      </c>
      <c r="C319" s="14">
        <v>2</v>
      </c>
      <c r="D319" s="14">
        <v>3</v>
      </c>
      <c r="E319" s="31">
        <v>-0.33333333333333298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2</v>
      </c>
    </row>
    <row r="320" spans="1:16" x14ac:dyDescent="0.25">
      <c r="A320" s="189" t="s">
        <v>914</v>
      </c>
      <c r="B320" s="190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9" t="s">
        <v>919</v>
      </c>
      <c r="B323" s="190"/>
      <c r="C323" s="27">
        <v>12823</v>
      </c>
      <c r="D323" s="27">
        <v>13058</v>
      </c>
      <c r="E323" s="28">
        <v>-1.7996630418134499E-2</v>
      </c>
      <c r="F323" s="27">
        <v>59</v>
      </c>
      <c r="G323" s="27">
        <v>0</v>
      </c>
      <c r="H323" s="27">
        <v>488</v>
      </c>
      <c r="I323" s="27">
        <v>0</v>
      </c>
      <c r="J323" s="27">
        <v>39</v>
      </c>
      <c r="K323" s="27">
        <v>0</v>
      </c>
      <c r="L323" s="27">
        <v>0</v>
      </c>
      <c r="M323" s="27">
        <v>0</v>
      </c>
      <c r="N323" s="27">
        <v>20</v>
      </c>
      <c r="O323" s="27">
        <v>0</v>
      </c>
      <c r="P323" s="29">
        <v>6</v>
      </c>
    </row>
    <row r="324" spans="1:16" x14ac:dyDescent="0.25">
      <c r="A324" s="30" t="s">
        <v>920</v>
      </c>
      <c r="B324" s="30" t="s">
        <v>921</v>
      </c>
      <c r="C324" s="14">
        <v>12823</v>
      </c>
      <c r="D324" s="14">
        <v>13058</v>
      </c>
      <c r="E324" s="31">
        <v>-1.7996630418134499E-2</v>
      </c>
      <c r="F324" s="14">
        <v>59</v>
      </c>
      <c r="G324" s="14">
        <v>0</v>
      </c>
      <c r="H324" s="14">
        <v>488</v>
      </c>
      <c r="I324" s="14">
        <v>0</v>
      </c>
      <c r="J324" s="14">
        <v>39</v>
      </c>
      <c r="K324" s="14">
        <v>0</v>
      </c>
      <c r="L324" s="14">
        <v>0</v>
      </c>
      <c r="M324" s="14">
        <v>0</v>
      </c>
      <c r="N324" s="14">
        <v>20</v>
      </c>
      <c r="O324" s="14">
        <v>0</v>
      </c>
      <c r="P324" s="24">
        <v>6</v>
      </c>
    </row>
    <row r="325" spans="1:16" x14ac:dyDescent="0.25">
      <c r="A325" s="189" t="s">
        <v>922</v>
      </c>
      <c r="B325" s="190"/>
      <c r="C325" s="27">
        <v>38</v>
      </c>
      <c r="D325" s="27">
        <v>0</v>
      </c>
      <c r="E325" s="28">
        <v>0</v>
      </c>
      <c r="F325" s="27">
        <v>0</v>
      </c>
      <c r="G325" s="27">
        <v>0</v>
      </c>
      <c r="H325" s="27">
        <v>1</v>
      </c>
      <c r="I325" s="27">
        <v>1</v>
      </c>
      <c r="J325" s="27">
        <v>0</v>
      </c>
      <c r="K325" s="27">
        <v>0</v>
      </c>
      <c r="L325" s="27">
        <v>0</v>
      </c>
      <c r="M325" s="27">
        <v>0</v>
      </c>
      <c r="N325" s="27">
        <v>5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18</v>
      </c>
      <c r="D328" s="14">
        <v>0</v>
      </c>
      <c r="E328" s="31">
        <v>0</v>
      </c>
      <c r="F328" s="14">
        <v>0</v>
      </c>
      <c r="G328" s="14">
        <v>0</v>
      </c>
      <c r="H328" s="14">
        <v>1</v>
      </c>
      <c r="I328" s="14">
        <v>1</v>
      </c>
      <c r="J328" s="14">
        <v>0</v>
      </c>
      <c r="K328" s="14">
        <v>0</v>
      </c>
      <c r="L328" s="14">
        <v>0</v>
      </c>
      <c r="M328" s="14">
        <v>0</v>
      </c>
      <c r="N328" s="14">
        <v>3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20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2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9" t="s">
        <v>945</v>
      </c>
      <c r="B337" s="190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9" t="s">
        <v>948</v>
      </c>
      <c r="B339" s="190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1" t="s">
        <v>951</v>
      </c>
      <c r="B341" s="192"/>
      <c r="C341" s="32">
        <v>69390</v>
      </c>
      <c r="D341" s="32">
        <v>64539</v>
      </c>
      <c r="E341" s="33">
        <v>7.5163854413610398E-2</v>
      </c>
      <c r="F341" s="32">
        <v>10569</v>
      </c>
      <c r="G341" s="32">
        <v>6978</v>
      </c>
      <c r="H341" s="32">
        <v>12564</v>
      </c>
      <c r="I341" s="32">
        <v>9584</v>
      </c>
      <c r="J341" s="32">
        <v>220</v>
      </c>
      <c r="K341" s="32">
        <v>209</v>
      </c>
      <c r="L341" s="32">
        <v>61</v>
      </c>
      <c r="M341" s="32">
        <v>56</v>
      </c>
      <c r="N341" s="32">
        <v>894</v>
      </c>
      <c r="O341" s="32">
        <v>492</v>
      </c>
      <c r="P341" s="32">
        <v>16653</v>
      </c>
    </row>
  </sheetData>
  <sheetProtection algorithmName="SHA-512" hashValue="0e14hDykl5VURoEVFBrR6HlKRpoKNHx+/h4OKHhhn/QFj+m/W6Liae3X99gZIe1x0jyBQW0dzTk4dG49tZYIDg==" saltValue="2LMMBx3oR823t9K1YxJiW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9" t="s">
        <v>954</v>
      </c>
      <c r="B5" s="13" t="s">
        <v>955</v>
      </c>
      <c r="C5" s="24">
        <v>6</v>
      </c>
    </row>
    <row r="6" spans="1:3" x14ac:dyDescent="0.25">
      <c r="A6" s="180"/>
      <c r="B6" s="13" t="s">
        <v>329</v>
      </c>
      <c r="C6" s="24">
        <v>1072</v>
      </c>
    </row>
    <row r="7" spans="1:3" x14ac:dyDescent="0.25">
      <c r="A7" s="180"/>
      <c r="B7" s="13" t="s">
        <v>956</v>
      </c>
      <c r="C7" s="24">
        <v>78</v>
      </c>
    </row>
    <row r="8" spans="1:3" x14ac:dyDescent="0.25">
      <c r="A8" s="180"/>
      <c r="B8" s="13" t="s">
        <v>957</v>
      </c>
      <c r="C8" s="24">
        <v>162</v>
      </c>
    </row>
    <row r="9" spans="1:3" x14ac:dyDescent="0.25">
      <c r="A9" s="180"/>
      <c r="B9" s="13" t="s">
        <v>958</v>
      </c>
      <c r="C9" s="24">
        <v>210</v>
      </c>
    </row>
    <row r="10" spans="1:3" x14ac:dyDescent="0.25">
      <c r="A10" s="180"/>
      <c r="B10" s="13" t="s">
        <v>959</v>
      </c>
      <c r="C10" s="24">
        <v>296</v>
      </c>
    </row>
    <row r="11" spans="1:3" x14ac:dyDescent="0.25">
      <c r="A11" s="180"/>
      <c r="B11" s="13" t="s">
        <v>960</v>
      </c>
      <c r="C11" s="24">
        <v>1034</v>
      </c>
    </row>
    <row r="12" spans="1:3" x14ac:dyDescent="0.25">
      <c r="A12" s="180"/>
      <c r="B12" s="13" t="s">
        <v>513</v>
      </c>
      <c r="C12" s="24">
        <v>310</v>
      </c>
    </row>
    <row r="13" spans="1:3" x14ac:dyDescent="0.25">
      <c r="A13" s="180"/>
      <c r="B13" s="13" t="s">
        <v>961</v>
      </c>
      <c r="C13" s="24">
        <v>58</v>
      </c>
    </row>
    <row r="14" spans="1:3" x14ac:dyDescent="0.25">
      <c r="A14" s="180"/>
      <c r="B14" s="13" t="s">
        <v>962</v>
      </c>
      <c r="C14" s="24">
        <v>2</v>
      </c>
    </row>
    <row r="15" spans="1:3" x14ac:dyDescent="0.25">
      <c r="A15" s="180"/>
      <c r="B15" s="13" t="s">
        <v>646</v>
      </c>
      <c r="C15" s="24">
        <v>5</v>
      </c>
    </row>
    <row r="16" spans="1:3" x14ac:dyDescent="0.25">
      <c r="A16" s="180"/>
      <c r="B16" s="13" t="s">
        <v>963</v>
      </c>
      <c r="C16" s="24">
        <v>112</v>
      </c>
    </row>
    <row r="17" spans="1:3" x14ac:dyDescent="0.25">
      <c r="A17" s="180"/>
      <c r="B17" s="13" t="s">
        <v>964</v>
      </c>
      <c r="C17" s="24">
        <v>454</v>
      </c>
    </row>
    <row r="18" spans="1:3" x14ac:dyDescent="0.25">
      <c r="A18" s="180"/>
      <c r="B18" s="13" t="s">
        <v>965</v>
      </c>
      <c r="C18" s="24">
        <v>40</v>
      </c>
    </row>
    <row r="19" spans="1:3" x14ac:dyDescent="0.25">
      <c r="A19" s="181"/>
      <c r="B19" s="13" t="s">
        <v>106</v>
      </c>
      <c r="C19" s="24">
        <v>870</v>
      </c>
    </row>
    <row r="20" spans="1:3" x14ac:dyDescent="0.25">
      <c r="A20" s="179" t="s">
        <v>966</v>
      </c>
      <c r="B20" s="13" t="s">
        <v>967</v>
      </c>
      <c r="C20" s="24">
        <v>93</v>
      </c>
    </row>
    <row r="21" spans="1:3" x14ac:dyDescent="0.25">
      <c r="A21" s="181"/>
      <c r="B21" s="13" t="s">
        <v>968</v>
      </c>
      <c r="C21" s="23"/>
    </row>
    <row r="22" spans="1:3" x14ac:dyDescent="0.25">
      <c r="A22" s="179" t="s">
        <v>969</v>
      </c>
      <c r="B22" s="13" t="s">
        <v>970</v>
      </c>
      <c r="C22" s="23"/>
    </row>
    <row r="23" spans="1:3" x14ac:dyDescent="0.25">
      <c r="A23" s="180"/>
      <c r="B23" s="13" t="s">
        <v>971</v>
      </c>
      <c r="C23" s="23"/>
    </row>
    <row r="24" spans="1:3" x14ac:dyDescent="0.25">
      <c r="A24" s="181"/>
      <c r="B24" s="13" t="s">
        <v>972</v>
      </c>
      <c r="C24" s="23"/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3"/>
    </row>
    <row r="29" spans="1:3" x14ac:dyDescent="0.25">
      <c r="A29" s="179" t="s">
        <v>975</v>
      </c>
      <c r="B29" s="13" t="s">
        <v>976</v>
      </c>
      <c r="C29" s="24">
        <v>4</v>
      </c>
    </row>
    <row r="30" spans="1:3" x14ac:dyDescent="0.25">
      <c r="A30" s="180"/>
      <c r="B30" s="13" t="s">
        <v>977</v>
      </c>
      <c r="C30" s="24">
        <v>119</v>
      </c>
    </row>
    <row r="31" spans="1:3" x14ac:dyDescent="0.25">
      <c r="A31" s="180"/>
      <c r="B31" s="13" t="s">
        <v>978</v>
      </c>
      <c r="C31" s="23"/>
    </row>
    <row r="32" spans="1:3" x14ac:dyDescent="0.25">
      <c r="A32" s="181"/>
      <c r="B32" s="13" t="s">
        <v>979</v>
      </c>
      <c r="C32" s="24">
        <v>12</v>
      </c>
    </row>
    <row r="33" spans="1:3" x14ac:dyDescent="0.25">
      <c r="A33" s="12" t="s">
        <v>980</v>
      </c>
      <c r="B33" s="17"/>
      <c r="C33" s="24">
        <v>6</v>
      </c>
    </row>
    <row r="34" spans="1:3" x14ac:dyDescent="0.25">
      <c r="A34" s="12" t="s">
        <v>981</v>
      </c>
      <c r="B34" s="17"/>
      <c r="C34" s="24">
        <v>500</v>
      </c>
    </row>
    <row r="35" spans="1:3" x14ac:dyDescent="0.25">
      <c r="A35" s="12" t="s">
        <v>982</v>
      </c>
      <c r="B35" s="17"/>
      <c r="C35" s="24">
        <v>99</v>
      </c>
    </row>
    <row r="36" spans="1:3" x14ac:dyDescent="0.25">
      <c r="A36" s="12" t="s">
        <v>983</v>
      </c>
      <c r="B36" s="17"/>
      <c r="C36" s="24">
        <v>1</v>
      </c>
    </row>
    <row r="37" spans="1:3" x14ac:dyDescent="0.25">
      <c r="A37" s="12" t="s">
        <v>984</v>
      </c>
      <c r="B37" s="17"/>
      <c r="C37" s="24">
        <v>21</v>
      </c>
    </row>
    <row r="38" spans="1:3" x14ac:dyDescent="0.25">
      <c r="A38" s="12" t="s">
        <v>985</v>
      </c>
      <c r="B38" s="17"/>
      <c r="C38" s="24">
        <v>15</v>
      </c>
    </row>
    <row r="39" spans="1:3" x14ac:dyDescent="0.25">
      <c r="A39" s="12" t="s">
        <v>972</v>
      </c>
      <c r="B39" s="17"/>
      <c r="C39" s="24">
        <v>400</v>
      </c>
    </row>
    <row r="40" spans="1:3" x14ac:dyDescent="0.25">
      <c r="A40" s="179" t="s">
        <v>986</v>
      </c>
      <c r="B40" s="13" t="s">
        <v>987</v>
      </c>
      <c r="C40" s="24">
        <v>154</v>
      </c>
    </row>
    <row r="41" spans="1:3" x14ac:dyDescent="0.25">
      <c r="A41" s="180"/>
      <c r="B41" s="13" t="s">
        <v>988</v>
      </c>
      <c r="C41" s="23"/>
    </row>
    <row r="42" spans="1:3" x14ac:dyDescent="0.25">
      <c r="A42" s="180"/>
      <c r="B42" s="13" t="s">
        <v>989</v>
      </c>
      <c r="C42" s="24">
        <v>14</v>
      </c>
    </row>
    <row r="43" spans="1:3" x14ac:dyDescent="0.25">
      <c r="A43" s="180"/>
      <c r="B43" s="13" t="s">
        <v>990</v>
      </c>
      <c r="C43" s="23"/>
    </row>
    <row r="44" spans="1:3" x14ac:dyDescent="0.25">
      <c r="A44" s="181"/>
      <c r="B44" s="13" t="s">
        <v>991</v>
      </c>
      <c r="C44" s="23"/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45</v>
      </c>
    </row>
    <row r="49" spans="1:3" x14ac:dyDescent="0.25">
      <c r="A49" s="179" t="s">
        <v>76</v>
      </c>
      <c r="B49" s="13" t="s">
        <v>993</v>
      </c>
      <c r="C49" s="24">
        <v>106</v>
      </c>
    </row>
    <row r="50" spans="1:3" x14ac:dyDescent="0.25">
      <c r="A50" s="181"/>
      <c r="B50" s="13" t="s">
        <v>994</v>
      </c>
      <c r="C50" s="24">
        <v>818</v>
      </c>
    </row>
    <row r="51" spans="1:3" x14ac:dyDescent="0.25">
      <c r="A51" s="179" t="s">
        <v>995</v>
      </c>
      <c r="B51" s="13" t="s">
        <v>996</v>
      </c>
      <c r="C51" s="24">
        <v>2</v>
      </c>
    </row>
    <row r="52" spans="1:3" x14ac:dyDescent="0.25">
      <c r="A52" s="181"/>
      <c r="B52" s="13" t="s">
        <v>997</v>
      </c>
      <c r="C52" s="23"/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9" t="s">
        <v>240</v>
      </c>
      <c r="B56" s="13" t="s">
        <v>15</v>
      </c>
      <c r="C56" s="24">
        <v>5179</v>
      </c>
    </row>
    <row r="57" spans="1:3" x14ac:dyDescent="0.25">
      <c r="A57" s="180"/>
      <c r="B57" s="13" t="s">
        <v>999</v>
      </c>
      <c r="C57" s="24">
        <v>664</v>
      </c>
    </row>
    <row r="58" spans="1:3" x14ac:dyDescent="0.25">
      <c r="A58" s="180"/>
      <c r="B58" s="13" t="s">
        <v>1000</v>
      </c>
      <c r="C58" s="24">
        <v>450</v>
      </c>
    </row>
    <row r="59" spans="1:3" x14ac:dyDescent="0.25">
      <c r="A59" s="180"/>
      <c r="B59" s="13" t="s">
        <v>1001</v>
      </c>
      <c r="C59" s="24">
        <v>1174</v>
      </c>
    </row>
    <row r="60" spans="1:3" x14ac:dyDescent="0.25">
      <c r="A60" s="181"/>
      <c r="B60" s="13" t="s">
        <v>1002</v>
      </c>
      <c r="C60" s="24">
        <v>200</v>
      </c>
    </row>
    <row r="61" spans="1:3" x14ac:dyDescent="0.25">
      <c r="A61" s="179" t="s">
        <v>1003</v>
      </c>
      <c r="B61" s="13" t="s">
        <v>1004</v>
      </c>
      <c r="C61" s="24">
        <v>2109</v>
      </c>
    </row>
    <row r="62" spans="1:3" x14ac:dyDescent="0.25">
      <c r="A62" s="180"/>
      <c r="B62" s="13" t="s">
        <v>1005</v>
      </c>
      <c r="C62" s="24">
        <v>526</v>
      </c>
    </row>
    <row r="63" spans="1:3" x14ac:dyDescent="0.25">
      <c r="A63" s="180"/>
      <c r="B63" s="13" t="s">
        <v>1006</v>
      </c>
      <c r="C63" s="24">
        <v>23</v>
      </c>
    </row>
    <row r="64" spans="1:3" x14ac:dyDescent="0.25">
      <c r="A64" s="180"/>
      <c r="B64" s="13" t="s">
        <v>1007</v>
      </c>
      <c r="C64" s="24">
        <v>1096</v>
      </c>
    </row>
    <row r="65" spans="1:3" x14ac:dyDescent="0.25">
      <c r="A65" s="181"/>
      <c r="B65" s="13" t="s">
        <v>1002</v>
      </c>
      <c r="C65" s="24">
        <v>800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177</v>
      </c>
    </row>
    <row r="70" spans="1:3" ht="22.5" x14ac:dyDescent="0.25">
      <c r="A70" s="12" t="s">
        <v>1010</v>
      </c>
      <c r="B70" s="17"/>
      <c r="C70" s="24">
        <v>7</v>
      </c>
    </row>
    <row r="71" spans="1:3" ht="22.5" x14ac:dyDescent="0.25">
      <c r="A71" s="12" t="s">
        <v>1011</v>
      </c>
      <c r="B71" s="17"/>
      <c r="C71" s="24">
        <v>1771</v>
      </c>
    </row>
    <row r="72" spans="1:3" x14ac:dyDescent="0.25">
      <c r="A72" s="179" t="s">
        <v>1012</v>
      </c>
      <c r="B72" s="13" t="s">
        <v>1013</v>
      </c>
      <c r="C72" s="23"/>
    </row>
    <row r="73" spans="1:3" x14ac:dyDescent="0.25">
      <c r="A73" s="181"/>
      <c r="B73" s="13" t="s">
        <v>1014</v>
      </c>
      <c r="C73" s="24">
        <v>109</v>
      </c>
    </row>
    <row r="74" spans="1:3" x14ac:dyDescent="0.25">
      <c r="A74" s="12" t="s">
        <v>1015</v>
      </c>
      <c r="B74" s="17"/>
      <c r="C74" s="23"/>
    </row>
    <row r="75" spans="1:3" x14ac:dyDescent="0.25">
      <c r="A75" s="12" t="s">
        <v>1016</v>
      </c>
      <c r="B75" s="17"/>
      <c r="C75" s="24">
        <v>29</v>
      </c>
    </row>
    <row r="76" spans="1:3" ht="22.5" x14ac:dyDescent="0.25">
      <c r="A76" s="12" t="s">
        <v>1017</v>
      </c>
      <c r="B76" s="17"/>
      <c r="C76" s="24">
        <v>2</v>
      </c>
    </row>
    <row r="77" spans="1:3" x14ac:dyDescent="0.25">
      <c r="A77" s="12" t="s">
        <v>1018</v>
      </c>
      <c r="B77" s="17"/>
      <c r="C77" s="23"/>
    </row>
    <row r="78" spans="1:3" x14ac:dyDescent="0.25">
      <c r="A78" s="12" t="s">
        <v>1019</v>
      </c>
      <c r="B78" s="17"/>
      <c r="C78" s="24">
        <v>3</v>
      </c>
    </row>
    <row r="79" spans="1:3" x14ac:dyDescent="0.25">
      <c r="A79" s="12" t="s">
        <v>1020</v>
      </c>
      <c r="B79" s="17"/>
      <c r="C79" s="23"/>
    </row>
  </sheetData>
  <sheetProtection algorithmName="SHA-512" hashValue="HyyPhOWcMK1W8CiO4TNfybTm+goJOQjmyucR0VjcmKAm3ofeTJI6xFXq3yAQMpJ6vASCoGE2HFqKfeWFId5cUw==" saltValue="5yImzKnW/yj9Mw1oLa1mB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5" t="s">
        <v>1023</v>
      </c>
      <c r="B5" s="39" t="s">
        <v>1024</v>
      </c>
      <c r="C5" s="40">
        <v>32</v>
      </c>
    </row>
    <row r="6" spans="1:3" x14ac:dyDescent="0.25">
      <c r="A6" s="196"/>
      <c r="B6" s="39" t="s">
        <v>299</v>
      </c>
      <c r="C6" s="40">
        <v>1165</v>
      </c>
    </row>
    <row r="7" spans="1:3" x14ac:dyDescent="0.25">
      <c r="A7" s="196"/>
      <c r="B7" s="39" t="s">
        <v>1025</v>
      </c>
      <c r="C7" s="40">
        <v>266</v>
      </c>
    </row>
    <row r="8" spans="1:3" x14ac:dyDescent="0.25">
      <c r="A8" s="196"/>
      <c r="B8" s="39" t="s">
        <v>1026</v>
      </c>
      <c r="C8" s="40">
        <v>2</v>
      </c>
    </row>
    <row r="9" spans="1:3" x14ac:dyDescent="0.25">
      <c r="A9" s="196"/>
      <c r="B9" s="39" t="s">
        <v>1027</v>
      </c>
      <c r="C9" s="40">
        <v>2</v>
      </c>
    </row>
    <row r="10" spans="1:3" x14ac:dyDescent="0.25">
      <c r="A10" s="196"/>
      <c r="B10" s="39" t="s">
        <v>1028</v>
      </c>
      <c r="C10" s="23"/>
    </row>
    <row r="11" spans="1:3" x14ac:dyDescent="0.25">
      <c r="A11" s="197"/>
      <c r="B11" s="39" t="s">
        <v>1029</v>
      </c>
      <c r="C11" s="23"/>
    </row>
    <row r="12" spans="1:3" x14ac:dyDescent="0.25">
      <c r="A12" s="195" t="s">
        <v>1030</v>
      </c>
      <c r="B12" s="39" t="s">
        <v>60</v>
      </c>
      <c r="C12" s="40">
        <v>433</v>
      </c>
    </row>
    <row r="13" spans="1:3" x14ac:dyDescent="0.25">
      <c r="A13" s="196"/>
      <c r="B13" s="39" t="s">
        <v>1031</v>
      </c>
      <c r="C13" s="40">
        <v>169</v>
      </c>
    </row>
    <row r="14" spans="1:3" x14ac:dyDescent="0.25">
      <c r="A14" s="196"/>
      <c r="B14" s="39" t="s">
        <v>1032</v>
      </c>
      <c r="C14" s="40">
        <v>100</v>
      </c>
    </row>
    <row r="15" spans="1:3" x14ac:dyDescent="0.25">
      <c r="A15" s="197"/>
      <c r="B15" s="39" t="s">
        <v>1033</v>
      </c>
      <c r="C15" s="40">
        <v>112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73</v>
      </c>
    </row>
    <row r="20" spans="1:3" x14ac:dyDescent="0.25">
      <c r="A20" s="38" t="s">
        <v>1036</v>
      </c>
      <c r="B20" s="41"/>
      <c r="C20" s="40">
        <v>35</v>
      </c>
    </row>
    <row r="21" spans="1:3" x14ac:dyDescent="0.25">
      <c r="A21" s="38" t="s">
        <v>1037</v>
      </c>
      <c r="B21" s="41"/>
      <c r="C21" s="40">
        <v>198</v>
      </c>
    </row>
    <row r="22" spans="1:3" x14ac:dyDescent="0.25">
      <c r="A22" s="38" t="s">
        <v>1038</v>
      </c>
      <c r="B22" s="41"/>
      <c r="C22" s="40">
        <v>128</v>
      </c>
    </row>
    <row r="23" spans="1:3" x14ac:dyDescent="0.25">
      <c r="A23" s="38" t="s">
        <v>1039</v>
      </c>
      <c r="B23" s="41"/>
      <c r="C23" s="40">
        <v>461</v>
      </c>
    </row>
    <row r="24" spans="1:3" x14ac:dyDescent="0.25">
      <c r="A24" s="38" t="s">
        <v>1040</v>
      </c>
      <c r="B24" s="41"/>
      <c r="C24" s="40">
        <v>254</v>
      </c>
    </row>
    <row r="25" spans="1:3" x14ac:dyDescent="0.25">
      <c r="A25" s="38" t="s">
        <v>1041</v>
      </c>
      <c r="B25" s="41"/>
      <c r="C25" s="40">
        <v>125</v>
      </c>
    </row>
    <row r="26" spans="1:3" x14ac:dyDescent="0.25">
      <c r="A26" s="38" t="s">
        <v>1042</v>
      </c>
      <c r="B26" s="41"/>
      <c r="C26" s="40">
        <v>11</v>
      </c>
    </row>
    <row r="27" spans="1:3" x14ac:dyDescent="0.25">
      <c r="A27" s="38" t="s">
        <v>1043</v>
      </c>
      <c r="B27" s="41"/>
      <c r="C27" s="40">
        <v>3</v>
      </c>
    </row>
    <row r="28" spans="1:3" x14ac:dyDescent="0.25">
      <c r="A28" s="38" t="s">
        <v>1044</v>
      </c>
      <c r="B28" s="41"/>
      <c r="C28" s="40">
        <v>207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7</v>
      </c>
    </row>
    <row r="33" spans="1:6" x14ac:dyDescent="0.25">
      <c r="A33" s="38" t="s">
        <v>1047</v>
      </c>
      <c r="B33" s="41"/>
      <c r="C33" s="40">
        <v>91</v>
      </c>
    </row>
    <row r="34" spans="1:6" x14ac:dyDescent="0.25">
      <c r="A34" s="38" t="s">
        <v>1048</v>
      </c>
      <c r="B34" s="41"/>
      <c r="C34" s="40">
        <v>115</v>
      </c>
    </row>
    <row r="35" spans="1:6" x14ac:dyDescent="0.25">
      <c r="A35" s="38" t="s">
        <v>1049</v>
      </c>
      <c r="B35" s="41"/>
      <c r="C35" s="40">
        <v>115</v>
      </c>
    </row>
    <row r="36" spans="1:6" x14ac:dyDescent="0.25">
      <c r="A36" s="38" t="s">
        <v>1050</v>
      </c>
      <c r="B36" s="41"/>
      <c r="C36" s="40">
        <v>43</v>
      </c>
    </row>
    <row r="37" spans="1:6" x14ac:dyDescent="0.25">
      <c r="A37" s="38" t="s">
        <v>1051</v>
      </c>
      <c r="B37" s="41"/>
      <c r="C37" s="40">
        <v>57</v>
      </c>
    </row>
    <row r="38" spans="1:6" x14ac:dyDescent="0.25">
      <c r="A38" s="38" t="s">
        <v>1052</v>
      </c>
      <c r="B38" s="41"/>
      <c r="C38" s="40">
        <v>13</v>
      </c>
    </row>
    <row r="39" spans="1:6" x14ac:dyDescent="0.25">
      <c r="A39" s="38" t="s">
        <v>1053</v>
      </c>
      <c r="B39" s="41"/>
      <c r="C39" s="40">
        <v>2</v>
      </c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11</v>
      </c>
    </row>
    <row r="44" spans="1:6" x14ac:dyDescent="0.25">
      <c r="A44" s="38" t="s">
        <v>109</v>
      </c>
      <c r="B44" s="41"/>
      <c r="C44" s="40">
        <v>3</v>
      </c>
    </row>
    <row r="45" spans="1:6" x14ac:dyDescent="0.25">
      <c r="A45" s="38" t="s">
        <v>1055</v>
      </c>
      <c r="B45" s="41"/>
      <c r="C45" s="40">
        <v>6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8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199"/>
      <c r="B49" s="44" t="s">
        <v>1059</v>
      </c>
      <c r="C49" s="18"/>
      <c r="D49" s="18"/>
      <c r="E49" s="18"/>
      <c r="F49" s="23"/>
    </row>
    <row r="50" spans="1:6" x14ac:dyDescent="0.25">
      <c r="A50" s="199"/>
      <c r="B50" s="44" t="s">
        <v>1060</v>
      </c>
      <c r="C50" s="18"/>
      <c r="D50" s="18"/>
      <c r="E50" s="18"/>
      <c r="F50" s="23"/>
    </row>
    <row r="51" spans="1:6" x14ac:dyDescent="0.25">
      <c r="A51" s="199"/>
      <c r="B51" s="44" t="s">
        <v>1061</v>
      </c>
      <c r="C51" s="18"/>
      <c r="D51" s="18"/>
      <c r="E51" s="18"/>
      <c r="F51" s="23"/>
    </row>
    <row r="52" spans="1:6" x14ac:dyDescent="0.25">
      <c r="A52" s="199"/>
      <c r="B52" s="44" t="s">
        <v>329</v>
      </c>
      <c r="C52" s="45">
        <v>59</v>
      </c>
      <c r="D52" s="45">
        <v>50</v>
      </c>
      <c r="E52" s="45">
        <v>14</v>
      </c>
      <c r="F52" s="40">
        <v>16</v>
      </c>
    </row>
    <row r="53" spans="1:6" x14ac:dyDescent="0.25">
      <c r="A53" s="199"/>
      <c r="B53" s="44" t="s">
        <v>1062</v>
      </c>
      <c r="C53" s="45">
        <v>822</v>
      </c>
      <c r="D53" s="45">
        <v>200</v>
      </c>
      <c r="E53" s="45">
        <v>67</v>
      </c>
      <c r="F53" s="40">
        <v>101</v>
      </c>
    </row>
    <row r="54" spans="1:6" x14ac:dyDescent="0.25">
      <c r="A54" s="199"/>
      <c r="B54" s="44" t="s">
        <v>1063</v>
      </c>
      <c r="C54" s="45">
        <v>252</v>
      </c>
      <c r="D54" s="45">
        <v>48</v>
      </c>
      <c r="E54" s="45">
        <v>23</v>
      </c>
      <c r="F54" s="40">
        <v>20</v>
      </c>
    </row>
    <row r="55" spans="1:6" x14ac:dyDescent="0.25">
      <c r="A55" s="199"/>
      <c r="B55" s="44" t="s">
        <v>1064</v>
      </c>
      <c r="C55" s="45">
        <v>2</v>
      </c>
      <c r="D55" s="45">
        <v>1</v>
      </c>
      <c r="E55" s="45">
        <v>0</v>
      </c>
      <c r="F55" s="40">
        <v>0</v>
      </c>
    </row>
    <row r="56" spans="1:6" x14ac:dyDescent="0.25">
      <c r="A56" s="199"/>
      <c r="B56" s="44" t="s">
        <v>1065</v>
      </c>
      <c r="C56" s="45">
        <v>0</v>
      </c>
      <c r="D56" s="45">
        <v>0</v>
      </c>
      <c r="E56" s="45">
        <v>1</v>
      </c>
      <c r="F56" s="40">
        <v>0</v>
      </c>
    </row>
    <row r="57" spans="1:6" x14ac:dyDescent="0.25">
      <c r="A57" s="199"/>
      <c r="B57" s="44" t="s">
        <v>1066</v>
      </c>
      <c r="C57" s="45">
        <v>20</v>
      </c>
      <c r="D57" s="45">
        <v>19</v>
      </c>
      <c r="E57" s="45">
        <v>12</v>
      </c>
      <c r="F57" s="40">
        <v>12</v>
      </c>
    </row>
    <row r="58" spans="1:6" x14ac:dyDescent="0.25">
      <c r="A58" s="199"/>
      <c r="B58" s="44" t="s">
        <v>1067</v>
      </c>
      <c r="C58" s="45">
        <v>3</v>
      </c>
      <c r="D58" s="45">
        <v>2</v>
      </c>
      <c r="E58" s="45">
        <v>1</v>
      </c>
      <c r="F58" s="40">
        <v>2</v>
      </c>
    </row>
    <row r="59" spans="1:6" x14ac:dyDescent="0.25">
      <c r="A59" s="199"/>
      <c r="B59" s="44" t="s">
        <v>1068</v>
      </c>
      <c r="C59" s="45">
        <v>1</v>
      </c>
      <c r="D59" s="45">
        <v>0</v>
      </c>
      <c r="E59" s="45">
        <v>0</v>
      </c>
      <c r="F59" s="40">
        <v>0</v>
      </c>
    </row>
    <row r="60" spans="1:6" x14ac:dyDescent="0.25">
      <c r="A60" s="199"/>
      <c r="B60" s="44" t="s">
        <v>400</v>
      </c>
      <c r="C60" s="45">
        <v>0</v>
      </c>
      <c r="D60" s="45">
        <v>1</v>
      </c>
      <c r="E60" s="45">
        <v>0</v>
      </c>
      <c r="F60" s="40">
        <v>0</v>
      </c>
    </row>
    <row r="61" spans="1:6" x14ac:dyDescent="0.25">
      <c r="A61" s="199"/>
      <c r="B61" s="44" t="s">
        <v>1069</v>
      </c>
      <c r="C61" s="45">
        <v>1</v>
      </c>
      <c r="D61" s="45">
        <v>0</v>
      </c>
      <c r="E61" s="45">
        <v>0</v>
      </c>
      <c r="F61" s="40">
        <v>0</v>
      </c>
    </row>
    <row r="62" spans="1:6" x14ac:dyDescent="0.25">
      <c r="A62" s="199"/>
      <c r="B62" s="44" t="s">
        <v>1070</v>
      </c>
      <c r="C62" s="45">
        <v>1</v>
      </c>
      <c r="D62" s="45">
        <v>0</v>
      </c>
      <c r="E62" s="45">
        <v>0</v>
      </c>
      <c r="F62" s="40">
        <v>0</v>
      </c>
    </row>
    <row r="63" spans="1:6" x14ac:dyDescent="0.25">
      <c r="A63" s="199"/>
      <c r="B63" s="44" t="s">
        <v>1071</v>
      </c>
      <c r="C63" s="45">
        <v>1</v>
      </c>
      <c r="D63" s="45">
        <v>0</v>
      </c>
      <c r="E63" s="45">
        <v>0</v>
      </c>
      <c r="F63" s="40">
        <v>0</v>
      </c>
    </row>
    <row r="64" spans="1:6" x14ac:dyDescent="0.25">
      <c r="A64" s="199"/>
      <c r="B64" s="44" t="s">
        <v>1072</v>
      </c>
      <c r="C64" s="45">
        <v>127</v>
      </c>
      <c r="D64" s="45">
        <v>64</v>
      </c>
      <c r="E64" s="45">
        <v>18</v>
      </c>
      <c r="F64" s="40">
        <v>38</v>
      </c>
    </row>
    <row r="65" spans="1:6" x14ac:dyDescent="0.25">
      <c r="A65" s="199"/>
      <c r="B65" s="44" t="s">
        <v>1073</v>
      </c>
      <c r="C65" s="45">
        <v>3</v>
      </c>
      <c r="D65" s="45">
        <v>0</v>
      </c>
      <c r="E65" s="45">
        <v>3</v>
      </c>
      <c r="F65" s="40">
        <v>1</v>
      </c>
    </row>
    <row r="66" spans="1:6" x14ac:dyDescent="0.25">
      <c r="A66" s="200"/>
      <c r="B66" s="44" t="s">
        <v>1074</v>
      </c>
      <c r="C66" s="18"/>
      <c r="D66" s="18"/>
      <c r="E66" s="18"/>
      <c r="F66" s="23"/>
    </row>
    <row r="67" spans="1:6" x14ac:dyDescent="0.25">
      <c r="A67" s="193" t="s">
        <v>1075</v>
      </c>
      <c r="B67" s="194"/>
      <c r="C67" s="46">
        <v>1292</v>
      </c>
      <c r="D67" s="46">
        <v>385</v>
      </c>
      <c r="E67" s="46">
        <v>139</v>
      </c>
      <c r="F67" s="46">
        <v>190</v>
      </c>
    </row>
    <row r="68" spans="1:6" x14ac:dyDescent="0.25">
      <c r="A68" s="198" t="s">
        <v>969</v>
      </c>
      <c r="B68" s="44" t="s">
        <v>1076</v>
      </c>
      <c r="C68" s="45">
        <v>66</v>
      </c>
      <c r="D68" s="45">
        <v>0</v>
      </c>
      <c r="E68" s="45">
        <v>0</v>
      </c>
      <c r="F68" s="40">
        <v>0</v>
      </c>
    </row>
    <row r="69" spans="1:6" x14ac:dyDescent="0.25">
      <c r="A69" s="199"/>
      <c r="B69" s="44" t="s">
        <v>1077</v>
      </c>
      <c r="C69" s="45">
        <v>10</v>
      </c>
      <c r="D69" s="45">
        <v>0</v>
      </c>
      <c r="E69" s="45">
        <v>0</v>
      </c>
      <c r="F69" s="40">
        <v>0</v>
      </c>
    </row>
    <row r="70" spans="1:6" x14ac:dyDescent="0.25">
      <c r="A70" s="200"/>
      <c r="B70" s="44" t="s">
        <v>106</v>
      </c>
      <c r="C70" s="45">
        <v>25</v>
      </c>
      <c r="D70" s="45">
        <v>0</v>
      </c>
      <c r="E70" s="45">
        <v>0</v>
      </c>
      <c r="F70" s="40">
        <v>0</v>
      </c>
    </row>
    <row r="71" spans="1:6" x14ac:dyDescent="0.25">
      <c r="A71" s="193" t="s">
        <v>1078</v>
      </c>
      <c r="B71" s="194"/>
      <c r="C71" s="46">
        <v>101</v>
      </c>
      <c r="D71" s="46">
        <v>0</v>
      </c>
      <c r="E71" s="46">
        <v>0</v>
      </c>
      <c r="F71" s="46">
        <v>0</v>
      </c>
    </row>
  </sheetData>
  <sheetProtection algorithmName="SHA-512" hashValue="aLwx1jIUnsOb3UA6WkFajfbR8XTaOYGjkljkYEpGH5Q2ba1GpMtuc2grfXI0Dh3Ien//tuaktAP/biG1rsCqZQ==" saltValue="1ggEyanfj6BEn7NpjKTAM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6" t="s">
        <v>1081</v>
      </c>
      <c r="B5" s="13" t="s">
        <v>1082</v>
      </c>
      <c r="C5" s="24">
        <v>2712</v>
      </c>
    </row>
    <row r="6" spans="1:3" x14ac:dyDescent="0.25">
      <c r="A6" s="187"/>
      <c r="B6" s="13" t="s">
        <v>1024</v>
      </c>
      <c r="C6" s="24">
        <v>263</v>
      </c>
    </row>
    <row r="7" spans="1:3" x14ac:dyDescent="0.25">
      <c r="A7" s="187"/>
      <c r="B7" s="13" t="s">
        <v>1083</v>
      </c>
      <c r="C7" s="24">
        <v>5896</v>
      </c>
    </row>
    <row r="8" spans="1:3" x14ac:dyDescent="0.25">
      <c r="A8" s="187"/>
      <c r="B8" s="13" t="s">
        <v>1084</v>
      </c>
      <c r="C8" s="24">
        <v>1378</v>
      </c>
    </row>
    <row r="9" spans="1:3" x14ac:dyDescent="0.25">
      <c r="A9" s="187"/>
      <c r="B9" s="13" t="s">
        <v>1026</v>
      </c>
      <c r="C9" s="24">
        <v>21</v>
      </c>
    </row>
    <row r="10" spans="1:3" x14ac:dyDescent="0.25">
      <c r="A10" s="187"/>
      <c r="B10" s="13" t="s">
        <v>1027</v>
      </c>
      <c r="C10" s="24">
        <v>14</v>
      </c>
    </row>
    <row r="11" spans="1:3" x14ac:dyDescent="0.25">
      <c r="A11" s="187"/>
      <c r="B11" s="13" t="s">
        <v>1085</v>
      </c>
      <c r="C11" s="24">
        <v>17</v>
      </c>
    </row>
    <row r="12" spans="1:3" x14ac:dyDescent="0.25">
      <c r="A12" s="188"/>
      <c r="B12" s="13" t="s">
        <v>1086</v>
      </c>
      <c r="C12" s="24">
        <v>6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2670</v>
      </c>
    </row>
    <row r="17" spans="1:3" x14ac:dyDescent="0.25">
      <c r="A17" s="22" t="s">
        <v>1089</v>
      </c>
      <c r="B17" s="17"/>
      <c r="C17" s="24">
        <v>518</v>
      </c>
    </row>
    <row r="18" spans="1:3" x14ac:dyDescent="0.25">
      <c r="A18" s="22" t="s">
        <v>1090</v>
      </c>
      <c r="B18" s="17"/>
      <c r="C18" s="24">
        <v>1306</v>
      </c>
    </row>
    <row r="19" spans="1:3" x14ac:dyDescent="0.25">
      <c r="A19" s="22" t="s">
        <v>1091</v>
      </c>
      <c r="B19" s="17"/>
      <c r="C19" s="24">
        <v>384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3"/>
    </row>
    <row r="24" spans="1:3" x14ac:dyDescent="0.25">
      <c r="A24" s="22" t="s">
        <v>1094</v>
      </c>
      <c r="B24" s="17"/>
      <c r="C24" s="23"/>
    </row>
    <row r="25" spans="1:3" x14ac:dyDescent="0.25">
      <c r="A25" s="22" t="s">
        <v>1095</v>
      </c>
      <c r="B25" s="17"/>
      <c r="C25" s="23"/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3"/>
    </row>
    <row r="28" spans="1:3" x14ac:dyDescent="0.25">
      <c r="A28" s="22" t="s">
        <v>1098</v>
      </c>
      <c r="B28" s="17"/>
      <c r="C28" s="23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3"/>
    </row>
    <row r="33" spans="1:3" x14ac:dyDescent="0.25">
      <c r="A33" s="22" t="s">
        <v>1101</v>
      </c>
      <c r="B33" s="17"/>
      <c r="C33" s="24">
        <v>6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99</v>
      </c>
    </row>
    <row r="38" spans="1:3" x14ac:dyDescent="0.25">
      <c r="A38" s="22" t="s">
        <v>1103</v>
      </c>
      <c r="B38" s="17"/>
      <c r="C38" s="24">
        <v>436</v>
      </c>
    </row>
    <row r="39" spans="1:3" x14ac:dyDescent="0.25">
      <c r="A39" s="22" t="s">
        <v>1104</v>
      </c>
      <c r="B39" s="17"/>
      <c r="C39" s="24">
        <v>1064</v>
      </c>
    </row>
    <row r="40" spans="1:3" x14ac:dyDescent="0.25">
      <c r="A40" s="22" t="s">
        <v>1105</v>
      </c>
      <c r="B40" s="17"/>
      <c r="C40" s="24">
        <v>429</v>
      </c>
    </row>
    <row r="41" spans="1:3" x14ac:dyDescent="0.25">
      <c r="A41" s="22" t="s">
        <v>1106</v>
      </c>
      <c r="B41" s="17"/>
      <c r="C41" s="24">
        <v>416</v>
      </c>
    </row>
    <row r="42" spans="1:3" x14ac:dyDescent="0.25">
      <c r="A42" s="22" t="s">
        <v>1107</v>
      </c>
      <c r="B42" s="17"/>
      <c r="C42" s="24">
        <v>175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10</v>
      </c>
    </row>
    <row r="47" spans="1:3" x14ac:dyDescent="0.25">
      <c r="A47" s="22" t="s">
        <v>1110</v>
      </c>
      <c r="B47" s="17"/>
      <c r="C47" s="24">
        <v>22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6" t="s">
        <v>1112</v>
      </c>
      <c r="B51" s="13" t="s">
        <v>1113</v>
      </c>
      <c r="C51" s="24">
        <v>342</v>
      </c>
    </row>
    <row r="52" spans="1:6" x14ac:dyDescent="0.25">
      <c r="A52" s="187"/>
      <c r="B52" s="13" t="s">
        <v>1114</v>
      </c>
      <c r="C52" s="24">
        <v>483</v>
      </c>
    </row>
    <row r="53" spans="1:6" x14ac:dyDescent="0.25">
      <c r="A53" s="187"/>
      <c r="B53" s="13" t="s">
        <v>1115</v>
      </c>
      <c r="C53" s="24">
        <v>198</v>
      </c>
    </row>
    <row r="54" spans="1:6" x14ac:dyDescent="0.25">
      <c r="A54" s="188"/>
      <c r="B54" s="13" t="s">
        <v>1116</v>
      </c>
      <c r="C54" s="23"/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13</v>
      </c>
    </row>
    <row r="59" spans="1:6" x14ac:dyDescent="0.25">
      <c r="A59" s="22" t="s">
        <v>109</v>
      </c>
      <c r="B59" s="17"/>
      <c r="C59" s="24">
        <v>4</v>
      </c>
    </row>
    <row r="60" spans="1:6" x14ac:dyDescent="0.25">
      <c r="A60" s="22" t="s">
        <v>1055</v>
      </c>
      <c r="B60" s="17"/>
      <c r="C60" s="24">
        <v>2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6" t="s">
        <v>954</v>
      </c>
      <c r="B63" s="13" t="s">
        <v>1058</v>
      </c>
      <c r="C63" s="18"/>
      <c r="D63" s="18"/>
      <c r="E63" s="18"/>
      <c r="F63" s="23"/>
    </row>
    <row r="64" spans="1:6" x14ac:dyDescent="0.25">
      <c r="A64" s="187"/>
      <c r="B64" s="13" t="s">
        <v>1059</v>
      </c>
      <c r="C64" s="18"/>
      <c r="D64" s="18"/>
      <c r="E64" s="18"/>
      <c r="F64" s="23"/>
    </row>
    <row r="65" spans="1:6" x14ac:dyDescent="0.25">
      <c r="A65" s="187"/>
      <c r="B65" s="13" t="s">
        <v>1060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25">
      <c r="A66" s="187"/>
      <c r="B66" s="13" t="s">
        <v>1061</v>
      </c>
      <c r="C66" s="14">
        <v>1</v>
      </c>
      <c r="D66" s="14">
        <v>0</v>
      </c>
      <c r="E66" s="14">
        <v>0</v>
      </c>
      <c r="F66" s="24">
        <v>0</v>
      </c>
    </row>
    <row r="67" spans="1:6" x14ac:dyDescent="0.25">
      <c r="A67" s="187"/>
      <c r="B67" s="13" t="s">
        <v>329</v>
      </c>
      <c r="C67" s="14">
        <v>73</v>
      </c>
      <c r="D67" s="14">
        <v>61</v>
      </c>
      <c r="E67" s="14">
        <v>39</v>
      </c>
      <c r="F67" s="24">
        <v>45</v>
      </c>
    </row>
    <row r="68" spans="1:6" x14ac:dyDescent="0.25">
      <c r="A68" s="187"/>
      <c r="B68" s="13" t="s">
        <v>1117</v>
      </c>
      <c r="C68" s="14">
        <v>4907</v>
      </c>
      <c r="D68" s="14">
        <v>1023</v>
      </c>
      <c r="E68" s="14">
        <v>277</v>
      </c>
      <c r="F68" s="24">
        <v>622</v>
      </c>
    </row>
    <row r="69" spans="1:6" x14ac:dyDescent="0.25">
      <c r="A69" s="187"/>
      <c r="B69" s="13" t="s">
        <v>1118</v>
      </c>
      <c r="C69" s="14">
        <v>836</v>
      </c>
      <c r="D69" s="14">
        <v>196</v>
      </c>
      <c r="E69" s="14">
        <v>50</v>
      </c>
      <c r="F69" s="24">
        <v>107</v>
      </c>
    </row>
    <row r="70" spans="1:6" x14ac:dyDescent="0.25">
      <c r="A70" s="187"/>
      <c r="B70" s="13" t="s">
        <v>1064</v>
      </c>
      <c r="C70" s="14">
        <v>16</v>
      </c>
      <c r="D70" s="14">
        <v>19</v>
      </c>
      <c r="E70" s="14">
        <v>6</v>
      </c>
      <c r="F70" s="24">
        <v>17</v>
      </c>
    </row>
    <row r="71" spans="1:6" x14ac:dyDescent="0.25">
      <c r="A71" s="187"/>
      <c r="B71" s="13" t="s">
        <v>1119</v>
      </c>
      <c r="C71" s="14">
        <v>0</v>
      </c>
      <c r="D71" s="14">
        <v>3</v>
      </c>
      <c r="E71" s="14">
        <v>0</v>
      </c>
      <c r="F71" s="24">
        <v>0</v>
      </c>
    </row>
    <row r="72" spans="1:6" x14ac:dyDescent="0.25">
      <c r="A72" s="187"/>
      <c r="B72" s="13" t="s">
        <v>1120</v>
      </c>
      <c r="C72" s="14">
        <v>63</v>
      </c>
      <c r="D72" s="14">
        <v>103</v>
      </c>
      <c r="E72" s="14">
        <v>53</v>
      </c>
      <c r="F72" s="24">
        <v>117</v>
      </c>
    </row>
    <row r="73" spans="1:6" x14ac:dyDescent="0.25">
      <c r="A73" s="187"/>
      <c r="B73" s="13" t="s">
        <v>1121</v>
      </c>
      <c r="C73" s="14">
        <v>9</v>
      </c>
      <c r="D73" s="14">
        <v>18</v>
      </c>
      <c r="E73" s="14">
        <v>15</v>
      </c>
      <c r="F73" s="24">
        <v>16</v>
      </c>
    </row>
    <row r="74" spans="1:6" x14ac:dyDescent="0.25">
      <c r="A74" s="187"/>
      <c r="B74" s="13" t="s">
        <v>1068</v>
      </c>
      <c r="C74" s="14">
        <v>1</v>
      </c>
      <c r="D74" s="14">
        <v>0</v>
      </c>
      <c r="E74" s="14">
        <v>0</v>
      </c>
      <c r="F74" s="24">
        <v>0</v>
      </c>
    </row>
    <row r="75" spans="1:6" x14ac:dyDescent="0.25">
      <c r="A75" s="187"/>
      <c r="B75" s="13" t="s">
        <v>400</v>
      </c>
      <c r="C75" s="14">
        <v>1</v>
      </c>
      <c r="D75" s="14">
        <v>2</v>
      </c>
      <c r="E75" s="14">
        <v>0</v>
      </c>
      <c r="F75" s="24">
        <v>0</v>
      </c>
    </row>
    <row r="76" spans="1:6" x14ac:dyDescent="0.25">
      <c r="A76" s="187"/>
      <c r="B76" s="13" t="s">
        <v>1069</v>
      </c>
      <c r="C76" s="14">
        <v>4</v>
      </c>
      <c r="D76" s="14">
        <v>3</v>
      </c>
      <c r="E76" s="14">
        <v>0</v>
      </c>
      <c r="F76" s="24">
        <v>1</v>
      </c>
    </row>
    <row r="77" spans="1:6" x14ac:dyDescent="0.25">
      <c r="A77" s="187"/>
      <c r="B77" s="13" t="s">
        <v>1070</v>
      </c>
      <c r="C77" s="14">
        <v>16</v>
      </c>
      <c r="D77" s="14">
        <v>5</v>
      </c>
      <c r="E77" s="14">
        <v>1</v>
      </c>
      <c r="F77" s="24">
        <v>1</v>
      </c>
    </row>
    <row r="78" spans="1:6" x14ac:dyDescent="0.25">
      <c r="A78" s="187"/>
      <c r="B78" s="13" t="s">
        <v>1071</v>
      </c>
      <c r="C78" s="14">
        <v>1</v>
      </c>
      <c r="D78" s="14">
        <v>8</v>
      </c>
      <c r="E78" s="14">
        <v>3</v>
      </c>
      <c r="F78" s="24">
        <v>0</v>
      </c>
    </row>
    <row r="79" spans="1:6" x14ac:dyDescent="0.25">
      <c r="A79" s="187"/>
      <c r="B79" s="13" t="s">
        <v>1072</v>
      </c>
      <c r="C79" s="14">
        <v>1207</v>
      </c>
      <c r="D79" s="14">
        <v>681</v>
      </c>
      <c r="E79" s="14">
        <v>160</v>
      </c>
      <c r="F79" s="24">
        <v>404</v>
      </c>
    </row>
    <row r="80" spans="1:6" x14ac:dyDescent="0.25">
      <c r="A80" s="187"/>
      <c r="B80" s="13" t="s">
        <v>1073</v>
      </c>
      <c r="C80" s="14">
        <v>14</v>
      </c>
      <c r="D80" s="14">
        <v>0</v>
      </c>
      <c r="E80" s="14">
        <v>1</v>
      </c>
      <c r="F80" s="24">
        <v>0</v>
      </c>
    </row>
    <row r="81" spans="1:6" x14ac:dyDescent="0.25">
      <c r="A81" s="188"/>
      <c r="B81" s="13" t="s">
        <v>1074</v>
      </c>
      <c r="C81" s="14">
        <v>1</v>
      </c>
      <c r="D81" s="14">
        <v>0</v>
      </c>
      <c r="E81" s="14">
        <v>1</v>
      </c>
      <c r="F81" s="24">
        <v>1</v>
      </c>
    </row>
    <row r="82" spans="1:6" x14ac:dyDescent="0.25">
      <c r="A82" s="201" t="s">
        <v>1075</v>
      </c>
      <c r="B82" s="202"/>
      <c r="C82" s="32">
        <v>7151</v>
      </c>
      <c r="D82" s="32">
        <v>2122</v>
      </c>
      <c r="E82" s="32">
        <v>606</v>
      </c>
      <c r="F82" s="32">
        <v>1331</v>
      </c>
    </row>
    <row r="83" spans="1:6" x14ac:dyDescent="0.25">
      <c r="A83" s="186" t="s">
        <v>1122</v>
      </c>
      <c r="B83" s="13" t="s">
        <v>1076</v>
      </c>
      <c r="C83" s="14">
        <v>102</v>
      </c>
      <c r="D83" s="14">
        <v>0</v>
      </c>
      <c r="E83" s="14">
        <v>0</v>
      </c>
      <c r="F83" s="24">
        <v>0</v>
      </c>
    </row>
    <row r="84" spans="1:6" x14ac:dyDescent="0.25">
      <c r="A84" s="187"/>
      <c r="B84" s="13" t="s">
        <v>1077</v>
      </c>
      <c r="C84" s="14">
        <v>10</v>
      </c>
      <c r="D84" s="14">
        <v>0</v>
      </c>
      <c r="E84" s="14">
        <v>0</v>
      </c>
      <c r="F84" s="24">
        <v>0</v>
      </c>
    </row>
    <row r="85" spans="1:6" x14ac:dyDescent="0.25">
      <c r="A85" s="188"/>
      <c r="B85" s="13" t="s">
        <v>106</v>
      </c>
      <c r="C85" s="14">
        <v>69</v>
      </c>
      <c r="D85" s="14">
        <v>0</v>
      </c>
      <c r="E85" s="14">
        <v>0</v>
      </c>
      <c r="F85" s="24">
        <v>0</v>
      </c>
    </row>
    <row r="86" spans="1:6" x14ac:dyDescent="0.25">
      <c r="A86" s="201" t="s">
        <v>1123</v>
      </c>
      <c r="B86" s="202"/>
      <c r="C86" s="32">
        <v>181</v>
      </c>
      <c r="D86" s="32">
        <v>0</v>
      </c>
      <c r="E86" s="32">
        <v>0</v>
      </c>
      <c r="F86" s="32">
        <v>0</v>
      </c>
    </row>
  </sheetData>
  <sheetProtection algorithmName="SHA-512" hashValue="JBHLuJyjl2tseDJQzi27NrIpOtY+kKy3bbeM+1UFr+m5GCkKMNlgVtyFRuFvPBFgVWgyp+AucfCsWB5Mxs4R9A==" saltValue="a89L0COJutTzd/RTnOEz+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17</v>
      </c>
    </row>
    <row r="6" spans="1:3" x14ac:dyDescent="0.25">
      <c r="A6" s="12" t="s">
        <v>1127</v>
      </c>
      <c r="B6" s="17"/>
      <c r="C6" s="24">
        <v>952</v>
      </c>
    </row>
    <row r="7" spans="1:3" x14ac:dyDescent="0.25">
      <c r="A7" s="12" t="s">
        <v>1128</v>
      </c>
      <c r="B7" s="17"/>
      <c r="C7" s="24">
        <v>58</v>
      </c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3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11</v>
      </c>
    </row>
    <row r="14" spans="1:3" x14ac:dyDescent="0.25">
      <c r="A14" s="12" t="s">
        <v>1127</v>
      </c>
      <c r="B14" s="17"/>
      <c r="C14" s="24">
        <v>13</v>
      </c>
    </row>
    <row r="15" spans="1:3" x14ac:dyDescent="0.25">
      <c r="A15" s="12" t="s">
        <v>1132</v>
      </c>
      <c r="B15" s="17"/>
      <c r="C15" s="24">
        <v>93</v>
      </c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4">
        <v>7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4">
        <v>7</v>
      </c>
    </row>
    <row r="22" spans="1:3" x14ac:dyDescent="0.25">
      <c r="A22" s="12" t="s">
        <v>1134</v>
      </c>
      <c r="B22" s="17"/>
      <c r="C22" s="24">
        <v>5</v>
      </c>
    </row>
    <row r="23" spans="1:3" x14ac:dyDescent="0.25">
      <c r="A23" s="12" t="s">
        <v>1135</v>
      </c>
      <c r="B23" s="17"/>
      <c r="C23" s="24">
        <v>1</v>
      </c>
    </row>
    <row r="24" spans="1:3" x14ac:dyDescent="0.25">
      <c r="A24" s="12" t="s">
        <v>1136</v>
      </c>
      <c r="B24" s="17"/>
      <c r="C24" s="24">
        <v>2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22</v>
      </c>
    </row>
    <row r="29" spans="1:3" x14ac:dyDescent="0.25">
      <c r="A29" s="12" t="s">
        <v>1139</v>
      </c>
      <c r="B29" s="17"/>
      <c r="C29" s="24">
        <v>4</v>
      </c>
    </row>
    <row r="30" spans="1:3" x14ac:dyDescent="0.25">
      <c r="A30" s="12" t="s">
        <v>1140</v>
      </c>
      <c r="B30" s="17"/>
      <c r="C30" s="23"/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4">
        <v>19</v>
      </c>
    </row>
    <row r="36" spans="1:3" x14ac:dyDescent="0.25">
      <c r="A36" s="12" t="s">
        <v>1144</v>
      </c>
      <c r="B36" s="17"/>
      <c r="C36" s="24">
        <v>1</v>
      </c>
    </row>
  </sheetData>
  <sheetProtection algorithmName="SHA-512" hashValue="cctW5Q3weIVCXefEA/6V3ARAFd2wX/sfKlRxiYHu1bwL6XK7AK8QBsHL//HBeqssD4vvv/TuHxtAGnzDRuPOvA==" saltValue="Jb1fnaMc3TQdBishrTi6L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59</v>
      </c>
    </row>
    <row r="6" spans="1:3" x14ac:dyDescent="0.25">
      <c r="A6" s="12" t="s">
        <v>1148</v>
      </c>
      <c r="B6" s="17"/>
      <c r="C6" s="24">
        <v>25</v>
      </c>
    </row>
    <row r="7" spans="1:3" x14ac:dyDescent="0.25">
      <c r="A7" s="12" t="s">
        <v>1149</v>
      </c>
      <c r="B7" s="17"/>
      <c r="C7" s="24">
        <v>9</v>
      </c>
    </row>
    <row r="8" spans="1:3" x14ac:dyDescent="0.25">
      <c r="A8" s="12" t="s">
        <v>1150</v>
      </c>
      <c r="B8" s="17"/>
      <c r="C8" s="24">
        <v>6</v>
      </c>
    </row>
    <row r="9" spans="1:3" x14ac:dyDescent="0.25">
      <c r="A9" s="12" t="s">
        <v>1151</v>
      </c>
      <c r="B9" s="17"/>
      <c r="C9" s="24">
        <v>21</v>
      </c>
    </row>
    <row r="10" spans="1:3" x14ac:dyDescent="0.25">
      <c r="A10" s="12" t="s">
        <v>1152</v>
      </c>
      <c r="B10" s="17"/>
      <c r="C10" s="24">
        <v>1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127</v>
      </c>
    </row>
    <row r="15" spans="1:3" x14ac:dyDescent="0.25">
      <c r="A15" s="12" t="s">
        <v>1155</v>
      </c>
      <c r="B15" s="17"/>
      <c r="C15" s="24">
        <v>57</v>
      </c>
    </row>
    <row r="16" spans="1:3" x14ac:dyDescent="0.25">
      <c r="A16" s="12" t="s">
        <v>1156</v>
      </c>
      <c r="B16" s="17"/>
      <c r="C16" s="24">
        <v>3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14</v>
      </c>
    </row>
    <row r="21" spans="1:3" x14ac:dyDescent="0.25">
      <c r="A21" s="12" t="s">
        <v>1159</v>
      </c>
      <c r="B21" s="17"/>
      <c r="C21" s="24">
        <v>17</v>
      </c>
    </row>
    <row r="22" spans="1:3" x14ac:dyDescent="0.25">
      <c r="A22" s="12" t="s">
        <v>1160</v>
      </c>
      <c r="B22" s="17"/>
      <c r="C22" s="23"/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/>
    </row>
    <row r="27" spans="1:3" x14ac:dyDescent="0.25">
      <c r="A27" s="12" t="s">
        <v>1163</v>
      </c>
      <c r="B27" s="17"/>
      <c r="C27" s="23"/>
    </row>
    <row r="28" spans="1:3" x14ac:dyDescent="0.25">
      <c r="A28" s="12" t="s">
        <v>1164</v>
      </c>
      <c r="B28" s="17"/>
      <c r="C28" s="23"/>
    </row>
    <row r="29" spans="1:3" x14ac:dyDescent="0.25">
      <c r="A29" s="12" t="s">
        <v>1165</v>
      </c>
      <c r="B29" s="17"/>
      <c r="C29" s="23"/>
    </row>
    <row r="30" spans="1:3" x14ac:dyDescent="0.25">
      <c r="A30" s="12" t="s">
        <v>1166</v>
      </c>
      <c r="B30" s="17"/>
      <c r="C30" s="23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4">
        <v>2</v>
      </c>
    </row>
    <row r="35" spans="1:3" x14ac:dyDescent="0.25">
      <c r="A35" s="12" t="s">
        <v>1169</v>
      </c>
      <c r="B35" s="17"/>
      <c r="C35" s="23"/>
    </row>
    <row r="36" spans="1:3" x14ac:dyDescent="0.25">
      <c r="A36" s="12" t="s">
        <v>1170</v>
      </c>
      <c r="B36" s="17"/>
      <c r="C36" s="24">
        <v>11</v>
      </c>
    </row>
    <row r="37" spans="1:3" x14ac:dyDescent="0.25">
      <c r="A37" s="12" t="s">
        <v>1088</v>
      </c>
      <c r="B37" s="17"/>
      <c r="C37" s="23"/>
    </row>
    <row r="38" spans="1:3" x14ac:dyDescent="0.25">
      <c r="A38" s="12" t="s">
        <v>1171</v>
      </c>
      <c r="B38" s="17"/>
      <c r="C38" s="24">
        <v>1</v>
      </c>
    </row>
    <row r="39" spans="1:3" x14ac:dyDescent="0.25">
      <c r="A39" s="12" t="s">
        <v>1172</v>
      </c>
      <c r="B39" s="17"/>
      <c r="C39" s="23"/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/>
    </row>
    <row r="44" spans="1:3" x14ac:dyDescent="0.25">
      <c r="A44" s="12" t="s">
        <v>1169</v>
      </c>
      <c r="B44" s="17"/>
      <c r="C44" s="23"/>
    </row>
    <row r="45" spans="1:3" x14ac:dyDescent="0.25">
      <c r="A45" s="12" t="s">
        <v>1170</v>
      </c>
      <c r="B45" s="17"/>
      <c r="C45" s="24">
        <v>3</v>
      </c>
    </row>
    <row r="46" spans="1:3" x14ac:dyDescent="0.25">
      <c r="A46" s="12" t="s">
        <v>1088</v>
      </c>
      <c r="B46" s="17"/>
      <c r="C46" s="24">
        <v>1</v>
      </c>
    </row>
    <row r="47" spans="1:3" x14ac:dyDescent="0.25">
      <c r="A47" s="12" t="s">
        <v>1171</v>
      </c>
      <c r="B47" s="17"/>
      <c r="C47" s="24">
        <v>2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4">
        <v>5</v>
      </c>
    </row>
    <row r="52" spans="1:3" x14ac:dyDescent="0.25">
      <c r="A52" s="12" t="s">
        <v>1169</v>
      </c>
      <c r="B52" s="17"/>
      <c r="C52" s="24">
        <v>2</v>
      </c>
    </row>
    <row r="53" spans="1:3" x14ac:dyDescent="0.25">
      <c r="A53" s="12" t="s">
        <v>1170</v>
      </c>
      <c r="B53" s="17"/>
      <c r="C53" s="24">
        <v>2</v>
      </c>
    </row>
    <row r="54" spans="1:3" x14ac:dyDescent="0.25">
      <c r="A54" s="12" t="s">
        <v>1088</v>
      </c>
      <c r="B54" s="17"/>
      <c r="C54" s="24">
        <v>6</v>
      </c>
    </row>
    <row r="55" spans="1:3" x14ac:dyDescent="0.25">
      <c r="A55" s="12" t="s">
        <v>1171</v>
      </c>
      <c r="B55" s="17"/>
      <c r="C55" s="24">
        <v>3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4">
        <v>3</v>
      </c>
    </row>
    <row r="60" spans="1:3" x14ac:dyDescent="0.25">
      <c r="A60" s="12" t="s">
        <v>1169</v>
      </c>
      <c r="B60" s="17"/>
      <c r="C60" s="23"/>
    </row>
    <row r="61" spans="1:3" x14ac:dyDescent="0.25">
      <c r="A61" s="12" t="s">
        <v>1170</v>
      </c>
      <c r="B61" s="17"/>
      <c r="C61" s="24">
        <v>18</v>
      </c>
    </row>
    <row r="62" spans="1:3" x14ac:dyDescent="0.25">
      <c r="A62" s="12" t="s">
        <v>1088</v>
      </c>
      <c r="B62" s="17"/>
      <c r="C62" s="24">
        <v>1</v>
      </c>
    </row>
    <row r="63" spans="1:3" x14ac:dyDescent="0.25">
      <c r="A63" s="12" t="s">
        <v>1171</v>
      </c>
      <c r="B63" s="17"/>
      <c r="C63" s="23"/>
    </row>
  </sheetData>
  <sheetProtection algorithmName="SHA-512" hashValue="7bNzuD+3EcCUnShGttRjQXmmryOPKlgGuYGfrUw8ckEePqa39nIhzy3mJWEOiuza5rJFJVwRsK5Nmr2jx1J7jg==" saltValue="mN9Z3Sjg7P0P4uPp/o03Z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3" t="s">
        <v>640</v>
      </c>
      <c r="B4" s="204"/>
      <c r="C4" s="32">
        <v>1436</v>
      </c>
      <c r="D4" s="32">
        <v>1321</v>
      </c>
      <c r="E4" s="33">
        <v>0</v>
      </c>
      <c r="F4" s="32">
        <v>5493</v>
      </c>
      <c r="G4" s="32">
        <v>4281</v>
      </c>
      <c r="H4" s="32">
        <v>787</v>
      </c>
      <c r="I4" s="32">
        <v>804</v>
      </c>
      <c r="J4" s="32">
        <v>0</v>
      </c>
      <c r="K4" s="32">
        <v>0</v>
      </c>
      <c r="L4" s="32">
        <v>1</v>
      </c>
      <c r="M4" s="32">
        <v>1</v>
      </c>
      <c r="N4" s="32">
        <v>113</v>
      </c>
      <c r="O4" s="32">
        <v>3</v>
      </c>
      <c r="P4" s="32">
        <v>6028</v>
      </c>
    </row>
    <row r="5" spans="1:16" ht="45" x14ac:dyDescent="0.25">
      <c r="A5" s="48" t="s">
        <v>641</v>
      </c>
      <c r="B5" s="48" t="s">
        <v>642</v>
      </c>
      <c r="C5" s="14">
        <v>54</v>
      </c>
      <c r="D5" s="14">
        <v>45</v>
      </c>
      <c r="E5" s="31">
        <v>0</v>
      </c>
      <c r="F5" s="14">
        <v>47</v>
      </c>
      <c r="G5" s="14">
        <v>36</v>
      </c>
      <c r="H5" s="14">
        <v>21</v>
      </c>
      <c r="I5" s="14">
        <v>16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4">
        <v>49</v>
      </c>
    </row>
    <row r="6" spans="1:16" ht="33.75" x14ac:dyDescent="0.25">
      <c r="A6" s="48" t="s">
        <v>643</v>
      </c>
      <c r="B6" s="48" t="s">
        <v>644</v>
      </c>
      <c r="C6" s="14">
        <v>744</v>
      </c>
      <c r="D6" s="14">
        <v>687</v>
      </c>
      <c r="E6" s="31">
        <v>0</v>
      </c>
      <c r="F6" s="14">
        <v>3620</v>
      </c>
      <c r="G6" s="14">
        <v>2833</v>
      </c>
      <c r="H6" s="14">
        <v>408</v>
      </c>
      <c r="I6" s="14">
        <v>354</v>
      </c>
      <c r="J6" s="14">
        <v>0</v>
      </c>
      <c r="K6" s="14">
        <v>0</v>
      </c>
      <c r="L6" s="14">
        <v>1</v>
      </c>
      <c r="M6" s="14">
        <v>1</v>
      </c>
      <c r="N6" s="14">
        <v>2</v>
      </c>
      <c r="O6" s="14">
        <v>0</v>
      </c>
      <c r="P6" s="24">
        <v>3837</v>
      </c>
    </row>
    <row r="7" spans="1:16" ht="22.5" x14ac:dyDescent="0.25">
      <c r="A7" s="48" t="s">
        <v>645</v>
      </c>
      <c r="B7" s="48" t="s">
        <v>646</v>
      </c>
      <c r="C7" s="14">
        <v>130</v>
      </c>
      <c r="D7" s="14">
        <v>102</v>
      </c>
      <c r="E7" s="31">
        <v>0</v>
      </c>
      <c r="F7" s="14">
        <v>59</v>
      </c>
      <c r="G7" s="14">
        <v>41</v>
      </c>
      <c r="H7" s="14">
        <v>70</v>
      </c>
      <c r="I7" s="14">
        <v>66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3</v>
      </c>
      <c r="P7" s="24">
        <v>95</v>
      </c>
    </row>
    <row r="8" spans="1:16" ht="33.75" x14ac:dyDescent="0.25">
      <c r="A8" s="48" t="s">
        <v>647</v>
      </c>
      <c r="B8" s="48" t="s">
        <v>648</v>
      </c>
      <c r="C8" s="14">
        <v>5</v>
      </c>
      <c r="D8" s="14">
        <v>10</v>
      </c>
      <c r="E8" s="31">
        <v>-1</v>
      </c>
      <c r="F8" s="14">
        <v>2</v>
      </c>
      <c r="G8" s="14">
        <v>4</v>
      </c>
      <c r="H8" s="14">
        <v>5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7</v>
      </c>
    </row>
    <row r="9" spans="1:16" ht="45" x14ac:dyDescent="0.25">
      <c r="A9" s="48" t="s">
        <v>649</v>
      </c>
      <c r="B9" s="48" t="s">
        <v>650</v>
      </c>
      <c r="C9" s="14">
        <v>24</v>
      </c>
      <c r="D9" s="14">
        <v>23</v>
      </c>
      <c r="E9" s="31">
        <v>0</v>
      </c>
      <c r="F9" s="14">
        <v>44</v>
      </c>
      <c r="G9" s="14">
        <v>79</v>
      </c>
      <c r="H9" s="14">
        <v>23</v>
      </c>
      <c r="I9" s="14">
        <v>46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199</v>
      </c>
    </row>
    <row r="10" spans="1:16" ht="33.75" x14ac:dyDescent="0.25">
      <c r="A10" s="48" t="s">
        <v>651</v>
      </c>
      <c r="B10" s="48" t="s">
        <v>652</v>
      </c>
      <c r="C10" s="14">
        <v>471</v>
      </c>
      <c r="D10" s="14">
        <v>449</v>
      </c>
      <c r="E10" s="31">
        <v>0</v>
      </c>
      <c r="F10" s="14">
        <v>1721</v>
      </c>
      <c r="G10" s="14">
        <v>1287</v>
      </c>
      <c r="H10" s="14">
        <v>259</v>
      </c>
      <c r="I10" s="14">
        <v>318</v>
      </c>
      <c r="J10" s="14">
        <v>0</v>
      </c>
      <c r="K10" s="14">
        <v>0</v>
      </c>
      <c r="L10" s="14">
        <v>0</v>
      </c>
      <c r="M10" s="14">
        <v>0</v>
      </c>
      <c r="N10" s="14">
        <v>104</v>
      </c>
      <c r="O10" s="14">
        <v>0</v>
      </c>
      <c r="P10" s="24">
        <v>1841</v>
      </c>
    </row>
    <row r="11" spans="1:16" ht="45" x14ac:dyDescent="0.25">
      <c r="A11" s="48" t="s">
        <v>653</v>
      </c>
      <c r="B11" s="48" t="s">
        <v>654</v>
      </c>
      <c r="C11" s="14">
        <v>8</v>
      </c>
      <c r="D11" s="14">
        <v>5</v>
      </c>
      <c r="E11" s="31">
        <v>0</v>
      </c>
      <c r="F11" s="14">
        <v>0</v>
      </c>
      <c r="G11" s="14">
        <v>1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5</v>
      </c>
      <c r="O11" s="14">
        <v>0</v>
      </c>
      <c r="P11" s="24">
        <v>0</v>
      </c>
    </row>
  </sheetData>
  <sheetProtection algorithmName="SHA-512" hashValue="LvAOEiSqKDjZdzLj/ajvfxKf4xoVxD5AKcYNt2LYTLDwdKMl9AL5C2UCRD9lsAiJW6H72BKcJk4d11f1qCz3iQ==" saltValue="7Aki7Aak287fg/oddvZfu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8FE6FB-811E-4BFD-A6B8-A0FC7162C6E1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4E479625-3E81-4161-BB83-E134EECC7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07EC5C-116F-4055-BA32-200DE248F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2023-04-13T08:31:15Z</dcterms:created>
  <dcterms:modified xsi:type="dcterms:W3CDTF">2023-05-31T11:36:34Z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