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72" documentId="13_ncr:1_{E5D0F7B3-4E55-4AF5-9E36-2935BBD88419}" xr6:coauthVersionLast="47" xr6:coauthVersionMax="47" xr10:uidLastSave="{CD3C7D8D-DFED-45DC-B077-103B001C5FA2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23" i="18" s="1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E43" i="18" s="1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D82" i="18"/>
  <c r="L43" i="18"/>
  <c r="K43" i="18"/>
  <c r="J43" i="18"/>
  <c r="I43" i="18"/>
  <c r="H43" i="18"/>
  <c r="G43" i="18"/>
  <c r="F43" i="18"/>
  <c r="D43" i="18"/>
  <c r="V7" i="23" l="1"/>
  <c r="N7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EB7F162-C453-4BB2-98F3-7A66EF4F9E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592FB5-3ECC-47F4-8903-6532812D1C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F5D75D4-E87D-4AB3-82CF-BC83B1E2E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301CA4F-F31E-473C-B7D6-CBF57A38CD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47C3DB4-A3ED-4547-9AEB-4744821ECE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0BF8047-E4C1-4882-B755-95F1E8850B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9152CA0-7DE4-4F5E-8DEC-EF30248224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937FDF4-047F-47E8-B31D-8C59492E24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DC9404E-8CB3-44C8-87DE-C4065263FE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13AD380-9C34-4790-BCF7-0C40CA44F7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BA41325-2A8C-4CF7-811C-C1F005EDDC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7C7A348-FE66-424D-B921-9D58A6D73B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F1D86F9-3B4B-4776-BCFF-F4EF88F87A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D550BE-543D-40E5-88F1-BA6F7A4F10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506A7D8-2171-433D-BAF8-EED80566E5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9955F9B-022B-4112-A815-E0DA51F870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693896-D97F-4E17-8FE4-24CD1C8834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4ADE0C-C427-4484-BA3C-06D1E92410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61394C-0E51-41B9-A733-3F158908CE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74243FA-EC5C-4B29-B849-5758D1207C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9CB6BA8-42B6-44C1-891F-F079785A9F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9B9442F-9453-4E8F-A46A-A5769D98CD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A9618CB-A70D-402C-93F0-FDCFD76B28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4E9683A-6995-4558-959C-D3C0713E3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2FCB698-1384-4C14-9156-F30E21E311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12AC141-8EE7-41F6-B326-1629734B26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5942D39-4807-4301-AA03-9731EA4B05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8E4D469-CEEA-4E4B-820D-9FD8C72236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B726ECB-F7A0-4FCD-B351-0FE5A8E187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9E32358-7989-4BFE-8215-CFE74DF956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F629EE-345B-4548-AAD7-B6C1B6E18D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97280A2-D66E-490C-ABB1-BA20690E83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<sst xmlns="http://schemas.openxmlformats.org/spreadsheetml/2006/main" count="2714" uniqueCount="1527">
  <si>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</si>
  <si>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</si>
  <si>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</si>
  <si>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</si>
  <si>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</si>
  <si>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</si>
  <si>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</si>
  <si>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Madrid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</si>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</sst>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3581CE1C-B848-440C-8650-A2E0DA29BC09}"/>
    <cellStyle name="Normal" xfId="0" builtinId="0"/>
    <cellStyle name="Normal 2" xfId="1" xr:uid="{6FD5E9FA-4D15-4C5D-829C-8A03DBD2CB45}"/>
    <cellStyle name="Normal 3" xfId="3" xr:uid="{D04A65FC-B5A3-4ACB-B355-C137618E3C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68-4EBE-ACC5-5B97DB3E0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68-4EBE-ACC5-5B97DB3E0D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34770</c:v>
                </c:pt>
                <c:pt idx="1">
                  <c:v>136943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8-4EBE-ACC5-5B97DB3E0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38-40F6-8DAF-E63B03B84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38-40F6-8DAF-E63B03B84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38-40F6-8DAF-E63B03B847D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199</c:v>
                </c:pt>
                <c:pt idx="1">
                  <c:v>7077</c:v>
                </c:pt>
                <c:pt idx="2">
                  <c:v>5372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38-40F6-8DAF-E63B03B8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81-4213-9551-497E99EF0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81-4213-9551-497E99EF0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81-4213-9551-497E99EF05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69</c:v>
                </c:pt>
                <c:pt idx="1">
                  <c:v>570</c:v>
                </c:pt>
                <c:pt idx="2">
                  <c:v>2230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1-4213-9551-497E99EF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38-4E4D-99D7-8EE17B287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38-4E4D-99D7-8EE17B2872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158</c:v>
                </c:pt>
                <c:pt idx="1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38-4E4D-99D7-8EE17B28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C2-4092-9013-4E352DA33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C2-4092-9013-4E352DA332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43420</c:v>
                </c:pt>
                <c:pt idx="1">
                  <c:v>18975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2-4092-9013-4E352DA3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6314</c:v>
              </c:pt>
              <c:pt idx="1">
                <c:v>26747</c:v>
              </c:pt>
              <c:pt idx="2">
                <c:v>343</c:v>
              </c:pt>
              <c:pt idx="3">
                <c:v>50</c:v>
              </c:pt>
              <c:pt idx="4">
                <c:v>1316</c:v>
              </c:pt>
            </c:numLit>
          </c:val>
          <c:extLst>
            <c:ext xmlns:c16="http://schemas.microsoft.com/office/drawing/2014/chart" uri="{C3380CC4-5D6E-409C-BE32-E72D297353CC}">
              <c16:uniqueId val="{00000000-3039-4D1D-8D66-9A4B8BA3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13864</c:v>
              </c:pt>
              <c:pt idx="1">
                <c:v>19174</c:v>
              </c:pt>
              <c:pt idx="2">
                <c:v>1343</c:v>
              </c:pt>
              <c:pt idx="3">
                <c:v>438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36CD-4B53-8437-87D7AFD79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558</c:v>
              </c:pt>
              <c:pt idx="2">
                <c:v>174</c:v>
              </c:pt>
              <c:pt idx="3">
                <c:v>36</c:v>
              </c:pt>
              <c:pt idx="4">
                <c:v>581</c:v>
              </c:pt>
              <c:pt idx="5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33D7-400E-8E47-902DCE70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624</c:v>
              </c:pt>
              <c:pt idx="1">
                <c:v>813</c:v>
              </c:pt>
              <c:pt idx="2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0-1040-41F2-84A4-904862EFA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22880</c:v>
              </c:pt>
              <c:pt idx="1">
                <c:v>1202</c:v>
              </c:pt>
              <c:pt idx="2">
                <c:v>7142</c:v>
              </c:pt>
              <c:pt idx="3">
                <c:v>1577</c:v>
              </c:pt>
              <c:pt idx="4">
                <c:v>286</c:v>
              </c:pt>
              <c:pt idx="5">
                <c:v>165</c:v>
              </c:pt>
              <c:pt idx="6">
                <c:v>8</c:v>
              </c:pt>
              <c:pt idx="7">
                <c:v>1071</c:v>
              </c:pt>
              <c:pt idx="8">
                <c:v>1530</c:v>
              </c:pt>
              <c:pt idx="9">
                <c:v>12</c:v>
              </c:pt>
              <c:pt idx="10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0-4F7C-4EC9-A302-458B27EB6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</c:v>
              </c:pt>
              <c:pt idx="1">
                <c:v>3355</c:v>
              </c:pt>
              <c:pt idx="2">
                <c:v>2017</c:v>
              </c:pt>
              <c:pt idx="3">
                <c:v>63</c:v>
              </c:pt>
              <c:pt idx="4">
                <c:v>136</c:v>
              </c:pt>
              <c:pt idx="5">
                <c:v>289</c:v>
              </c:pt>
              <c:pt idx="6">
                <c:v>176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6B0-4DC6-99D7-4F89C1BAE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5.5185531496062992E-2"/>
          <c:w val="0.33793850768653916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3F-401A-8D34-FDE119346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3F-401A-8D34-FDE119346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83F-401A-8D34-FDE1193468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4713</c:v>
                </c:pt>
                <c:pt idx="1">
                  <c:v>5154</c:v>
                </c:pt>
                <c:pt idx="2">
                  <c:v>13864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3F-401A-8D34-FDE11934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39302</c:v>
              </c:pt>
              <c:pt idx="1">
                <c:v>19155</c:v>
              </c:pt>
              <c:pt idx="2">
                <c:v>6438</c:v>
              </c:pt>
              <c:pt idx="3">
                <c:v>161</c:v>
              </c:pt>
              <c:pt idx="4">
                <c:v>3753</c:v>
              </c:pt>
              <c:pt idx="5">
                <c:v>743</c:v>
              </c:pt>
              <c:pt idx="6">
                <c:v>398</c:v>
              </c:pt>
              <c:pt idx="7">
                <c:v>2150</c:v>
              </c:pt>
              <c:pt idx="8">
                <c:v>37563</c:v>
              </c:pt>
              <c:pt idx="9">
                <c:v>161</c:v>
              </c:pt>
              <c:pt idx="10">
                <c:v>235</c:v>
              </c:pt>
              <c:pt idx="11">
                <c:v>3329</c:v>
              </c:pt>
              <c:pt idx="12">
                <c:v>3510</c:v>
              </c:pt>
              <c:pt idx="13">
                <c:v>3189</c:v>
              </c:pt>
              <c:pt idx="14">
                <c:v>263</c:v>
              </c:pt>
              <c:pt idx="15">
                <c:v>6641</c:v>
              </c:pt>
              <c:pt idx="16">
                <c:v>3163</c:v>
              </c:pt>
              <c:pt idx="17">
                <c:v>35469</c:v>
              </c:pt>
              <c:pt idx="18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0-4500-4ECB-960A-70390B23E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468</c:v>
              </c:pt>
              <c:pt idx="1">
                <c:v>9282</c:v>
              </c:pt>
              <c:pt idx="2">
                <c:v>1139</c:v>
              </c:pt>
              <c:pt idx="3">
                <c:v>84</c:v>
              </c:pt>
              <c:pt idx="4">
                <c:v>60</c:v>
              </c:pt>
              <c:pt idx="5">
                <c:v>1590</c:v>
              </c:pt>
              <c:pt idx="6">
                <c:v>10392</c:v>
              </c:pt>
              <c:pt idx="7">
                <c:v>104</c:v>
              </c:pt>
              <c:pt idx="8">
                <c:v>1135</c:v>
              </c:pt>
              <c:pt idx="9">
                <c:v>434</c:v>
              </c:pt>
              <c:pt idx="10">
                <c:v>199</c:v>
              </c:pt>
              <c:pt idx="11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E39F-4407-8532-2BCE9DA06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399</c:v>
              </c:pt>
              <c:pt idx="1">
                <c:v>1946</c:v>
              </c:pt>
              <c:pt idx="2">
                <c:v>793</c:v>
              </c:pt>
              <c:pt idx="3">
                <c:v>24</c:v>
              </c:pt>
              <c:pt idx="4">
                <c:v>12</c:v>
              </c:pt>
              <c:pt idx="5">
                <c:v>41</c:v>
              </c:pt>
              <c:pt idx="6">
                <c:v>991</c:v>
              </c:pt>
              <c:pt idx="7">
                <c:v>1841</c:v>
              </c:pt>
              <c:pt idx="8">
                <c:v>8908</c:v>
              </c:pt>
              <c:pt idx="9">
                <c:v>89</c:v>
              </c:pt>
              <c:pt idx="10">
                <c:v>23</c:v>
              </c:pt>
              <c:pt idx="11">
                <c:v>774</c:v>
              </c:pt>
              <c:pt idx="12">
                <c:v>265</c:v>
              </c:pt>
              <c:pt idx="1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D3C-4F25-AEF7-792F0CCEC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2043</c:v>
              </c:pt>
              <c:pt idx="1">
                <c:v>4497</c:v>
              </c:pt>
              <c:pt idx="2">
                <c:v>790</c:v>
              </c:pt>
              <c:pt idx="3">
                <c:v>757</c:v>
              </c:pt>
              <c:pt idx="4">
                <c:v>130</c:v>
              </c:pt>
              <c:pt idx="5">
                <c:v>744</c:v>
              </c:pt>
              <c:pt idx="6">
                <c:v>11377</c:v>
              </c:pt>
              <c:pt idx="7">
                <c:v>51</c:v>
              </c:pt>
              <c:pt idx="8">
                <c:v>105</c:v>
              </c:pt>
              <c:pt idx="9">
                <c:v>1838</c:v>
              </c:pt>
              <c:pt idx="10">
                <c:v>2158</c:v>
              </c:pt>
              <c:pt idx="11">
                <c:v>1842</c:v>
              </c:pt>
              <c:pt idx="12">
                <c:v>93</c:v>
              </c:pt>
              <c:pt idx="13">
                <c:v>2348</c:v>
              </c:pt>
              <c:pt idx="14">
                <c:v>2012</c:v>
              </c:pt>
              <c:pt idx="15">
                <c:v>618</c:v>
              </c:pt>
              <c:pt idx="16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76A3-4465-A5F6-8BE1E999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2573</c:v>
              </c:pt>
              <c:pt idx="1">
                <c:v>329</c:v>
              </c:pt>
              <c:pt idx="2">
                <c:v>1111</c:v>
              </c:pt>
              <c:pt idx="3">
                <c:v>505</c:v>
              </c:pt>
              <c:pt idx="4">
                <c:v>56</c:v>
              </c:pt>
              <c:pt idx="5">
                <c:v>66</c:v>
              </c:pt>
              <c:pt idx="6">
                <c:v>433</c:v>
              </c:pt>
              <c:pt idx="7">
                <c:v>7544</c:v>
              </c:pt>
              <c:pt idx="8">
                <c:v>90</c:v>
              </c:pt>
              <c:pt idx="9">
                <c:v>1258</c:v>
              </c:pt>
              <c:pt idx="10">
                <c:v>1983</c:v>
              </c:pt>
              <c:pt idx="11">
                <c:v>1591</c:v>
              </c:pt>
              <c:pt idx="12">
                <c:v>67</c:v>
              </c:pt>
              <c:pt idx="13">
                <c:v>1832</c:v>
              </c:pt>
              <c:pt idx="14">
                <c:v>1970</c:v>
              </c:pt>
              <c:pt idx="15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543D-49C3-B169-1B854B001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40</c:v>
              </c:pt>
              <c:pt idx="1">
                <c:v>66</c:v>
              </c:pt>
              <c:pt idx="2">
                <c:v>3</c:v>
              </c:pt>
              <c:pt idx="3">
                <c:v>269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D32-4746-BEE5-B12C7AA9A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70692913385826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91</c:v>
              </c:pt>
              <c:pt idx="1">
                <c:v>16</c:v>
              </c:pt>
              <c:pt idx="2">
                <c:v>19</c:v>
              </c:pt>
              <c:pt idx="3">
                <c:v>315</c:v>
              </c:pt>
              <c:pt idx="4">
                <c:v>1</c:v>
              </c:pt>
              <c:pt idx="5">
                <c:v>13</c:v>
              </c:pt>
              <c:pt idx="6">
                <c:v>2</c:v>
              </c:pt>
              <c:pt idx="7">
                <c:v>5</c:v>
              </c:pt>
              <c:pt idx="8">
                <c:v>1</c:v>
              </c:pt>
              <c:pt idx="9">
                <c:v>5</c:v>
              </c:pt>
              <c:pt idx="10">
                <c:v>3</c:v>
              </c:pt>
              <c:pt idx="1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333-4E7B-8AA4-C9B68DE14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9984251968503942E-2"/>
          <c:w val="0.27392224409448818"/>
          <c:h val="0.968031496062992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13</c:v>
              </c:pt>
              <c:pt idx="2">
                <c:v>2</c:v>
              </c:pt>
              <c:pt idx="3">
                <c:v>14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570-49D5-97EF-422D9439A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5</c:v>
              </c:pt>
              <c:pt idx="2">
                <c:v>3</c:v>
              </c:pt>
              <c:pt idx="3">
                <c:v>10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  <c:pt idx="8">
                <c:v>3</c:v>
              </c:pt>
              <c:pt idx="9">
                <c:v>2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4E9-4053-927D-62FE948AA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Aux!$F$2:$F$18</c:f>
              <c:strCache>
                <c:ptCount val="17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Incendios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Delitos electorales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66</c:v>
              </c:pt>
              <c:pt idx="1">
                <c:v>13</c:v>
              </c:pt>
              <c:pt idx="2">
                <c:v>49</c:v>
              </c:pt>
              <c:pt idx="3">
                <c:v>190</c:v>
              </c:pt>
              <c:pt idx="4">
                <c:v>100</c:v>
              </c:pt>
              <c:pt idx="5">
                <c:v>39</c:v>
              </c:pt>
              <c:pt idx="6">
                <c:v>42</c:v>
              </c:pt>
              <c:pt idx="7">
                <c:v>155</c:v>
              </c:pt>
              <c:pt idx="8">
                <c:v>16</c:v>
              </c:pt>
              <c:pt idx="9">
                <c:v>13</c:v>
              </c:pt>
              <c:pt idx="10">
                <c:v>205</c:v>
              </c:pt>
              <c:pt idx="11">
                <c:v>60</c:v>
              </c:pt>
              <c:pt idx="12">
                <c:v>13</c:v>
              </c:pt>
              <c:pt idx="13">
                <c:v>105</c:v>
              </c:pt>
              <c:pt idx="14">
                <c:v>45</c:v>
              </c:pt>
              <c:pt idx="15">
                <c:v>242</c:v>
              </c:pt>
              <c:pt idx="1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9DE9-4BDF-BAA2-8EA01339E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73700787401574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AD-4E2E-A303-797DA534D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AD-4E2E-A303-797DA534D8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10423</c:v>
                </c:pt>
                <c:pt idx="1">
                  <c:v>3441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AD-4E2E-A303-797DA534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  <c:pt idx="15">
                  <c:v>Traición / paz / independencia del Estado / defensa nacional</c:v>
                </c:pt>
                <c:pt idx="16">
                  <c:v>Leyes especiales</c:v>
                </c:pt>
                <c:pt idx="17">
                  <c:v>S / E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186</c:v>
              </c:pt>
              <c:pt idx="1">
                <c:v>133</c:v>
              </c:pt>
              <c:pt idx="2">
                <c:v>38</c:v>
              </c:pt>
              <c:pt idx="3">
                <c:v>164</c:v>
              </c:pt>
              <c:pt idx="4">
                <c:v>1</c:v>
              </c:pt>
              <c:pt idx="5">
                <c:v>1</c:v>
              </c:pt>
              <c:pt idx="6">
                <c:v>986</c:v>
              </c:pt>
              <c:pt idx="7">
                <c:v>3</c:v>
              </c:pt>
              <c:pt idx="8">
                <c:v>6</c:v>
              </c:pt>
              <c:pt idx="9">
                <c:v>574</c:v>
              </c:pt>
              <c:pt idx="10">
                <c:v>4</c:v>
              </c:pt>
              <c:pt idx="11">
                <c:v>13</c:v>
              </c:pt>
              <c:pt idx="12">
                <c:v>60</c:v>
              </c:pt>
              <c:pt idx="13">
                <c:v>6</c:v>
              </c:pt>
              <c:pt idx="14">
                <c:v>29</c:v>
              </c:pt>
              <c:pt idx="15">
                <c:v>2</c:v>
              </c:pt>
              <c:pt idx="16">
                <c:v>3</c:v>
              </c:pt>
              <c:pt idx="17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9A30-4B07-9E4E-93A71530F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77716535433074"/>
          <c:y val="0"/>
          <c:w val="0.313222834645669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2905</c:v>
              </c:pt>
              <c:pt idx="1">
                <c:v>3006</c:v>
              </c:pt>
              <c:pt idx="2">
                <c:v>1466</c:v>
              </c:pt>
              <c:pt idx="3">
                <c:v>497</c:v>
              </c:pt>
              <c:pt idx="4">
                <c:v>75</c:v>
              </c:pt>
              <c:pt idx="5">
                <c:v>53</c:v>
              </c:pt>
              <c:pt idx="6">
                <c:v>270</c:v>
              </c:pt>
              <c:pt idx="7">
                <c:v>5018</c:v>
              </c:pt>
              <c:pt idx="8">
                <c:v>60</c:v>
              </c:pt>
              <c:pt idx="9">
                <c:v>1099</c:v>
              </c:pt>
              <c:pt idx="10">
                <c:v>10702</c:v>
              </c:pt>
              <c:pt idx="11">
                <c:v>618</c:v>
              </c:pt>
              <c:pt idx="12">
                <c:v>102</c:v>
              </c:pt>
              <c:pt idx="13">
                <c:v>2104</c:v>
              </c:pt>
              <c:pt idx="14">
                <c:v>1771</c:v>
              </c:pt>
              <c:pt idx="1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D477-4EDC-A510-62BAC621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E1-40DC-AF1B-1BA80DA5C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E1-40DC-AF1B-1BA80DA5C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E1-40DC-AF1B-1BA80DA5C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EE1-40DC-AF1B-1BA80DA5CBB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1-40DC-AF1B-1BA80DA5C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223</c:v>
                </c:pt>
                <c:pt idx="1">
                  <c:v>428</c:v>
                </c:pt>
                <c:pt idx="2">
                  <c:v>39</c:v>
                </c:pt>
                <c:pt idx="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E1-40DC-AF1B-1BA80DA5C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BF-4DFC-B53F-52350FDD9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BF-4DFC-B53F-52350FDD9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BF-4DFC-B53F-52350FDD9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BF-4DFC-B53F-52350FDD9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8BF-4DFC-B53F-52350FDD9D5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F-4DFC-B53F-52350FDD9D5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F-4DFC-B53F-52350FDD9D5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F-4DFC-B53F-52350FDD9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320</c:v>
                </c:pt>
                <c:pt idx="1">
                  <c:v>25</c:v>
                </c:pt>
                <c:pt idx="2">
                  <c:v>24</c:v>
                </c:pt>
                <c:pt idx="3">
                  <c:v>10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BF-4DFC-B53F-52350FDD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9674</c:v>
              </c:pt>
              <c:pt idx="1">
                <c:v>1082</c:v>
              </c:pt>
              <c:pt idx="2">
                <c:v>1024</c:v>
              </c:pt>
              <c:pt idx="3">
                <c:v>6187</c:v>
              </c:pt>
              <c:pt idx="4">
                <c:v>931</c:v>
              </c:pt>
            </c:numLit>
          </c:val>
          <c:extLst>
            <c:ext xmlns:c16="http://schemas.microsoft.com/office/drawing/2014/chart" uri="{C3380CC4-5D6E-409C-BE32-E72D297353CC}">
              <c16:uniqueId val="{00000000-013D-47CF-82C7-4E153939C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1953</c:v>
              </c:pt>
              <c:pt idx="1">
                <c:v>227</c:v>
              </c:pt>
              <c:pt idx="2">
                <c:v>5</c:v>
              </c:pt>
              <c:pt idx="3">
                <c:v>1851</c:v>
              </c:pt>
              <c:pt idx="4">
                <c:v>822</c:v>
              </c:pt>
            </c:numLit>
          </c:val>
          <c:extLst>
            <c:ext xmlns:c16="http://schemas.microsoft.com/office/drawing/2014/chart" uri="{C3380CC4-5D6E-409C-BE32-E72D297353CC}">
              <c16:uniqueId val="{00000000-D6B7-4EC0-8AD6-50768B6C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148</c:v>
              </c:pt>
              <c:pt idx="1">
                <c:v>144</c:v>
              </c:pt>
              <c:pt idx="2">
                <c:v>1284</c:v>
              </c:pt>
            </c:numLit>
          </c:val>
          <c:extLst>
            <c:ext xmlns:c16="http://schemas.microsoft.com/office/drawing/2014/chart" uri="{C3380CC4-5D6E-409C-BE32-E72D297353CC}">
              <c16:uniqueId val="{00000000-633B-4470-BAA9-1E709F491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FE3-47DE-A33E-6F49619B0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2141</c:v>
              </c:pt>
              <c:pt idx="1">
                <c:v>802</c:v>
              </c:pt>
              <c:pt idx="2">
                <c:v>29</c:v>
              </c:pt>
              <c:pt idx="3">
                <c:v>2020</c:v>
              </c:pt>
              <c:pt idx="4">
                <c:v>419</c:v>
              </c:pt>
              <c:pt idx="5">
                <c:v>239</c:v>
              </c:pt>
              <c:pt idx="6">
                <c:v>17</c:v>
              </c:pt>
              <c:pt idx="7">
                <c:v>15</c:v>
              </c:pt>
              <c:pt idx="8">
                <c:v>611</c:v>
              </c:pt>
            </c:numLit>
          </c:val>
          <c:extLst>
            <c:ext xmlns:c16="http://schemas.microsoft.com/office/drawing/2014/chart" uri="{C3380CC4-5D6E-409C-BE32-E72D297353CC}">
              <c16:uniqueId val="{00000000-8ADC-4D5C-9E50-60D10FC0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27</c:v>
              </c:pt>
              <c:pt idx="1">
                <c:v>2679</c:v>
              </c:pt>
              <c:pt idx="2">
                <c:v>452</c:v>
              </c:pt>
              <c:pt idx="3">
                <c:v>143</c:v>
              </c:pt>
              <c:pt idx="4">
                <c:v>267</c:v>
              </c:pt>
              <c:pt idx="5">
                <c:v>869</c:v>
              </c:pt>
              <c:pt idx="6">
                <c:v>1953</c:v>
              </c:pt>
              <c:pt idx="7">
                <c:v>413</c:v>
              </c:pt>
              <c:pt idx="8">
                <c:v>140</c:v>
              </c:pt>
              <c:pt idx="9">
                <c:v>15</c:v>
              </c:pt>
              <c:pt idx="10">
                <c:v>6</c:v>
              </c:pt>
              <c:pt idx="11">
                <c:v>190</c:v>
              </c:pt>
              <c:pt idx="12">
                <c:v>764</c:v>
              </c:pt>
              <c:pt idx="13">
                <c:v>118</c:v>
              </c:pt>
              <c:pt idx="14">
                <c:v>5030</c:v>
              </c:pt>
              <c:pt idx="15">
                <c:v>254</c:v>
              </c:pt>
              <c:pt idx="16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D6A8-4373-BC4E-D1E3493B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A1-40E2-AC4D-CAFDA06DE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A1-40E2-AC4D-CAFDA06DEF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12551</c:v>
                </c:pt>
                <c:pt idx="1">
                  <c:v>5462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1-40E2-AC4D-CAFDA06D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640</c:v>
              </c:pt>
              <c:pt idx="1">
                <c:v>686</c:v>
              </c:pt>
              <c:pt idx="2">
                <c:v>4052</c:v>
              </c:pt>
              <c:pt idx="3">
                <c:v>119</c:v>
              </c:pt>
              <c:pt idx="4">
                <c:v>129</c:v>
              </c:pt>
              <c:pt idx="5">
                <c:v>102</c:v>
              </c:pt>
              <c:pt idx="6">
                <c:v>3</c:v>
              </c:pt>
              <c:pt idx="7">
                <c:v>90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610-47CA-85CE-38F2B4AA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91-4CEB-9BF0-F7A55EE99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91-4CEB-9BF0-F7A55EE99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268</c:v>
                </c:pt>
                <c:pt idx="1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91-4CEB-9BF0-F7A55EE9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B4-4B95-95ED-BEEA82035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B4-4B95-95ED-BEEA82035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B4-4B95-95ED-BEEA82035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6B4-4B95-95ED-BEEA8203572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232</c:v>
                </c:pt>
                <c:pt idx="1">
                  <c:v>154</c:v>
                </c:pt>
                <c:pt idx="2">
                  <c:v>16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B4-4B95-95ED-BEEA8203572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7.0937795275590548E-2"/>
                  <c:y val="2.682551181102362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E-40F4-955F-9198F1AB7AE3}"/>
                </c:ext>
              </c:extLst>
            </c:dLbl>
            <c:dLbl>
              <c:idx val="2"/>
              <c:layout>
                <c:manualLayout>
                  <c:x val="-3.5620669291338586E-2"/>
                  <c:y val="-9.73445669291338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E-40F4-955F-9198F1AB7AE3}"/>
                </c:ext>
              </c:extLst>
            </c:dLbl>
            <c:dLbl>
              <c:idx val="3"/>
              <c:layout>
                <c:manualLayout>
                  <c:x val="-8.8963779527559059E-2"/>
                  <c:y val="-5.55344881889763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E-40F4-955F-9198F1AB7AE3}"/>
                </c:ext>
              </c:extLst>
            </c:dLbl>
            <c:dLbl>
              <c:idx val="4"/>
              <c:layout>
                <c:manualLayout>
                  <c:x val="2.10362204724409E-2"/>
                  <c:y val="-0.1165344881889763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E-40F4-955F-9198F1AB7AE3}"/>
                </c:ext>
              </c:extLst>
            </c:dLbl>
            <c:dLbl>
              <c:idx val="5"/>
              <c:layout>
                <c:manualLayout>
                  <c:x val="6.4651377952755912E-2"/>
                  <c:y val="-5.3344881889763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E-40F4-955F-9198F1AB7AE3}"/>
                </c:ext>
              </c:extLst>
            </c:dLbl>
            <c:dLbl>
              <c:idx val="6"/>
              <c:layout>
                <c:manualLayout>
                  <c:x val="7.1265157480314964E-2"/>
                  <c:y val="-1.27152755905511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E-40F4-955F-9198F1AB7A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4803</c:v>
              </c:pt>
              <c:pt idx="1">
                <c:v>103</c:v>
              </c:pt>
              <c:pt idx="2">
                <c:v>1</c:v>
              </c:pt>
              <c:pt idx="3">
                <c:v>7</c:v>
              </c:pt>
              <c:pt idx="4">
                <c:v>2</c:v>
              </c:pt>
              <c:pt idx="5">
                <c:v>1</c:v>
              </c:pt>
              <c:pt idx="6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6020-4E6B-B65A-28F101235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778</c:v>
              </c:pt>
              <c:pt idx="1">
                <c:v>55</c:v>
              </c:pt>
              <c:pt idx="2">
                <c:v>7</c:v>
              </c:pt>
              <c:pt idx="3">
                <c:v>1</c:v>
              </c:pt>
              <c:pt idx="4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9211-4C9D-A4C6-3468A82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247</c:v>
              </c:pt>
              <c:pt idx="1">
                <c:v>137</c:v>
              </c:pt>
              <c:pt idx="2">
                <c:v>1219</c:v>
              </c:pt>
              <c:pt idx="3">
                <c:v>363</c:v>
              </c:pt>
              <c:pt idx="4">
                <c:v>1170</c:v>
              </c:pt>
              <c:pt idx="5">
                <c:v>924</c:v>
              </c:pt>
              <c:pt idx="6">
                <c:v>454</c:v>
              </c:pt>
              <c:pt idx="7">
                <c:v>15</c:v>
              </c:pt>
              <c:pt idx="8">
                <c:v>15</c:v>
              </c:pt>
              <c:pt idx="9">
                <c:v>1160</c:v>
              </c:pt>
            </c:numLit>
          </c:val>
          <c:extLst>
            <c:ext xmlns:c16="http://schemas.microsoft.com/office/drawing/2014/chart" uri="{C3380CC4-5D6E-409C-BE32-E72D297353CC}">
              <c16:uniqueId val="{00000000-4F6B-4CE1-B387-B70091108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88-461B-A76E-F515E18C0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9D-416F-80C0-2297D670E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9D-416F-80C0-2297D670EB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716</c:v>
                </c:pt>
                <c:pt idx="1">
                  <c:v>5153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9D-416F-80C0-2297D670E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0E-4BE6-8A02-CFF7B9638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0E-4BE6-8A02-CFF7B9638E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0E-4BE6-8A02-CFF7B9638E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80E-4BE6-8A02-CFF7B9638E7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E-4BE6-8A02-CFF7B9638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2827</c:v>
                </c:pt>
                <c:pt idx="1">
                  <c:v>1677</c:v>
                </c:pt>
                <c:pt idx="2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0E-4BE6-8A02-CFF7B9638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17833</c:v>
              </c:pt>
              <c:pt idx="1">
                <c:v>214</c:v>
              </c:pt>
              <c:pt idx="2">
                <c:v>2</c:v>
              </c:pt>
              <c:pt idx="3">
                <c:v>57</c:v>
              </c:pt>
              <c:pt idx="4">
                <c:v>7</c:v>
              </c:pt>
              <c:pt idx="5">
                <c:v>3</c:v>
              </c:pt>
              <c:pt idx="6">
                <c:v>3517</c:v>
              </c:pt>
            </c:numLit>
          </c:val>
          <c:extLst>
            <c:ext xmlns:c16="http://schemas.microsoft.com/office/drawing/2014/chart" uri="{C3380CC4-5D6E-409C-BE32-E72D297353CC}">
              <c16:uniqueId val="{00000000-E32C-4428-8347-11665D8C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37-435C-8F08-FACFA80F2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37-435C-8F08-FACFA80F24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8102</c:v>
                </c:pt>
                <c:pt idx="1">
                  <c:v>3658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7-435C-8F08-FACFA80F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7DC6-4179-A3CF-75BD139FAE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3545</c:v>
              </c:pt>
              <c:pt idx="1">
                <c:v>626</c:v>
              </c:pt>
              <c:pt idx="2">
                <c:v>6</c:v>
              </c:pt>
              <c:pt idx="3">
                <c:v>27</c:v>
              </c:pt>
              <c:pt idx="4">
                <c:v>5</c:v>
              </c:pt>
              <c:pt idx="5">
                <c:v>5</c:v>
              </c:pt>
              <c:pt idx="6">
                <c:v>1322</c:v>
              </c:pt>
            </c:numLit>
          </c:val>
          <c:extLst>
            <c:ext xmlns:c16="http://schemas.microsoft.com/office/drawing/2014/chart" uri="{C3380CC4-5D6E-409C-BE32-E72D297353CC}">
              <c16:uniqueId val="{00000000-8D7C-44A5-B65C-84194AC86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47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98-4320-8008-41A7E6FD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688</c:v>
              </c:pt>
              <c:pt idx="2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A160-4B08-A8F4-CC99B4628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151</c:v>
              </c:pt>
              <c:pt idx="2">
                <c:v>203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B99-4685-918A-40DDC2FC6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20</c:v>
              </c:pt>
              <c:pt idx="2">
                <c:v>12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475-4116-8CCE-A752DD3BB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A3B7-480C-9729-17FEE818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34-4727-8B10-ABEB83F8A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77</c:v>
              </c:pt>
              <c:pt idx="1">
                <c:v>1916</c:v>
              </c:pt>
              <c:pt idx="2">
                <c:v>210</c:v>
              </c:pt>
              <c:pt idx="3">
                <c:v>19</c:v>
              </c:pt>
              <c:pt idx="4">
                <c:v>18</c:v>
              </c:pt>
              <c:pt idx="5">
                <c:v>1257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3A4-4494-9573-BEEFFBE3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E8-4CF5-BD34-BDFF3A4D3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E8-4CF5-BD34-BDFF3A4D3F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659</c:v>
                </c:pt>
                <c:pt idx="1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8-4CF5-BD34-BDFF3A4D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186</c:v>
              </c:pt>
              <c:pt idx="1">
                <c:v>6172</c:v>
              </c:pt>
              <c:pt idx="2">
                <c:v>105</c:v>
              </c:pt>
              <c:pt idx="3">
                <c:v>7</c:v>
              </c:pt>
              <c:pt idx="4">
                <c:v>95</c:v>
              </c:pt>
              <c:pt idx="5">
                <c:v>3824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CA4-4839-9F51-B74F8F9E2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103</c:v>
              </c:pt>
              <c:pt idx="1">
                <c:v>5513</c:v>
              </c:pt>
              <c:pt idx="2">
                <c:v>68</c:v>
              </c:pt>
              <c:pt idx="3">
                <c:v>10</c:v>
              </c:pt>
              <c:pt idx="4">
                <c:v>213</c:v>
              </c:pt>
              <c:pt idx="5">
                <c:v>3000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A8-4D03-88A3-0B9EA46D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1141</c:v>
              </c:pt>
              <c:pt idx="2">
                <c:v>130</c:v>
              </c:pt>
              <c:pt idx="3">
                <c:v>10</c:v>
              </c:pt>
              <c:pt idx="4">
                <c:v>27</c:v>
              </c:pt>
              <c:pt idx="5">
                <c:v>818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BEB-473F-A349-B251DF998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954</c:v>
              </c:pt>
              <c:pt idx="2">
                <c:v>96</c:v>
              </c:pt>
              <c:pt idx="3">
                <c:v>1</c:v>
              </c:pt>
              <c:pt idx="4">
                <c:v>92</c:v>
              </c:pt>
              <c:pt idx="5">
                <c:v>828</c:v>
              </c:pt>
            </c:numLit>
          </c:val>
          <c:extLst>
            <c:ext xmlns:c16="http://schemas.microsoft.com/office/drawing/2014/chart" uri="{C3380CC4-5D6E-409C-BE32-E72D297353CC}">
              <c16:uniqueId val="{00000000-C66F-43E4-B351-BE3EDC0F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AE-4FEF-99B4-578B5E16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701-45BC-93BE-F4EFE2BF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6435</c:v>
              </c:pt>
              <c:pt idx="2">
                <c:v>156</c:v>
              </c:pt>
              <c:pt idx="3">
                <c:v>16</c:v>
              </c:pt>
              <c:pt idx="4">
                <c:v>341</c:v>
              </c:pt>
              <c:pt idx="5">
                <c:v>3636</c:v>
              </c:pt>
            </c:numLit>
          </c:val>
          <c:extLst>
            <c:ext xmlns:c16="http://schemas.microsoft.com/office/drawing/2014/chart" uri="{C3380CC4-5D6E-409C-BE32-E72D297353CC}">
              <c16:uniqueId val="{00000000-0D40-4C6F-A605-E2D0CACF6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44</c:v>
              </c:pt>
              <c:pt idx="2">
                <c:v>12</c:v>
              </c:pt>
              <c:pt idx="3">
                <c:v>87</c:v>
              </c:pt>
              <c:pt idx="4">
                <c:v>18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3B1E-4FBC-9806-958100FE0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328</c:v>
              </c:pt>
              <c:pt idx="2">
                <c:v>3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2FA8-4873-8AB3-4A38DC133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16</c:v>
              </c:pt>
              <c:pt idx="2">
                <c:v>12</c:v>
              </c:pt>
              <c:pt idx="3">
                <c:v>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20A9-4002-89C1-FB71F31B6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6E-4B7F-8680-E7E38D3B6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6E-4B7F-8680-E7E38D3B6A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1023</c:v>
                </c:pt>
                <c:pt idx="1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E-4B7F-8680-E7E38D3B6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11</c:v>
              </c:pt>
              <c:pt idx="2">
                <c:v>12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09D-41DD-8E22-E7D5AF4F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A6-4D6F-843B-E3A477248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A6-4D6F-843B-E3A477248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A6-4D6F-843B-E3A47724801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2246</c:v>
                </c:pt>
                <c:pt idx="1">
                  <c:v>1</c:v>
                </c:pt>
                <c:pt idx="2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A6-4D6F-843B-E3A47724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58-4A9D-9D80-1A303AC0B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58-4A9D-9D80-1A303AC0B3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6425</c:v>
                </c:pt>
                <c:pt idx="1">
                  <c:v>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8-4A9D-9D80-1A303AC0B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78B792E-0D6B-4198-BF73-11A62CEB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E6CD94E-3378-4759-ACAC-73F256C2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2B1186D-05F7-4F94-9F52-E3394999E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A06D665-2972-42FB-9767-14DC8DD0D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B44D434-2D06-486D-A432-C44267636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69558F1-BFF5-4FAD-8CB2-918DE20F0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5784BA5-DF78-46D2-AE2D-39C8712E7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C6CF805-194A-49D1-BB68-86C42BF7F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7BEA925-DE8D-4493-A105-4859A64B6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3A55D24-F33A-4423-8260-723545CE7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FCE9AF2-B16E-4F26-A9CE-8DBF71383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08B379F-AA24-49EF-A7ED-C8CCEA5DC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5300F5A-FCBF-4621-90ED-96E47C365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0B15D98-5606-A6D6-E779-9C6E9AD5E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203200</xdr:colOff>
      <xdr:row>6</xdr:row>
      <xdr:rowOff>209550</xdr:rowOff>
    </xdr:from>
    <xdr:to>
      <xdr:col>21</xdr:col>
      <xdr:colOff>647700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0AA1369-973A-8FED-8DCD-CAC4C9B357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12700</xdr:colOff>
      <xdr:row>8</xdr:row>
      <xdr:rowOff>47625</xdr:rowOff>
    </xdr:from>
    <xdr:to>
      <xdr:col>53</xdr:col>
      <xdr:colOff>136525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D74DD05-5FF0-12A3-D1D4-DD14953C9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361950</xdr:colOff>
      <xdr:row>7</xdr:row>
      <xdr:rowOff>60325</xdr:rowOff>
    </xdr:from>
    <xdr:to>
      <xdr:col>60</xdr:col>
      <xdr:colOff>257175</xdr:colOff>
      <xdr:row>16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BAA1E7A-244C-A706-3F96-3DB51A203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5248223-961C-E2DA-6A39-AD44A9443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4A30D8A-2560-E689-AFA3-AC566ADE2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104774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836878A-2C41-2EEC-AEC1-2188453262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E46F551-5D8E-6CD4-47A6-FF0499097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21</xdr:row>
      <xdr:rowOff>66675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AEED03A-5507-ADE6-314B-18A5AD727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24</xdr:row>
      <xdr:rowOff>114300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CEAAC13-D06A-7A58-9D23-53EEB8A78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29</xdr:row>
      <xdr:rowOff>104774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490F46B-F2BA-8D12-08A5-C85247E9F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6AAA5BE-B665-152E-292A-B2615D4F77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7DE39F2-190F-4CD4-DDF8-09AD094FC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3C22452-8E52-D4C7-C4BE-C172D2303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ADF5480-F2F1-135E-D7A0-C10CA72F5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D0D49F1-B4E6-2D43-FA67-3EC552D72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28573</xdr:rowOff>
    </xdr:from>
    <xdr:to>
      <xdr:col>54</xdr:col>
      <xdr:colOff>2946400</xdr:colOff>
      <xdr:row>26</xdr:row>
      <xdr:rowOff>76200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9B88B49-2619-914C-3032-EB322BB1F9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23</xdr:row>
      <xdr:rowOff>28575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46066E1-EEBB-A05B-02C1-CEEFFD8D4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5187ED-E5D5-42DE-BDC4-BBB00EC87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59B310-D094-47B6-AFBF-5C6CB67A5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2760811-7B60-2966-27CC-FE9B9B4DC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FDD2DD5-A966-36CF-0FB4-81D425649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1CDC075-1E47-ACB8-8A4D-CC9B8CE7C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AD72EA4-EDF7-806B-8E4C-742BB9049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C1F76AC-21A3-72CC-9D68-D7AD3FAD1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1689A5F-BDD4-E0E7-243C-D43006177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FF789E3-B1D4-8726-1D1E-3CF9B9463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0A76EDC-64E5-444B-97C3-5FAC16671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4A1FBB7-DACF-4234-8768-FC1786B3C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F7D725B-B71D-1443-2B76-1B3BD3BB8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B775F74-D41D-599C-68FC-D6E2467497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9E040FD-0553-1984-BAFF-3755A1B29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A01A464-7DE7-F75A-74DE-34E60DD3D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758B65E-8808-4C86-9DBD-2FE8568B3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34650A5-1B03-44E9-9605-9AB2A72C0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D970400-B78D-1FD8-C520-73A2B1A20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260EAAF-55D4-4712-6E23-88BAEB2E2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BFEBBAA-4EFE-32D2-CCB1-79EF2405EB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0A09107-476A-4C56-8208-46A076DD1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22B02F3-33A6-41C9-A8B1-1FDB36B01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3BC8FA2-A90D-37F8-B8F8-D1A42D3B7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7DAF80C-3BE8-763C-A0E8-2CC10EB895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F35023E-5E12-7B67-0BE3-B5C87CBBA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E29395D-FF52-9C8F-F395-C7FFC1766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D418F60-7CDA-F0B8-F4BA-F659BDE22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6D3CC0B-F72F-EC93-B6E9-C5DE0C059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C518B0F-1A66-7BA9-1ADE-841ECAFA28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DA2F5E3-4E9C-31DA-9F84-A280A5C0C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B1A8056-99A2-0C42-DDF9-975087DA6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F7EEB58-BED1-627E-06D2-25857760B7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C5614036-B8B6-E1E5-BB1C-7E911201CA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851415DF-3FD1-DACA-51AC-91FC20BE7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6EC12A6-A9D2-2610-119E-AD242247E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8CFC954-0436-2673-EBE2-5BAD95EEF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A886AA1-56CE-82C2-24AB-E91331A1E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3A2EEF6-935B-2585-7137-059D8ED99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DF8B143-C000-7491-7845-7BD71172D7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L/ydJnVm5UvUC+FZSqx2IXqsZUPga+uoTWM2ubPD7BtXDkirc3DARWA02tD+O1pwmCkOCBCi0/sgMcCfGHg8lg==" saltValue="gPWaTBq6onX+KDXcZUBL9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37</v>
      </c>
      <c r="D5" s="14">
        <v>15</v>
      </c>
      <c r="E5" s="23">
        <v>22</v>
      </c>
    </row>
    <row r="6" spans="1:5" x14ac:dyDescent="0.25">
      <c r="A6" s="21" t="s">
        <v>1185</v>
      </c>
      <c r="B6" s="16"/>
      <c r="C6" s="14">
        <v>44</v>
      </c>
      <c r="D6" s="14">
        <v>9</v>
      </c>
      <c r="E6" s="23">
        <v>14</v>
      </c>
    </row>
    <row r="7" spans="1:5" x14ac:dyDescent="0.25">
      <c r="A7" s="21" t="s">
        <v>1186</v>
      </c>
      <c r="B7" s="16"/>
      <c r="C7" s="14">
        <v>12</v>
      </c>
      <c r="D7" s="14">
        <v>3</v>
      </c>
      <c r="E7" s="23">
        <v>6</v>
      </c>
    </row>
    <row r="8" spans="1:5" x14ac:dyDescent="0.25">
      <c r="A8" s="21" t="s">
        <v>1187</v>
      </c>
      <c r="B8" s="16"/>
      <c r="C8" s="14">
        <v>87</v>
      </c>
      <c r="D8" s="14">
        <v>37</v>
      </c>
      <c r="E8" s="23">
        <v>26</v>
      </c>
    </row>
    <row r="9" spans="1:5" x14ac:dyDescent="0.25">
      <c r="A9" s="21" t="s">
        <v>615</v>
      </c>
      <c r="B9" s="16"/>
      <c r="C9" s="14">
        <v>18</v>
      </c>
      <c r="D9" s="14">
        <v>8</v>
      </c>
      <c r="E9" s="23">
        <v>6</v>
      </c>
    </row>
    <row r="10" spans="1:5" x14ac:dyDescent="0.25">
      <c r="A10" s="21" t="s">
        <v>1188</v>
      </c>
      <c r="B10" s="16"/>
      <c r="C10" s="14">
        <v>30</v>
      </c>
      <c r="D10" s="14">
        <v>8</v>
      </c>
      <c r="E10" s="23">
        <v>13</v>
      </c>
    </row>
    <row r="11" spans="1:5" x14ac:dyDescent="0.25">
      <c r="A11" s="195" t="s">
        <v>956</v>
      </c>
      <c r="B11" s="196"/>
      <c r="C11" s="30">
        <v>228</v>
      </c>
      <c r="D11" s="30">
        <v>80</v>
      </c>
      <c r="E11" s="30">
        <v>87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6</v>
      </c>
    </row>
    <row r="15" spans="1:5" x14ac:dyDescent="0.25">
      <c r="A15" s="21" t="s">
        <v>1191</v>
      </c>
      <c r="B15" s="16"/>
      <c r="C15" s="22"/>
    </row>
    <row r="16" spans="1:5" x14ac:dyDescent="0.25">
      <c r="A16" s="21" t="s">
        <v>1192</v>
      </c>
      <c r="B16" s="16"/>
      <c r="C16" s="22"/>
    </row>
    <row r="17" spans="1:3" x14ac:dyDescent="0.25">
      <c r="A17" s="195" t="s">
        <v>956</v>
      </c>
      <c r="B17" s="196"/>
      <c r="C17" s="30">
        <v>6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24</v>
      </c>
    </row>
    <row r="22" spans="1:3" x14ac:dyDescent="0.25">
      <c r="A22" s="21" t="s">
        <v>1185</v>
      </c>
      <c r="B22" s="16"/>
      <c r="C22" s="23">
        <v>68</v>
      </c>
    </row>
    <row r="23" spans="1:3" x14ac:dyDescent="0.25">
      <c r="A23" s="21" t="s">
        <v>1186</v>
      </c>
      <c r="B23" s="16"/>
      <c r="C23" s="23">
        <v>29</v>
      </c>
    </row>
    <row r="24" spans="1:3" x14ac:dyDescent="0.25">
      <c r="A24" s="21" t="s">
        <v>1187</v>
      </c>
      <c r="B24" s="16"/>
      <c r="C24" s="23">
        <v>121</v>
      </c>
    </row>
    <row r="25" spans="1:3" x14ac:dyDescent="0.25">
      <c r="A25" s="21" t="s">
        <v>615</v>
      </c>
      <c r="B25" s="16"/>
      <c r="C25" s="23">
        <v>21</v>
      </c>
    </row>
    <row r="26" spans="1:3" x14ac:dyDescent="0.25">
      <c r="A26" s="21" t="s">
        <v>1188</v>
      </c>
      <c r="B26" s="16"/>
      <c r="C26" s="23">
        <v>69</v>
      </c>
    </row>
    <row r="27" spans="1:3" x14ac:dyDescent="0.25">
      <c r="A27" s="195" t="s">
        <v>956</v>
      </c>
      <c r="B27" s="196"/>
      <c r="C27" s="30">
        <v>332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1</v>
      </c>
    </row>
    <row r="32" spans="1:3" x14ac:dyDescent="0.25">
      <c r="A32" s="21" t="s">
        <v>1029</v>
      </c>
      <c r="B32" s="16"/>
      <c r="C32" s="23">
        <v>0</v>
      </c>
    </row>
    <row r="33" spans="1:3" x14ac:dyDescent="0.25">
      <c r="A33" s="21" t="s">
        <v>1194</v>
      </c>
      <c r="B33" s="16"/>
      <c r="C33" s="23">
        <v>328</v>
      </c>
    </row>
    <row r="34" spans="1:3" x14ac:dyDescent="0.25">
      <c r="A34" s="21" t="s">
        <v>1127</v>
      </c>
      <c r="B34" s="16"/>
      <c r="C34" s="23">
        <v>3</v>
      </c>
    </row>
    <row r="35" spans="1:3" x14ac:dyDescent="0.25">
      <c r="A35" s="21" t="s">
        <v>1195</v>
      </c>
      <c r="B35" s="16"/>
      <c r="C35" s="23">
        <v>21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3">
        <v>0</v>
      </c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5" t="s">
        <v>956</v>
      </c>
      <c r="B40" s="196"/>
      <c r="C40" s="30">
        <v>353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9</v>
      </c>
    </row>
    <row r="45" spans="1:3" x14ac:dyDescent="0.25">
      <c r="A45" s="21" t="s">
        <v>1185</v>
      </c>
      <c r="B45" s="16"/>
      <c r="C45" s="23">
        <v>40</v>
      </c>
    </row>
    <row r="46" spans="1:3" x14ac:dyDescent="0.25">
      <c r="A46" s="21" t="s">
        <v>1186</v>
      </c>
      <c r="B46" s="16"/>
      <c r="C46" s="23">
        <v>7</v>
      </c>
    </row>
    <row r="47" spans="1:3" x14ac:dyDescent="0.25">
      <c r="A47" s="21" t="s">
        <v>1187</v>
      </c>
      <c r="B47" s="16"/>
      <c r="C47" s="23">
        <v>26</v>
      </c>
    </row>
    <row r="48" spans="1:3" x14ac:dyDescent="0.25">
      <c r="A48" s="21" t="s">
        <v>615</v>
      </c>
      <c r="B48" s="16"/>
      <c r="C48" s="23">
        <v>4</v>
      </c>
    </row>
    <row r="49" spans="1:3" x14ac:dyDescent="0.25">
      <c r="A49" s="21" t="s">
        <v>1188</v>
      </c>
      <c r="B49" s="16"/>
      <c r="C49" s="23">
        <v>17</v>
      </c>
    </row>
    <row r="50" spans="1:3" x14ac:dyDescent="0.25">
      <c r="A50" s="195" t="s">
        <v>956</v>
      </c>
      <c r="B50" s="196"/>
      <c r="C50" s="30">
        <v>103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8" t="s">
        <v>1184</v>
      </c>
      <c r="B53" s="13" t="s">
        <v>81</v>
      </c>
      <c r="C53" s="23">
        <v>1</v>
      </c>
    </row>
    <row r="54" spans="1:3" x14ac:dyDescent="0.25">
      <c r="A54" s="180"/>
      <c r="B54" s="13" t="s">
        <v>82</v>
      </c>
      <c r="C54" s="23">
        <v>4</v>
      </c>
    </row>
    <row r="55" spans="1:3" x14ac:dyDescent="0.25">
      <c r="A55" s="178" t="s">
        <v>1185</v>
      </c>
      <c r="B55" s="13" t="s">
        <v>81</v>
      </c>
      <c r="C55" s="23">
        <v>16</v>
      </c>
    </row>
    <row r="56" spans="1:3" x14ac:dyDescent="0.25">
      <c r="A56" s="180"/>
      <c r="B56" s="13" t="s">
        <v>82</v>
      </c>
      <c r="C56" s="23">
        <v>11</v>
      </c>
    </row>
    <row r="57" spans="1:3" x14ac:dyDescent="0.25">
      <c r="A57" s="178" t="s">
        <v>1186</v>
      </c>
      <c r="B57" s="13" t="s">
        <v>81</v>
      </c>
      <c r="C57" s="23">
        <v>0</v>
      </c>
    </row>
    <row r="58" spans="1:3" x14ac:dyDescent="0.25">
      <c r="A58" s="180"/>
      <c r="B58" s="13" t="s">
        <v>82</v>
      </c>
      <c r="C58" s="23">
        <v>0</v>
      </c>
    </row>
    <row r="59" spans="1:3" x14ac:dyDescent="0.25">
      <c r="A59" s="178" t="s">
        <v>1187</v>
      </c>
      <c r="B59" s="13" t="s">
        <v>81</v>
      </c>
      <c r="C59" s="23">
        <v>12</v>
      </c>
    </row>
    <row r="60" spans="1:3" x14ac:dyDescent="0.25">
      <c r="A60" s="180"/>
      <c r="B60" s="13" t="s">
        <v>82</v>
      </c>
      <c r="C60" s="23">
        <v>12</v>
      </c>
    </row>
    <row r="61" spans="1:3" x14ac:dyDescent="0.25">
      <c r="A61" s="178" t="s">
        <v>615</v>
      </c>
      <c r="B61" s="13" t="s">
        <v>81</v>
      </c>
      <c r="C61" s="23">
        <v>6</v>
      </c>
    </row>
    <row r="62" spans="1:3" x14ac:dyDescent="0.25">
      <c r="A62" s="180"/>
      <c r="B62" s="13" t="s">
        <v>82</v>
      </c>
      <c r="C62" s="23">
        <v>5</v>
      </c>
    </row>
    <row r="63" spans="1:3" x14ac:dyDescent="0.25">
      <c r="A63" s="178" t="s">
        <v>1188</v>
      </c>
      <c r="B63" s="13" t="s">
        <v>81</v>
      </c>
      <c r="C63" s="23">
        <v>10</v>
      </c>
    </row>
    <row r="64" spans="1:3" x14ac:dyDescent="0.25">
      <c r="A64" s="180"/>
      <c r="B64" s="13" t="s">
        <v>82</v>
      </c>
      <c r="C64" s="23">
        <v>1</v>
      </c>
    </row>
    <row r="65" spans="1:3" x14ac:dyDescent="0.25">
      <c r="A65" s="195" t="s">
        <v>956</v>
      </c>
      <c r="B65" s="196"/>
      <c r="C65" s="30">
        <v>78</v>
      </c>
    </row>
    <row r="66" spans="1:3" x14ac:dyDescent="0.25">
      <c r="A66" s="6"/>
    </row>
  </sheetData>
  <sheetProtection algorithmName="SHA-512" hashValue="hZ0+PVAHRJdJOC6WEZRadeF2iswS0npQePRdt1FPXAWUDfYkNJ1YTZj4p2OwASeMB92fIEQnm3waxT7D6v+qpg==" saltValue="AAhr4iJwAarXCtp9lAH+B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3</v>
      </c>
      <c r="D5" s="42">
        <v>1</v>
      </c>
      <c r="E5" s="42">
        <v>4</v>
      </c>
      <c r="F5" s="37">
        <v>1</v>
      </c>
    </row>
    <row r="6" spans="1:6" x14ac:dyDescent="0.25">
      <c r="A6" s="189"/>
      <c r="B6" s="36" t="s">
        <v>1204</v>
      </c>
      <c r="C6" s="42">
        <v>2</v>
      </c>
      <c r="D6" s="42">
        <v>1</v>
      </c>
      <c r="E6" s="42">
        <v>2</v>
      </c>
      <c r="F6" s="37">
        <v>3</v>
      </c>
    </row>
    <row r="7" spans="1:6" x14ac:dyDescent="0.25">
      <c r="A7" s="35" t="s">
        <v>1205</v>
      </c>
      <c r="B7" s="36" t="s">
        <v>1206</v>
      </c>
      <c r="C7" s="42">
        <v>2</v>
      </c>
      <c r="D7" s="42">
        <v>0</v>
      </c>
      <c r="E7" s="42">
        <v>0</v>
      </c>
      <c r="F7" s="37">
        <v>1</v>
      </c>
    </row>
    <row r="8" spans="1:6" ht="22.5" x14ac:dyDescent="0.25">
      <c r="A8" s="187" t="s">
        <v>1207</v>
      </c>
      <c r="B8" s="36" t="s">
        <v>1208</v>
      </c>
      <c r="C8" s="42">
        <v>22</v>
      </c>
      <c r="D8" s="42">
        <v>43</v>
      </c>
      <c r="E8" s="42">
        <v>50</v>
      </c>
      <c r="F8" s="37">
        <v>0</v>
      </c>
    </row>
    <row r="9" spans="1:6" x14ac:dyDescent="0.25">
      <c r="A9" s="188"/>
      <c r="B9" s="36" t="s">
        <v>1209</v>
      </c>
      <c r="C9" s="42">
        <v>2</v>
      </c>
      <c r="D9" s="42">
        <v>0</v>
      </c>
      <c r="E9" s="42">
        <v>2</v>
      </c>
      <c r="F9" s="37">
        <v>1</v>
      </c>
    </row>
    <row r="10" spans="1:6" ht="22.5" x14ac:dyDescent="0.25">
      <c r="A10" s="189"/>
      <c r="B10" s="36" t="s">
        <v>1210</v>
      </c>
      <c r="C10" s="42">
        <v>13</v>
      </c>
      <c r="D10" s="42">
        <v>32</v>
      </c>
      <c r="E10" s="42">
        <v>25</v>
      </c>
      <c r="F10" s="37">
        <v>8</v>
      </c>
    </row>
    <row r="11" spans="1:6" ht="22.5" x14ac:dyDescent="0.25">
      <c r="A11" s="187" t="s">
        <v>1211</v>
      </c>
      <c r="B11" s="36" t="s">
        <v>1212</v>
      </c>
      <c r="C11" s="42">
        <v>2</v>
      </c>
      <c r="D11" s="42">
        <v>0</v>
      </c>
      <c r="E11" s="42">
        <v>0</v>
      </c>
      <c r="F11" s="37">
        <v>4</v>
      </c>
    </row>
    <row r="12" spans="1:6" x14ac:dyDescent="0.25">
      <c r="A12" s="188"/>
      <c r="B12" s="36" t="s">
        <v>1213</v>
      </c>
      <c r="C12" s="42">
        <v>0</v>
      </c>
      <c r="D12" s="42">
        <v>0</v>
      </c>
      <c r="E12" s="42">
        <v>0</v>
      </c>
      <c r="F12" s="37">
        <v>2</v>
      </c>
    </row>
    <row r="13" spans="1:6" ht="22.5" x14ac:dyDescent="0.25">
      <c r="A13" s="189"/>
      <c r="B13" s="36" t="s">
        <v>1214</v>
      </c>
      <c r="C13" s="42">
        <v>3</v>
      </c>
      <c r="D13" s="42">
        <v>5</v>
      </c>
      <c r="E13" s="42">
        <v>2</v>
      </c>
      <c r="F13" s="37">
        <v>7</v>
      </c>
    </row>
    <row r="14" spans="1:6" ht="22.5" x14ac:dyDescent="0.25">
      <c r="A14" s="35" t="s">
        <v>1215</v>
      </c>
      <c r="B14" s="36" t="s">
        <v>1216</v>
      </c>
      <c r="C14" s="42">
        <v>2</v>
      </c>
      <c r="D14" s="42">
        <v>0</v>
      </c>
      <c r="E14" s="42">
        <v>0</v>
      </c>
      <c r="F14" s="37">
        <v>1</v>
      </c>
    </row>
    <row r="15" spans="1:6" x14ac:dyDescent="0.25">
      <c r="A15" s="187" t="s">
        <v>1217</v>
      </c>
      <c r="B15" s="36" t="s">
        <v>1218</v>
      </c>
      <c r="C15" s="42">
        <v>218</v>
      </c>
      <c r="D15" s="42">
        <v>177</v>
      </c>
      <c r="E15" s="42">
        <v>15</v>
      </c>
      <c r="F15" s="37">
        <v>20</v>
      </c>
    </row>
    <row r="16" spans="1:6" x14ac:dyDescent="0.25">
      <c r="A16" s="188"/>
      <c r="B16" s="36" t="s">
        <v>1219</v>
      </c>
      <c r="C16" s="42">
        <v>34</v>
      </c>
      <c r="D16" s="42">
        <v>0</v>
      </c>
      <c r="E16" s="42">
        <v>0</v>
      </c>
      <c r="F16" s="37">
        <v>0</v>
      </c>
    </row>
    <row r="17" spans="1:6" x14ac:dyDescent="0.25">
      <c r="A17" s="188"/>
      <c r="B17" s="36" t="s">
        <v>1220</v>
      </c>
      <c r="C17" s="42">
        <v>1</v>
      </c>
      <c r="D17" s="42">
        <v>0</v>
      </c>
      <c r="E17" s="42">
        <v>3</v>
      </c>
      <c r="F17" s="37">
        <v>0</v>
      </c>
    </row>
    <row r="18" spans="1:6" x14ac:dyDescent="0.25">
      <c r="A18" s="188"/>
      <c r="B18" s="36" t="s">
        <v>1221</v>
      </c>
      <c r="C18" s="42">
        <v>7</v>
      </c>
      <c r="D18" s="42">
        <v>3</v>
      </c>
      <c r="E18" s="42">
        <v>2</v>
      </c>
      <c r="F18" s="37">
        <v>2</v>
      </c>
    </row>
    <row r="19" spans="1:6" ht="22.5" x14ac:dyDescent="0.25">
      <c r="A19" s="189"/>
      <c r="B19" s="36" t="s">
        <v>1222</v>
      </c>
      <c r="C19" s="42">
        <v>1</v>
      </c>
      <c r="D19" s="42">
        <v>1</v>
      </c>
      <c r="E19" s="42">
        <v>1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1</v>
      </c>
      <c r="D20" s="42">
        <v>0</v>
      </c>
      <c r="E20" s="42">
        <v>3</v>
      </c>
      <c r="F20" s="37">
        <v>1</v>
      </c>
    </row>
    <row r="21" spans="1:6" x14ac:dyDescent="0.25">
      <c r="A21" s="35" t="s">
        <v>1225</v>
      </c>
      <c r="B21" s="36" t="s">
        <v>1226</v>
      </c>
      <c r="C21" s="42">
        <v>2</v>
      </c>
      <c r="D21" s="42">
        <v>0</v>
      </c>
      <c r="E21" s="42">
        <v>0</v>
      </c>
      <c r="F21" s="37">
        <v>150</v>
      </c>
    </row>
    <row r="22" spans="1:6" x14ac:dyDescent="0.25">
      <c r="A22" s="185" t="s">
        <v>956</v>
      </c>
      <c r="B22" s="186"/>
      <c r="C22" s="43">
        <v>315</v>
      </c>
      <c r="D22" s="43">
        <v>263</v>
      </c>
      <c r="E22" s="43">
        <v>109</v>
      </c>
      <c r="F22" s="43">
        <v>201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202</v>
      </c>
    </row>
    <row r="26" spans="1:6" x14ac:dyDescent="0.25">
      <c r="A26" s="40" t="s">
        <v>114</v>
      </c>
      <c r="B26" s="16"/>
      <c r="C26" s="37">
        <v>92</v>
      </c>
    </row>
    <row r="27" spans="1:6" x14ac:dyDescent="0.25">
      <c r="A27" s="40" t="s">
        <v>1060</v>
      </c>
      <c r="B27" s="16"/>
      <c r="C27" s="37">
        <v>86</v>
      </c>
    </row>
    <row r="28" spans="1:6" x14ac:dyDescent="0.25">
      <c r="A28" s="185" t="s">
        <v>956</v>
      </c>
      <c r="B28" s="186"/>
      <c r="C28" s="43">
        <v>380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30</v>
      </c>
    </row>
    <row r="33" spans="1:3" x14ac:dyDescent="0.25">
      <c r="A33" s="40" t="s">
        <v>1229</v>
      </c>
      <c r="B33" s="16"/>
      <c r="C33" s="37">
        <v>103</v>
      </c>
    </row>
    <row r="34" spans="1:3" x14ac:dyDescent="0.25">
      <c r="A34" s="40" t="s">
        <v>82</v>
      </c>
      <c r="B34" s="16"/>
      <c r="C34" s="37">
        <v>31</v>
      </c>
    </row>
    <row r="35" spans="1:3" x14ac:dyDescent="0.25">
      <c r="A35" s="185" t="s">
        <v>956</v>
      </c>
      <c r="B35" s="186"/>
      <c r="C35" s="43">
        <v>164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649</v>
      </c>
    </row>
    <row r="40" spans="1:3" x14ac:dyDescent="0.25">
      <c r="A40" s="40" t="s">
        <v>1232</v>
      </c>
      <c r="B40" s="16"/>
      <c r="C40" s="37">
        <v>116</v>
      </c>
    </row>
    <row r="41" spans="1:3" x14ac:dyDescent="0.25">
      <c r="A41" s="185" t="s">
        <v>956</v>
      </c>
      <c r="B41" s="186"/>
      <c r="C41" s="43">
        <v>765</v>
      </c>
    </row>
    <row r="42" spans="1:3" x14ac:dyDescent="0.25">
      <c r="A42" s="6"/>
    </row>
  </sheetData>
  <sheetProtection algorithmName="SHA-512" hashValue="+hWheRgpH2uVvVugjVIGaAgXCwjYeDT245vOXQeHK8o259wuTcERGz9uVwKJHbikkoskDQK75mV/CfOfBBH30A==" saltValue="RYP3SpPP2T5e6N6Mc1hVk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1235</v>
      </c>
      <c r="B5" s="13" t="s">
        <v>1236</v>
      </c>
      <c r="C5" s="14">
        <v>6173</v>
      </c>
      <c r="D5" s="14">
        <v>8452</v>
      </c>
      <c r="E5" s="15">
        <v>-0.269640321817321</v>
      </c>
    </row>
    <row r="6" spans="1:5" x14ac:dyDescent="0.25">
      <c r="A6" s="173"/>
      <c r="B6" s="13" t="s">
        <v>1237</v>
      </c>
      <c r="C6" s="14">
        <v>0</v>
      </c>
      <c r="D6" s="14">
        <v>0</v>
      </c>
      <c r="E6" s="15">
        <v>0</v>
      </c>
    </row>
    <row r="7" spans="1:5" x14ac:dyDescent="0.25">
      <c r="A7" s="174"/>
      <c r="B7" s="13" t="s">
        <v>1238</v>
      </c>
      <c r="C7" s="14">
        <v>4132</v>
      </c>
      <c r="D7" s="14">
        <v>6768</v>
      </c>
      <c r="E7" s="15">
        <v>-0.389479905437352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2" t="s">
        <v>1240</v>
      </c>
      <c r="B11" s="13" t="s">
        <v>1241</v>
      </c>
      <c r="C11" s="14">
        <v>404</v>
      </c>
      <c r="D11" s="14">
        <v>213</v>
      </c>
      <c r="E11" s="15">
        <v>0.89671361502347402</v>
      </c>
    </row>
    <row r="12" spans="1:5" x14ac:dyDescent="0.25">
      <c r="A12" s="173"/>
      <c r="B12" s="13" t="s">
        <v>1242</v>
      </c>
      <c r="C12" s="14">
        <v>686</v>
      </c>
      <c r="D12" s="14">
        <v>238</v>
      </c>
      <c r="E12" s="15">
        <v>1.8823529411764699</v>
      </c>
    </row>
    <row r="13" spans="1:5" x14ac:dyDescent="0.25">
      <c r="A13" s="173"/>
      <c r="B13" s="13" t="s">
        <v>1243</v>
      </c>
      <c r="C13" s="14">
        <v>4052</v>
      </c>
      <c r="D13" s="14">
        <v>6100</v>
      </c>
      <c r="E13" s="15">
        <v>-0.33573770491803301</v>
      </c>
    </row>
    <row r="14" spans="1:5" x14ac:dyDescent="0.25">
      <c r="A14" s="173"/>
      <c r="B14" s="13" t="s">
        <v>1244</v>
      </c>
      <c r="C14" s="14">
        <v>640</v>
      </c>
      <c r="D14" s="14">
        <v>722</v>
      </c>
      <c r="E14" s="15">
        <v>-0.113573407202216</v>
      </c>
    </row>
    <row r="15" spans="1:5" x14ac:dyDescent="0.25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1246</v>
      </c>
      <c r="C16" s="14">
        <v>90</v>
      </c>
      <c r="D16" s="14">
        <v>52</v>
      </c>
      <c r="E16" s="15">
        <v>0.73076923076923095</v>
      </c>
    </row>
    <row r="17" spans="1:5" x14ac:dyDescent="0.25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4"/>
      <c r="B19" s="13" t="s">
        <v>1249</v>
      </c>
      <c r="C19" s="14">
        <v>533</v>
      </c>
      <c r="D19" s="14">
        <v>367</v>
      </c>
      <c r="E19" s="15">
        <v>0.452316076294278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3"/>
      <c r="B24" s="13" t="s">
        <v>1253</v>
      </c>
      <c r="C24" s="14">
        <v>331</v>
      </c>
      <c r="D24" s="14">
        <v>0</v>
      </c>
      <c r="E24" s="15">
        <v>331</v>
      </c>
    </row>
    <row r="25" spans="1:5" x14ac:dyDescent="0.25">
      <c r="A25" s="173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25">
      <c r="A26" s="174"/>
      <c r="B26" s="13" t="s">
        <v>1254</v>
      </c>
      <c r="C26" s="14">
        <v>533</v>
      </c>
      <c r="D26" s="14">
        <v>366</v>
      </c>
      <c r="E26" s="15">
        <v>0.45628415300546399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2" t="s">
        <v>1256</v>
      </c>
      <c r="B30" s="13" t="s">
        <v>1257</v>
      </c>
      <c r="C30" s="14">
        <v>246</v>
      </c>
      <c r="D30" s="14">
        <v>0</v>
      </c>
      <c r="E30" s="15">
        <v>246</v>
      </c>
    </row>
    <row r="31" spans="1:5" x14ac:dyDescent="0.25">
      <c r="A31" s="173"/>
      <c r="B31" s="13" t="s">
        <v>1258</v>
      </c>
      <c r="C31" s="14">
        <v>148</v>
      </c>
      <c r="D31" s="14">
        <v>0</v>
      </c>
      <c r="E31" s="15">
        <v>148</v>
      </c>
    </row>
    <row r="32" spans="1:5" x14ac:dyDescent="0.25">
      <c r="A32" s="174"/>
      <c r="B32" s="13" t="s">
        <v>1259</v>
      </c>
      <c r="C32" s="14">
        <v>88</v>
      </c>
      <c r="D32" s="14">
        <v>0</v>
      </c>
      <c r="E32" s="15">
        <v>88</v>
      </c>
    </row>
    <row r="33" spans="1:1" x14ac:dyDescent="0.25">
      <c r="A33" s="6"/>
    </row>
  </sheetData>
  <sheetProtection algorithmName="SHA-512" hashValue="L8nvcpiU1j9ex+hfi4MjwVwxHZzaaR4iPiUw6aOAiWoKHReHWz8giUmCig6TXZQi+/RNxpgrQ+q1dGs8fpnEwg==" saltValue="GoY+MZS0zSJ/f/bcnxZBM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3"/>
      <c r="B6" s="13" t="s">
        <v>1264</v>
      </c>
      <c r="C6" s="14">
        <v>4</v>
      </c>
      <c r="D6" s="14">
        <v>0</v>
      </c>
      <c r="E6" s="15">
        <v>4</v>
      </c>
    </row>
    <row r="7" spans="1:5" x14ac:dyDescent="0.25">
      <c r="A7" s="173"/>
      <c r="B7" s="13" t="s">
        <v>1265</v>
      </c>
      <c r="C7" s="14">
        <v>31</v>
      </c>
      <c r="D7" s="14">
        <v>0</v>
      </c>
      <c r="E7" s="15">
        <v>31</v>
      </c>
    </row>
    <row r="8" spans="1:5" x14ac:dyDescent="0.25">
      <c r="A8" s="173"/>
      <c r="B8" s="13" t="s">
        <v>1266</v>
      </c>
      <c r="C8" s="14">
        <v>328</v>
      </c>
      <c r="D8" s="14">
        <v>4</v>
      </c>
      <c r="E8" s="15">
        <v>81</v>
      </c>
    </row>
    <row r="9" spans="1:5" x14ac:dyDescent="0.25">
      <c r="A9" s="173"/>
      <c r="B9" s="13" t="s">
        <v>1267</v>
      </c>
      <c r="C9" s="14">
        <v>82</v>
      </c>
      <c r="D9" s="14">
        <v>2</v>
      </c>
      <c r="E9" s="15">
        <v>40</v>
      </c>
    </row>
    <row r="10" spans="1:5" x14ac:dyDescent="0.25">
      <c r="A10" s="173"/>
      <c r="B10" s="13" t="s">
        <v>1268</v>
      </c>
      <c r="C10" s="14">
        <v>8</v>
      </c>
      <c r="D10" s="14">
        <v>1</v>
      </c>
      <c r="E10" s="15">
        <v>7</v>
      </c>
    </row>
    <row r="11" spans="1:5" x14ac:dyDescent="0.25">
      <c r="A11" s="173"/>
      <c r="B11" s="13" t="s">
        <v>1269</v>
      </c>
      <c r="C11" s="14">
        <v>51</v>
      </c>
      <c r="D11" s="14">
        <v>1</v>
      </c>
      <c r="E11" s="15">
        <v>50</v>
      </c>
    </row>
    <row r="12" spans="1:5" x14ac:dyDescent="0.25">
      <c r="A12" s="173"/>
      <c r="B12" s="13" t="s">
        <v>1270</v>
      </c>
      <c r="C12" s="14">
        <v>24</v>
      </c>
      <c r="D12" s="14">
        <v>0</v>
      </c>
      <c r="E12" s="15">
        <v>24</v>
      </c>
    </row>
    <row r="13" spans="1:5" x14ac:dyDescent="0.25">
      <c r="A13" s="173"/>
      <c r="B13" s="13" t="s">
        <v>1271</v>
      </c>
      <c r="C13" s="14">
        <v>42</v>
      </c>
      <c r="D13" s="14">
        <v>1</v>
      </c>
      <c r="E13" s="15">
        <v>41</v>
      </c>
    </row>
    <row r="14" spans="1:5" x14ac:dyDescent="0.25">
      <c r="A14" s="173"/>
      <c r="B14" s="13" t="s">
        <v>1272</v>
      </c>
      <c r="C14" s="14">
        <v>5</v>
      </c>
      <c r="D14" s="14">
        <v>1</v>
      </c>
      <c r="E14" s="15">
        <v>4</v>
      </c>
    </row>
    <row r="15" spans="1:5" x14ac:dyDescent="0.25">
      <c r="A15" s="173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111</v>
      </c>
      <c r="C16" s="14">
        <v>441</v>
      </c>
      <c r="D16" s="14">
        <v>22</v>
      </c>
      <c r="E16" s="15">
        <v>19.045454545454501</v>
      </c>
    </row>
    <row r="17" spans="1:1" x14ac:dyDescent="0.25">
      <c r="A17" s="6"/>
    </row>
  </sheetData>
  <sheetProtection algorithmName="SHA-512" hashValue="KOuawi7UR7111X5nVBPZOfZKQkQMGW0QhyCjwHPkp3PcuDNcxxpgkI+tdME475fi50hsqnpM0wYK9sgBaKgvHA==" saltValue="YDCS+rDsDa160AfoI82q1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158</v>
      </c>
      <c r="D5" s="42">
        <v>408</v>
      </c>
      <c r="E5" s="48">
        <v>-0.61274509803921595</v>
      </c>
    </row>
    <row r="6" spans="1:5" x14ac:dyDescent="0.25">
      <c r="A6" s="35" t="s">
        <v>1278</v>
      </c>
      <c r="B6" s="41" t="s">
        <v>1279</v>
      </c>
      <c r="C6" s="42">
        <v>1946</v>
      </c>
      <c r="D6" s="42">
        <v>1256</v>
      </c>
      <c r="E6" s="48">
        <v>0.54936305732484103</v>
      </c>
    </row>
    <row r="7" spans="1:5" ht="22.5" x14ac:dyDescent="0.25">
      <c r="A7" s="35" t="s">
        <v>1280</v>
      </c>
      <c r="B7" s="41" t="s">
        <v>1281</v>
      </c>
      <c r="C7" s="42">
        <v>147</v>
      </c>
      <c r="D7" s="42">
        <v>2279</v>
      </c>
      <c r="E7" s="48">
        <v>-0.93549802544975902</v>
      </c>
    </row>
    <row r="8" spans="1:5" ht="22.5" x14ac:dyDescent="0.25">
      <c r="A8" s="35" t="s">
        <v>1282</v>
      </c>
      <c r="B8" s="41" t="s">
        <v>1283</v>
      </c>
      <c r="C8" s="42">
        <v>184</v>
      </c>
      <c r="D8" s="42">
        <v>526</v>
      </c>
      <c r="E8" s="48">
        <v>-0.65019011406844096</v>
      </c>
    </row>
    <row r="9" spans="1:5" ht="22.5" x14ac:dyDescent="0.25">
      <c r="A9" s="35" t="s">
        <v>1284</v>
      </c>
      <c r="B9" s="41" t="s">
        <v>1285</v>
      </c>
      <c r="C9" s="42">
        <v>29</v>
      </c>
      <c r="D9" s="42">
        <v>39</v>
      </c>
      <c r="E9" s="48">
        <v>-0.256410256410256</v>
      </c>
    </row>
    <row r="10" spans="1:5" ht="22.5" x14ac:dyDescent="0.25">
      <c r="A10" s="35" t="s">
        <v>1286</v>
      </c>
      <c r="B10" s="41" t="s">
        <v>1287</v>
      </c>
      <c r="C10" s="42">
        <v>13</v>
      </c>
      <c r="D10" s="42">
        <v>41</v>
      </c>
      <c r="E10" s="48">
        <v>-0.68292682926829296</v>
      </c>
    </row>
    <row r="11" spans="1:5" ht="22.5" x14ac:dyDescent="0.25">
      <c r="A11" s="35" t="s">
        <v>1288</v>
      </c>
      <c r="B11" s="16"/>
      <c r="C11" s="42">
        <v>248</v>
      </c>
      <c r="D11" s="42">
        <v>531</v>
      </c>
      <c r="E11" s="48">
        <v>-0.53295668549905795</v>
      </c>
    </row>
    <row r="12" spans="1:5" x14ac:dyDescent="0.25">
      <c r="A12" s="35" t="s">
        <v>1289</v>
      </c>
      <c r="B12" s="16"/>
      <c r="C12" s="42">
        <v>2859</v>
      </c>
      <c r="D12" s="42">
        <v>2813</v>
      </c>
      <c r="E12" s="48">
        <v>1.6352648418059001E-2</v>
      </c>
    </row>
    <row r="13" spans="1:5" x14ac:dyDescent="0.25">
      <c r="A13" s="187" t="s">
        <v>1290</v>
      </c>
      <c r="B13" s="41" t="s">
        <v>1291</v>
      </c>
      <c r="C13" s="42">
        <v>199</v>
      </c>
      <c r="D13" s="42">
        <v>53</v>
      </c>
      <c r="E13" s="48">
        <v>2.7547169811320802</v>
      </c>
    </row>
    <row r="14" spans="1:5" x14ac:dyDescent="0.25">
      <c r="A14" s="189"/>
      <c r="B14" s="41" t="s">
        <v>1292</v>
      </c>
      <c r="C14" s="42">
        <v>5</v>
      </c>
      <c r="D14" s="42">
        <v>61</v>
      </c>
      <c r="E14" s="48">
        <v>-0.91803278688524603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90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25">
      <c r="A18" s="191"/>
      <c r="B18" s="41" t="s">
        <v>1296</v>
      </c>
      <c r="C18" s="42">
        <v>738</v>
      </c>
      <c r="D18" s="42">
        <v>428</v>
      </c>
      <c r="E18" s="37">
        <v>16</v>
      </c>
    </row>
    <row r="19" spans="1:5" x14ac:dyDescent="0.25">
      <c r="A19" s="191"/>
      <c r="B19" s="41" t="s">
        <v>1297</v>
      </c>
      <c r="C19" s="42">
        <v>0</v>
      </c>
      <c r="D19" s="42">
        <v>0</v>
      </c>
      <c r="E19" s="37">
        <v>0</v>
      </c>
    </row>
    <row r="20" spans="1:5" x14ac:dyDescent="0.25">
      <c r="A20" s="191"/>
      <c r="B20" s="41" t="s">
        <v>1298</v>
      </c>
      <c r="C20" s="42">
        <v>1</v>
      </c>
      <c r="D20" s="42">
        <v>0</v>
      </c>
      <c r="E20" s="37">
        <v>0</v>
      </c>
    </row>
    <row r="21" spans="1:5" x14ac:dyDescent="0.25">
      <c r="A21" s="191"/>
      <c r="B21" s="41" t="s">
        <v>1299</v>
      </c>
      <c r="C21" s="42">
        <v>14</v>
      </c>
      <c r="D21" s="42">
        <v>12</v>
      </c>
      <c r="E21" s="37">
        <v>0</v>
      </c>
    </row>
    <row r="22" spans="1:5" x14ac:dyDescent="0.25">
      <c r="A22" s="191"/>
      <c r="B22" s="41" t="s">
        <v>980</v>
      </c>
      <c r="C22" s="42">
        <v>18316</v>
      </c>
      <c r="D22" s="42">
        <v>12989</v>
      </c>
      <c r="E22" s="37">
        <v>6</v>
      </c>
    </row>
    <row r="23" spans="1:5" x14ac:dyDescent="0.25">
      <c r="A23" s="191"/>
      <c r="B23" s="41" t="s">
        <v>1300</v>
      </c>
      <c r="C23" s="42">
        <v>486</v>
      </c>
      <c r="D23" s="42">
        <v>72</v>
      </c>
      <c r="E23" s="37">
        <v>12</v>
      </c>
    </row>
    <row r="24" spans="1:5" x14ac:dyDescent="0.25">
      <c r="A24" s="191"/>
      <c r="B24" s="41" t="s">
        <v>1301</v>
      </c>
      <c r="C24" s="42">
        <v>32</v>
      </c>
      <c r="D24" s="42">
        <v>20</v>
      </c>
      <c r="E24" s="37">
        <v>0</v>
      </c>
    </row>
    <row r="25" spans="1:5" x14ac:dyDescent="0.25">
      <c r="A25" s="191"/>
      <c r="B25" s="41" t="s">
        <v>1302</v>
      </c>
      <c r="C25" s="42">
        <v>9</v>
      </c>
      <c r="D25" s="42">
        <v>13</v>
      </c>
      <c r="E25" s="37">
        <v>0</v>
      </c>
    </row>
    <row r="26" spans="1:5" x14ac:dyDescent="0.25">
      <c r="A26" s="191"/>
      <c r="B26" s="41" t="s">
        <v>1303</v>
      </c>
      <c r="C26" s="42">
        <v>240</v>
      </c>
      <c r="D26" s="42">
        <v>2563</v>
      </c>
      <c r="E26" s="37">
        <v>0</v>
      </c>
    </row>
    <row r="27" spans="1:5" x14ac:dyDescent="0.25">
      <c r="A27" s="191"/>
      <c r="B27" s="41" t="s">
        <v>1304</v>
      </c>
      <c r="C27" s="42">
        <v>473</v>
      </c>
      <c r="D27" s="42">
        <v>217</v>
      </c>
      <c r="E27" s="37">
        <v>0</v>
      </c>
    </row>
    <row r="28" spans="1:5" x14ac:dyDescent="0.25">
      <c r="A28" s="191"/>
      <c r="B28" s="41" t="s">
        <v>1305</v>
      </c>
      <c r="C28" s="42">
        <v>3239</v>
      </c>
      <c r="D28" s="42">
        <v>1286</v>
      </c>
      <c r="E28" s="37">
        <v>786</v>
      </c>
    </row>
    <row r="29" spans="1:5" x14ac:dyDescent="0.25">
      <c r="A29" s="191"/>
      <c r="B29" s="41" t="s">
        <v>1306</v>
      </c>
      <c r="C29" s="42">
        <v>3634</v>
      </c>
      <c r="D29" s="42">
        <v>966</v>
      </c>
      <c r="E29" s="37">
        <v>538</v>
      </c>
    </row>
    <row r="30" spans="1:5" x14ac:dyDescent="0.25">
      <c r="A30" s="192"/>
      <c r="B30" s="41" t="s">
        <v>1307</v>
      </c>
      <c r="C30" s="42">
        <v>0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Q+wIdir62/IFaVEgzpbAB7DPrv5jJBcPq/9Tv663dyM+FbGAvF72w31xzYiMEOhP5YrMfKVFuti2xP20+xzfHw==" saltValue="809cG57Pq3G28rq4kWlrv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2DF2-B224-4DD2-B70E-D8885E57AFC6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9" t="s">
        <v>1430</v>
      </c>
      <c r="D1" s="199"/>
      <c r="E1" s="199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1431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2"/>
    </row>
    <row r="3" spans="1:93" s="101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2"/>
    </row>
    <row r="4" spans="1:93" s="103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201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2" t="s">
        <v>1442</v>
      </c>
      <c r="BT4" s="202" t="s">
        <v>1443</v>
      </c>
      <c r="BU4" s="202" t="s">
        <v>289</v>
      </c>
      <c r="BV4" s="203"/>
      <c r="BY4" s="204" t="s">
        <v>168</v>
      </c>
      <c r="BZ4" s="204"/>
      <c r="CA4" s="204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1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1"/>
      <c r="AW6" s="200"/>
      <c r="AX6" s="200"/>
      <c r="AY6" s="200"/>
      <c r="AZ6" s="200"/>
      <c r="BA6" s="202"/>
      <c r="BE6" s="112" t="s">
        <v>113</v>
      </c>
      <c r="BF6" s="111" t="s">
        <v>114</v>
      </c>
      <c r="BG6" s="113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229493</v>
      </c>
      <c r="D7" s="120">
        <f>SUM(DatosGenerales!C15:C19)</f>
        <v>34770</v>
      </c>
      <c r="E7" s="119">
        <f>SUM(DatosGenerales!C12:C14)</f>
        <v>136943</v>
      </c>
      <c r="I7" s="121">
        <f>DatosGenerales!C31</f>
        <v>25314</v>
      </c>
      <c r="J7" s="120">
        <f>DatosGenerales!C32</f>
        <v>4713</v>
      </c>
      <c r="K7" s="119">
        <f>SUM(DatosGenerales!C33:C34)</f>
        <v>5154</v>
      </c>
      <c r="L7" s="120">
        <f>DatosGenerales!C36</f>
        <v>13864</v>
      </c>
      <c r="M7" s="119">
        <f>DatosGenerales!C95</f>
        <v>10423</v>
      </c>
      <c r="N7" s="122">
        <f>L7-M7</f>
        <v>3441</v>
      </c>
      <c r="O7" s="122"/>
      <c r="Q7" s="121">
        <f>DatosGenerales!C36</f>
        <v>13864</v>
      </c>
      <c r="R7" s="120">
        <f>DatosGenerales!C49</f>
        <v>19174</v>
      </c>
      <c r="S7" s="120">
        <f>DatosGenerales!C50</f>
        <v>1343</v>
      </c>
      <c r="T7" s="120">
        <f>DatosGenerales!C62</f>
        <v>438</v>
      </c>
      <c r="U7" s="120">
        <f>DatosGenerales!C78</f>
        <v>44</v>
      </c>
      <c r="V7" s="123">
        <f>SUM(Q7:U7)</f>
        <v>34863</v>
      </c>
      <c r="Z7" s="121">
        <f>SUM(DatosGenerales!C106,DatosGenerales!C107,DatosGenerales!C109)</f>
        <v>12551</v>
      </c>
      <c r="AA7" s="120">
        <f>SUM(DatosGenerales!C108,DatosGenerales!C110)</f>
        <v>5462</v>
      </c>
      <c r="AB7" s="120">
        <f>DatosGenerales!C106</f>
        <v>8102</v>
      </c>
      <c r="AC7" s="123">
        <f>DatosGenerales!C107</f>
        <v>3658</v>
      </c>
      <c r="AH7" s="121">
        <f>SUM(DatosGenerales!C115,DatosGenerales!C116,DatosGenerales!C118)</f>
        <v>1023</v>
      </c>
      <c r="AI7" s="120">
        <f>SUM(DatosGenerales!C117,DatosGenerales!C119)</f>
        <v>591</v>
      </c>
      <c r="AJ7" s="120">
        <f>DatosGenerales!C115</f>
        <v>659</v>
      </c>
      <c r="AK7" s="123">
        <f>DatosGenerales!C116</f>
        <v>329</v>
      </c>
      <c r="AP7" s="121">
        <f>SUM(DatosGenerales!C135:C136)</f>
        <v>2246</v>
      </c>
      <c r="AQ7" s="120">
        <f>SUM(DatosGenerales!C137:C138)</f>
        <v>1</v>
      </c>
      <c r="AR7" s="123">
        <f>SUM(DatosGenerales!C139:C140)</f>
        <v>167</v>
      </c>
      <c r="AV7" s="121">
        <f>DatosGenerales!C145</f>
        <v>42</v>
      </c>
      <c r="AW7" s="120">
        <f>DatosGenerales!C146</f>
        <v>558</v>
      </c>
      <c r="AX7" s="120">
        <f>DatosGenerales!C147</f>
        <v>174</v>
      </c>
      <c r="AY7" s="120">
        <f>DatosGenerales!C148</f>
        <v>36</v>
      </c>
      <c r="AZ7" s="120">
        <f>DatosGenerales!C149</f>
        <v>581</v>
      </c>
      <c r="BA7" s="123">
        <f>DatosGenerales!C150</f>
        <v>88</v>
      </c>
      <c r="BE7" s="121">
        <f>DatosGenerales!C151</f>
        <v>624</v>
      </c>
      <c r="BF7" s="120">
        <f>DatosGenerales!C152</f>
        <v>813</v>
      </c>
      <c r="BG7" s="123">
        <f>DatosGenerales!C154</f>
        <v>226</v>
      </c>
      <c r="BK7" s="121">
        <f>SUM(DatosGenerales!C297:C311)</f>
        <v>22880</v>
      </c>
      <c r="BL7" s="120">
        <f>SUM(DatosGenerales!C294:C296)</f>
        <v>1202</v>
      </c>
      <c r="BM7" s="120">
        <f>SUM(DatosGenerales!C312:C344)</f>
        <v>7142</v>
      </c>
      <c r="BN7" s="120">
        <f>SUM(DatosGenerales!C289)</f>
        <v>1577</v>
      </c>
      <c r="BO7" s="120">
        <f>SUM(DatosGenerales!C356:C364)</f>
        <v>286</v>
      </c>
      <c r="BP7" s="120">
        <f>SUM(DatosGenerales!C286:C288)</f>
        <v>165</v>
      </c>
      <c r="BQ7" s="120">
        <f>SUM(DatosGenerales!C345:C355)</f>
        <v>8</v>
      </c>
      <c r="BR7" s="120">
        <f>SUM(DatosGenerales!C290:C292)</f>
        <v>1071</v>
      </c>
      <c r="BS7" s="123">
        <f>SUM(DatosGenerales!C283:C285)</f>
        <v>1530</v>
      </c>
      <c r="BT7" s="123">
        <f>SUM(DatosGenerales!C293)</f>
        <v>12</v>
      </c>
      <c r="BU7" s="123">
        <f>SUM(DatosGenerales!C365:C377)</f>
        <v>397</v>
      </c>
      <c r="BY7" s="121">
        <f>DatosGenerales!C246</f>
        <v>69</v>
      </c>
      <c r="BZ7" s="120">
        <f>DatosGenerales!C247</f>
        <v>570</v>
      </c>
      <c r="CA7" s="123">
        <f>DatosGenerales!C248</f>
        <v>2230</v>
      </c>
      <c r="CF7" s="121">
        <f>DatosDiscapacidad!C5</f>
        <v>158</v>
      </c>
      <c r="CG7" s="123">
        <f>DatosDiscapacidad!C11</f>
        <v>248</v>
      </c>
      <c r="CM7" s="121">
        <f>DatosGenerales!C40</f>
        <v>43420</v>
      </c>
      <c r="CN7" s="123">
        <f>DatosGenerales!C41</f>
        <v>18975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6425</v>
      </c>
      <c r="BL53" s="131">
        <f>SUM(DatosGenerales!C311,DatosGenerales!C300,DatosGenerales!C309)</f>
        <v>6223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199</v>
      </c>
      <c r="BL66" s="131">
        <f>SUM(DatosGenerales!C299:C300)</f>
        <v>7077</v>
      </c>
      <c r="BM66" s="131">
        <f>SUM(DatosGenerales!C308:C309)</f>
        <v>5372</v>
      </c>
      <c r="BN66" s="131"/>
      <c r="BO66" s="118"/>
      <c r="BP66" s="118"/>
      <c r="BQ66" s="118"/>
      <c r="BR66" s="118"/>
      <c r="BS66" s="118"/>
    </row>
  </sheetData>
  <sheetProtection algorithmName="SHA-512" hashValue="p1VAefLz5e3+aUVE728Ycx7DVT+PetnFibK1u4IN1t4JN/nmgkYUkMMhN96wI8SECgHzDNCpG0S/lgyqJkF9Fg==" saltValue="2nqQFL2rDJjWzGUaZTTUN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F59F-93FF-4D29-9934-4DC342627711}">
  <dimension ref="A1:BI25"/>
  <sheetViews>
    <sheetView showGridLines="0" showRowColHeaders="0" workbookViewId="0">
      <selection activeCell="BC29" sqref="BC29"/>
    </sheetView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4rRaF93k8gF6zypEfp4Kenq5DTq1sGq9c+7NrbrcUOmL8P9/XPoZfMdPxbXLfRbDfvv2T9PM3Xd4C/ej1eyV9g==" saltValue="Dq31zS8wdNcliIBrwuJ0t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1831-FD83-41C5-BDF3-E8BFECAB9664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85" customHeight="1" x14ac:dyDescent="0.25">
      <c r="C7" s="205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7"/>
      <c r="M7" s="208"/>
      <c r="N7" s="208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640</v>
      </c>
    </row>
    <row r="8" spans="1:50" s="118" customFormat="1" ht="14.85" customHeight="1" x14ac:dyDescent="0.25">
      <c r="C8" s="205"/>
      <c r="D8" s="120">
        <f>DatosMenores!C56</f>
        <v>9674</v>
      </c>
      <c r="E8" s="120">
        <f>DatosMenores!C57</f>
        <v>1082</v>
      </c>
      <c r="F8" s="120">
        <f>DatosMenores!C58</f>
        <v>1024</v>
      </c>
      <c r="G8" s="120">
        <f>DatosMenores!C59</f>
        <v>6187</v>
      </c>
      <c r="H8" s="119">
        <f>DatosMenores!C60</f>
        <v>931</v>
      </c>
      <c r="I8" s="99"/>
      <c r="L8" s="119">
        <f>DatosMenores!C48</f>
        <v>148</v>
      </c>
      <c r="M8" s="120">
        <f>DatosMenores!C49</f>
        <v>144</v>
      </c>
      <c r="N8" s="120">
        <f>DatosMenores!C50</f>
        <v>1284</v>
      </c>
      <c r="O8" s="120">
        <f>DatosMenores!C51</f>
        <v>15</v>
      </c>
      <c r="P8" s="119">
        <f>DatosMenores!C52</f>
        <v>0</v>
      </c>
      <c r="S8" s="119">
        <f>DatosMenores!C28</f>
        <v>2141</v>
      </c>
      <c r="T8" s="120">
        <f>SUM(DatosMenores!C29:C32)</f>
        <v>802</v>
      </c>
      <c r="U8" s="120">
        <f>DatosMenores!C33</f>
        <v>29</v>
      </c>
      <c r="V8" s="120">
        <f>DatosMenores!C34</f>
        <v>2020</v>
      </c>
      <c r="W8" s="120">
        <f>DatosMenores!C35</f>
        <v>419</v>
      </c>
      <c r="X8" s="120">
        <f>DatosMenores!C36</f>
        <v>239</v>
      </c>
      <c r="Y8" s="120">
        <f>DatosMenores!C38</f>
        <v>17</v>
      </c>
      <c r="Z8" s="120">
        <f>DatosMenores!C37</f>
        <v>15</v>
      </c>
      <c r="AA8" s="119">
        <f>DatosMenores!C39</f>
        <v>611</v>
      </c>
      <c r="AC8" s="101"/>
      <c r="AE8" s="121">
        <f>DatosMenores!C5</f>
        <v>27</v>
      </c>
      <c r="AF8" s="120">
        <f>DatosMenores!C6</f>
        <v>2679</v>
      </c>
      <c r="AG8" s="120">
        <f>DatosMenores!C7</f>
        <v>452</v>
      </c>
      <c r="AH8" s="120">
        <f>DatosMenores!C8</f>
        <v>143</v>
      </c>
      <c r="AI8" s="120">
        <f>DatosMenores!C9</f>
        <v>267</v>
      </c>
      <c r="AJ8" s="119">
        <f>DatosMenores!C10</f>
        <v>869</v>
      </c>
      <c r="AK8" s="120">
        <f>DatosMenores!C11</f>
        <v>1953</v>
      </c>
      <c r="AL8" s="120">
        <f>DatosMenores!C12</f>
        <v>413</v>
      </c>
      <c r="AM8" s="119">
        <f>DatosMenores!C13</f>
        <v>140</v>
      </c>
      <c r="AN8" s="101"/>
      <c r="AP8" s="121">
        <f>DatosMenores!C69</f>
        <v>640</v>
      </c>
      <c r="AQ8" s="121">
        <f>DatosMenores!C70</f>
        <v>686</v>
      </c>
      <c r="AR8" s="120">
        <f>DatosMenores!C71</f>
        <v>4052</v>
      </c>
      <c r="AS8" s="120">
        <f>DatosMenores!C74</f>
        <v>129</v>
      </c>
      <c r="AT8" s="120">
        <f>DatosMenores!C75</f>
        <v>102</v>
      </c>
      <c r="AU8" s="119">
        <f>DatosMenores!C76</f>
        <v>3</v>
      </c>
      <c r="AW8" s="139" t="s">
        <v>1358</v>
      </c>
      <c r="AX8" s="140">
        <f>DatosMenores!C70</f>
        <v>686</v>
      </c>
    </row>
    <row r="9" spans="1:50" ht="14.85" customHeight="1" x14ac:dyDescent="0.25">
      <c r="B9" s="124"/>
      <c r="C9" s="205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4052</v>
      </c>
    </row>
    <row r="10" spans="1:50" ht="29.85" customHeight="1" x14ac:dyDescent="0.25">
      <c r="C10" s="205"/>
      <c r="D10" s="119">
        <f>DatosMenores!C61</f>
        <v>1953</v>
      </c>
      <c r="E10" s="120">
        <f>DatosMenores!C62</f>
        <v>227</v>
      </c>
      <c r="F10" s="123">
        <f>DatosMenores!C63</f>
        <v>5</v>
      </c>
      <c r="G10" s="123">
        <f>DatosMenores!C64</f>
        <v>1851</v>
      </c>
      <c r="H10" s="123">
        <f>DatosMenores!C65</f>
        <v>822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15</v>
      </c>
      <c r="AF11" s="120">
        <f>DatosMenores!C15</f>
        <v>6</v>
      </c>
      <c r="AG11" s="120">
        <f>DatosMenores!C16</f>
        <v>190</v>
      </c>
      <c r="AH11" s="120">
        <f>DatosMenores!C17</f>
        <v>764</v>
      </c>
      <c r="AI11" s="120">
        <f>DatosMenores!C18</f>
        <v>118</v>
      </c>
      <c r="AJ11" s="120">
        <f>DatosMenores!C20</f>
        <v>254</v>
      </c>
      <c r="AK11" s="120">
        <f>DatosMenores!C21</f>
        <v>149</v>
      </c>
      <c r="AL11" s="119">
        <f>DatosMenores!C19</f>
        <v>5030</v>
      </c>
      <c r="AP11" s="121">
        <f>DatosMenores!C78</f>
        <v>13</v>
      </c>
      <c r="AQ11" s="120">
        <f>DatosMenores!C77</f>
        <v>90</v>
      </c>
      <c r="AR11" s="120">
        <f>DatosMenores!C79</f>
        <v>0</v>
      </c>
      <c r="AS11" s="121">
        <f>DatosMenores!C72</f>
        <v>0</v>
      </c>
      <c r="AT11" s="119">
        <f>DatosMenores!C73</f>
        <v>119</v>
      </c>
      <c r="AW11" s="139" t="s">
        <v>1500</v>
      </c>
      <c r="AX11" s="140">
        <f>DatosMenores!C73</f>
        <v>119</v>
      </c>
    </row>
    <row r="12" spans="1:50" ht="12.75" customHeight="1" x14ac:dyDescent="0.25">
      <c r="AW12" s="139" t="s">
        <v>1360</v>
      </c>
      <c r="AX12" s="140">
        <f>DatosMenores!C74</f>
        <v>129</v>
      </c>
    </row>
    <row r="13" spans="1:50" ht="12.75" customHeight="1" x14ac:dyDescent="0.25">
      <c r="AW13" s="139" t="s">
        <v>1021</v>
      </c>
      <c r="AX13" s="140">
        <f>DatosMenores!C75</f>
        <v>102</v>
      </c>
    </row>
    <row r="14" spans="1:50" ht="12.75" customHeight="1" x14ac:dyDescent="0.25">
      <c r="AW14" s="139" t="s">
        <v>1361</v>
      </c>
      <c r="AX14" s="140">
        <f>DatosMenores!C76</f>
        <v>3</v>
      </c>
    </row>
    <row r="15" spans="1:50" ht="12.75" customHeight="1" x14ac:dyDescent="0.25">
      <c r="AW15" s="139" t="s">
        <v>1362</v>
      </c>
      <c r="AX15" s="140">
        <f>DatosMenores!C77</f>
        <v>90</v>
      </c>
    </row>
    <row r="16" spans="1:50" ht="12.75" customHeight="1" x14ac:dyDescent="0.25">
      <c r="AW16" s="139" t="s">
        <v>265</v>
      </c>
      <c r="AX16" s="140">
        <f>DatosMenores!C78</f>
        <v>13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IEuG0G/Ujl56gKnXjSFEt3m5nDreGPHSYekl625qC3qDiUwoyRgZ+H9MXaB61EKZhGmX0C0muxKdh5Kokpn7sw==" saltValue="HA7o+fPhLTJnPdzF/35Du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49C4-95C7-41AC-AE51-E4A2D778B1F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267</v>
      </c>
      <c r="F4" s="153" t="s">
        <v>1508</v>
      </c>
      <c r="G4" s="155">
        <f>DatosViolenciaDoméstica!E67</f>
        <v>261</v>
      </c>
      <c r="H4" s="156"/>
    </row>
    <row r="5" spans="1:30" x14ac:dyDescent="0.2">
      <c r="C5" s="153" t="s">
        <v>13</v>
      </c>
      <c r="D5" s="154">
        <f>DatosViolenciaDoméstica!C6</f>
        <v>4018</v>
      </c>
      <c r="F5" s="153" t="s">
        <v>1509</v>
      </c>
      <c r="G5" s="157">
        <f>DatosViolenciaDoméstica!F67</f>
        <v>287</v>
      </c>
      <c r="H5" s="156"/>
    </row>
    <row r="6" spans="1:30" x14ac:dyDescent="0.2">
      <c r="C6" s="153" t="s">
        <v>1510</v>
      </c>
      <c r="D6" s="154">
        <f>DatosViolenciaDoméstica!C7</f>
        <v>497</v>
      </c>
    </row>
    <row r="7" spans="1:30" x14ac:dyDescent="0.2">
      <c r="C7" s="153" t="s">
        <v>60</v>
      </c>
      <c r="D7" s="154">
        <f>DatosViolenciaDoméstica!C8</f>
        <v>0</v>
      </c>
    </row>
    <row r="8" spans="1:30" x14ac:dyDescent="0.2">
      <c r="C8" s="153" t="s">
        <v>1511</v>
      </c>
      <c r="D8" s="154">
        <f>DatosViolenciaDoméstica!C9</f>
        <v>1</v>
      </c>
    </row>
    <row r="9" spans="1:30" x14ac:dyDescent="0.2">
      <c r="C9" s="153" t="s">
        <v>1512</v>
      </c>
      <c r="D9" s="158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Ndm9apD6QXjmWelBmKFBFMP1zW7ihfk0AEczYybTxCCIjhWJUIYZQ3KIhPp5ItLBLGdLPsdkXYYKn3Z5tccNRQ==" saltValue="8sucqKCfJSzzpycHppmK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2689-1059-43F5-BC0D-4290661DFFF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20256</v>
      </c>
      <c r="F4" s="153" t="s">
        <v>1508</v>
      </c>
      <c r="G4" s="155">
        <f>DatosViolenciaGénero!E82</f>
        <v>771</v>
      </c>
      <c r="H4" s="156"/>
    </row>
    <row r="5" spans="1:30" x14ac:dyDescent="0.2">
      <c r="C5" s="153" t="s">
        <v>40</v>
      </c>
      <c r="D5" s="154">
        <f>DatosViolenciaGénero!C5</f>
        <v>8919</v>
      </c>
      <c r="F5" s="153" t="s">
        <v>1509</v>
      </c>
      <c r="G5" s="155">
        <f>DatosViolenciaGénero!F82</f>
        <v>2774</v>
      </c>
      <c r="H5" s="156"/>
    </row>
    <row r="6" spans="1:30" x14ac:dyDescent="0.2">
      <c r="C6" s="153" t="s">
        <v>1510</v>
      </c>
      <c r="D6" s="164">
        <f>DatosViolenciaGénero!C8</f>
        <v>3243</v>
      </c>
    </row>
    <row r="7" spans="1:30" x14ac:dyDescent="0.2">
      <c r="C7" s="153" t="s">
        <v>60</v>
      </c>
      <c r="D7" s="164">
        <f>DatosViolenciaGénero!C9</f>
        <v>80</v>
      </c>
    </row>
    <row r="8" spans="1:30" x14ac:dyDescent="0.2">
      <c r="C8" s="153" t="s">
        <v>1514</v>
      </c>
      <c r="D8" s="154">
        <f>DatosViolenciaGénero!C11</f>
        <v>19</v>
      </c>
    </row>
    <row r="9" spans="1:30" x14ac:dyDescent="0.2">
      <c r="C9" s="153" t="s">
        <v>1515</v>
      </c>
      <c r="D9" s="154">
        <f>DatosViolenciaGénero!C12</f>
        <v>12</v>
      </c>
    </row>
    <row r="10" spans="1:30" x14ac:dyDescent="0.2">
      <c r="C10" s="153" t="s">
        <v>1507</v>
      </c>
      <c r="D10" s="164">
        <f>DatosViolenciaGénero!C6</f>
        <v>1753</v>
      </c>
    </row>
    <row r="11" spans="1:30" x14ac:dyDescent="0.2">
      <c r="C11" s="153" t="s">
        <v>1511</v>
      </c>
      <c r="D11" s="164">
        <f>DatosViolenciaGénero!C10</f>
        <v>65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vVurly/KniwkDkW5Qzu/wn+j9tXlLIj+aUXnNQGeXdu1fPRzJPTbqIcyx3prLEFtCed+pe5GQhBNzXNZ5Frrag==" saltValue="uVGmSDRjnMOHKvzY/S53x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136342</v>
      </c>
      <c r="D7" s="14">
        <v>124347</v>
      </c>
      <c r="E7" s="15">
        <v>9.6463927557560697E-2</v>
      </c>
    </row>
    <row r="8" spans="1:5" x14ac:dyDescent="0.25">
      <c r="A8" s="173"/>
      <c r="B8" s="13" t="s">
        <v>20</v>
      </c>
      <c r="C8" s="14">
        <v>229493</v>
      </c>
      <c r="D8" s="14">
        <v>111436</v>
      </c>
      <c r="E8" s="15">
        <v>1.05941526975125</v>
      </c>
    </row>
    <row r="9" spans="1:5" x14ac:dyDescent="0.25">
      <c r="A9" s="173"/>
      <c r="B9" s="13" t="s">
        <v>21</v>
      </c>
      <c r="C9" s="14">
        <v>160840</v>
      </c>
      <c r="D9" s="14">
        <v>154589</v>
      </c>
      <c r="E9" s="15">
        <v>4.0436253549735103E-2</v>
      </c>
    </row>
    <row r="10" spans="1:5" x14ac:dyDescent="0.25">
      <c r="A10" s="173"/>
      <c r="B10" s="13" t="s">
        <v>22</v>
      </c>
      <c r="C10" s="14">
        <v>1047</v>
      </c>
      <c r="D10" s="14">
        <v>1221</v>
      </c>
      <c r="E10" s="15">
        <v>-0.14250614250614199</v>
      </c>
    </row>
    <row r="11" spans="1:5" x14ac:dyDescent="0.25">
      <c r="A11" s="174"/>
      <c r="B11" s="13" t="s">
        <v>23</v>
      </c>
      <c r="C11" s="14">
        <v>131474</v>
      </c>
      <c r="D11" s="14">
        <v>118345</v>
      </c>
      <c r="E11" s="15">
        <v>0.110938358190038</v>
      </c>
    </row>
    <row r="12" spans="1:5" x14ac:dyDescent="0.25">
      <c r="A12" s="172" t="s">
        <v>24</v>
      </c>
      <c r="B12" s="13" t="s">
        <v>25</v>
      </c>
      <c r="C12" s="14">
        <v>35007</v>
      </c>
      <c r="D12" s="14">
        <v>32779</v>
      </c>
      <c r="E12" s="15">
        <v>6.7970346868421905E-2</v>
      </c>
    </row>
    <row r="13" spans="1:5" x14ac:dyDescent="0.25">
      <c r="A13" s="173"/>
      <c r="B13" s="13" t="s">
        <v>26</v>
      </c>
      <c r="C13" s="14">
        <v>8316</v>
      </c>
      <c r="D13" s="14">
        <v>9373</v>
      </c>
      <c r="E13" s="15">
        <v>-0.11277072442121</v>
      </c>
    </row>
    <row r="14" spans="1:5" x14ac:dyDescent="0.25">
      <c r="A14" s="174"/>
      <c r="B14" s="13" t="s">
        <v>27</v>
      </c>
      <c r="C14" s="14">
        <v>93620</v>
      </c>
      <c r="D14" s="14">
        <v>91540</v>
      </c>
      <c r="E14" s="15">
        <v>2.27223071881145E-2</v>
      </c>
    </row>
    <row r="15" spans="1:5" x14ac:dyDescent="0.25">
      <c r="A15" s="172" t="s">
        <v>28</v>
      </c>
      <c r="B15" s="13" t="s">
        <v>29</v>
      </c>
      <c r="C15" s="14">
        <v>6314</v>
      </c>
      <c r="D15" s="14">
        <v>5873</v>
      </c>
      <c r="E15" s="15">
        <v>7.5089392133492305E-2</v>
      </c>
    </row>
    <row r="16" spans="1:5" x14ac:dyDescent="0.25">
      <c r="A16" s="173"/>
      <c r="B16" s="13" t="s">
        <v>30</v>
      </c>
      <c r="C16" s="14">
        <v>26747</v>
      </c>
      <c r="D16" s="14">
        <v>25727</v>
      </c>
      <c r="E16" s="15">
        <v>3.96470633964318E-2</v>
      </c>
    </row>
    <row r="17" spans="1:5" x14ac:dyDescent="0.25">
      <c r="A17" s="173"/>
      <c r="B17" s="13" t="s">
        <v>31</v>
      </c>
      <c r="C17" s="14">
        <v>343</v>
      </c>
      <c r="D17" s="14">
        <v>315</v>
      </c>
      <c r="E17" s="15">
        <v>8.8888888888888906E-2</v>
      </c>
    </row>
    <row r="18" spans="1:5" x14ac:dyDescent="0.25">
      <c r="A18" s="173"/>
      <c r="B18" s="13" t="s">
        <v>32</v>
      </c>
      <c r="C18" s="14">
        <v>50</v>
      </c>
      <c r="D18" s="14">
        <v>43</v>
      </c>
      <c r="E18" s="15">
        <v>0.162790697674419</v>
      </c>
    </row>
    <row r="19" spans="1:5" x14ac:dyDescent="0.25">
      <c r="A19" s="174"/>
      <c r="B19" s="13" t="s">
        <v>33</v>
      </c>
      <c r="C19" s="14">
        <v>1316</v>
      </c>
      <c r="D19" s="14">
        <v>1459</v>
      </c>
      <c r="E19" s="15">
        <v>-9.8012337217272094E-2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23</v>
      </c>
      <c r="D23" s="14">
        <v>48</v>
      </c>
      <c r="E23" s="15">
        <v>-0.52083333333333304</v>
      </c>
    </row>
    <row r="24" spans="1:5" x14ac:dyDescent="0.25">
      <c r="A24" s="12" t="s">
        <v>36</v>
      </c>
      <c r="B24" s="16"/>
      <c r="C24" s="14">
        <v>455</v>
      </c>
      <c r="D24" s="14">
        <v>246</v>
      </c>
      <c r="E24" s="15">
        <v>0.84959349593495903</v>
      </c>
    </row>
    <row r="25" spans="1:5" x14ac:dyDescent="0.25">
      <c r="A25" s="12" t="s">
        <v>37</v>
      </c>
      <c r="B25" s="16"/>
      <c r="C25" s="14">
        <v>1810</v>
      </c>
      <c r="D25" s="14">
        <v>1513</v>
      </c>
      <c r="E25" s="15">
        <v>0.196298744216788</v>
      </c>
    </row>
    <row r="26" spans="1:5" x14ac:dyDescent="0.25">
      <c r="A26" s="12" t="s">
        <v>38</v>
      </c>
      <c r="B26" s="16"/>
      <c r="C26" s="14">
        <v>1973</v>
      </c>
      <c r="D26" s="14">
        <v>1691</v>
      </c>
      <c r="E26" s="15">
        <v>0.16676522767593099</v>
      </c>
    </row>
    <row r="27" spans="1:5" x14ac:dyDescent="0.25">
      <c r="A27" s="12" t="s">
        <v>39</v>
      </c>
      <c r="B27" s="16"/>
      <c r="C27" s="14">
        <v>96</v>
      </c>
      <c r="D27" s="14">
        <v>109</v>
      </c>
      <c r="E27" s="15">
        <v>-0.119266055045872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25314</v>
      </c>
      <c r="D31" s="14">
        <v>24750</v>
      </c>
      <c r="E31" s="15">
        <v>2.2787878787878801E-2</v>
      </c>
    </row>
    <row r="32" spans="1:5" x14ac:dyDescent="0.25">
      <c r="A32" s="172" t="s">
        <v>42</v>
      </c>
      <c r="B32" s="13" t="s">
        <v>43</v>
      </c>
      <c r="C32" s="14">
        <v>4713</v>
      </c>
      <c r="D32" s="14">
        <v>4628</v>
      </c>
      <c r="E32" s="15">
        <v>1.83664649956785E-2</v>
      </c>
    </row>
    <row r="33" spans="1:5" x14ac:dyDescent="0.25">
      <c r="A33" s="173"/>
      <c r="B33" s="13" t="s">
        <v>44</v>
      </c>
      <c r="C33" s="14">
        <v>4666</v>
      </c>
      <c r="D33" s="14">
        <v>4678</v>
      </c>
      <c r="E33" s="15">
        <v>-2.5651988029072202E-3</v>
      </c>
    </row>
    <row r="34" spans="1:5" x14ac:dyDescent="0.25">
      <c r="A34" s="173"/>
      <c r="B34" s="13" t="s">
        <v>45</v>
      </c>
      <c r="C34" s="14">
        <v>488</v>
      </c>
      <c r="D34" s="14">
        <v>700</v>
      </c>
      <c r="E34" s="15">
        <v>-0.30285714285714299</v>
      </c>
    </row>
    <row r="35" spans="1:5" x14ac:dyDescent="0.25">
      <c r="A35" s="173"/>
      <c r="B35" s="13" t="s">
        <v>46</v>
      </c>
      <c r="C35" s="14">
        <v>1023</v>
      </c>
      <c r="D35" s="14">
        <v>818</v>
      </c>
      <c r="E35" s="15">
        <v>0.25061124694376502</v>
      </c>
    </row>
    <row r="36" spans="1:5" x14ac:dyDescent="0.25">
      <c r="A36" s="174"/>
      <c r="B36" s="13" t="s">
        <v>47</v>
      </c>
      <c r="C36" s="14">
        <v>13864</v>
      </c>
      <c r="D36" s="14">
        <v>13555</v>
      </c>
      <c r="E36" s="15">
        <v>2.27960162301734E-2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43420</v>
      </c>
      <c r="D40" s="14">
        <v>39484</v>
      </c>
      <c r="E40" s="15">
        <v>9.9685948738729602E-2</v>
      </c>
    </row>
    <row r="41" spans="1:5" x14ac:dyDescent="0.25">
      <c r="A41" s="12" t="s">
        <v>50</v>
      </c>
      <c r="B41" s="16"/>
      <c r="C41" s="14">
        <v>18975</v>
      </c>
      <c r="D41" s="14">
        <v>20880</v>
      </c>
      <c r="E41" s="15">
        <v>-9.1235632183907997E-2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19825</v>
      </c>
      <c r="D45" s="14">
        <v>17992</v>
      </c>
      <c r="E45" s="15">
        <v>0.101878612716763</v>
      </c>
    </row>
    <row r="46" spans="1:5" x14ac:dyDescent="0.25">
      <c r="A46" s="173"/>
      <c r="B46" s="13" t="s">
        <v>53</v>
      </c>
      <c r="C46" s="14">
        <v>326</v>
      </c>
      <c r="D46" s="14">
        <v>382</v>
      </c>
      <c r="E46" s="15">
        <v>-0.146596858638743</v>
      </c>
    </row>
    <row r="47" spans="1:5" x14ac:dyDescent="0.25">
      <c r="A47" s="173"/>
      <c r="B47" s="13" t="s">
        <v>54</v>
      </c>
      <c r="C47" s="14">
        <v>26747</v>
      </c>
      <c r="D47" s="14">
        <v>25727</v>
      </c>
      <c r="E47" s="15">
        <v>3.96470633964318E-2</v>
      </c>
    </row>
    <row r="48" spans="1:5" x14ac:dyDescent="0.25">
      <c r="A48" s="174"/>
      <c r="B48" s="13" t="s">
        <v>23</v>
      </c>
      <c r="C48" s="14">
        <v>18690</v>
      </c>
      <c r="D48" s="14">
        <v>16894</v>
      </c>
      <c r="E48" s="15">
        <v>0.10630993252042099</v>
      </c>
    </row>
    <row r="49" spans="1:5" x14ac:dyDescent="0.25">
      <c r="A49" s="172" t="s">
        <v>55</v>
      </c>
      <c r="B49" s="13" t="s">
        <v>56</v>
      </c>
      <c r="C49" s="14">
        <v>19174</v>
      </c>
      <c r="D49" s="14">
        <v>18712</v>
      </c>
      <c r="E49" s="15">
        <v>2.4690038477981999E-2</v>
      </c>
    </row>
    <row r="50" spans="1:5" x14ac:dyDescent="0.25">
      <c r="A50" s="173"/>
      <c r="B50" s="13" t="s">
        <v>57</v>
      </c>
      <c r="C50" s="14">
        <v>1343</v>
      </c>
      <c r="D50" s="14">
        <v>1477</v>
      </c>
      <c r="E50" s="15">
        <v>-9.0724441435341904E-2</v>
      </c>
    </row>
    <row r="51" spans="1:5" x14ac:dyDescent="0.25">
      <c r="A51" s="173"/>
      <c r="B51" s="13" t="s">
        <v>58</v>
      </c>
      <c r="C51" s="14">
        <v>3759</v>
      </c>
      <c r="D51" s="14">
        <v>4048</v>
      </c>
      <c r="E51" s="15">
        <v>-7.1393280632411099E-2</v>
      </c>
    </row>
    <row r="52" spans="1:5" x14ac:dyDescent="0.25">
      <c r="A52" s="174"/>
      <c r="B52" s="13" t="s">
        <v>59</v>
      </c>
      <c r="C52" s="14">
        <v>732</v>
      </c>
      <c r="D52" s="14">
        <v>741</v>
      </c>
      <c r="E52" s="15">
        <v>-1.21457489878543E-2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398</v>
      </c>
      <c r="D56" s="14">
        <v>348</v>
      </c>
      <c r="E56" s="15">
        <v>0.14367816091954</v>
      </c>
    </row>
    <row r="57" spans="1:5" x14ac:dyDescent="0.25">
      <c r="A57" s="173"/>
      <c r="B57" s="13" t="s">
        <v>53</v>
      </c>
      <c r="C57" s="17"/>
      <c r="D57" s="14">
        <v>2</v>
      </c>
      <c r="E57" s="15">
        <v>0</v>
      </c>
    </row>
    <row r="58" spans="1:5" x14ac:dyDescent="0.25">
      <c r="A58" s="173"/>
      <c r="B58" s="13" t="s">
        <v>19</v>
      </c>
      <c r="C58" s="14">
        <v>835</v>
      </c>
      <c r="D58" s="14">
        <v>766</v>
      </c>
      <c r="E58" s="15">
        <v>9.0078328981723202E-2</v>
      </c>
    </row>
    <row r="59" spans="1:5" x14ac:dyDescent="0.25">
      <c r="A59" s="173"/>
      <c r="B59" s="13" t="s">
        <v>23</v>
      </c>
      <c r="C59" s="14">
        <v>835</v>
      </c>
      <c r="D59" s="14">
        <v>749</v>
      </c>
      <c r="E59" s="15">
        <v>0.114819759679573</v>
      </c>
    </row>
    <row r="60" spans="1:5" x14ac:dyDescent="0.25">
      <c r="A60" s="173"/>
      <c r="B60" s="13" t="s">
        <v>62</v>
      </c>
      <c r="C60" s="14">
        <v>194</v>
      </c>
      <c r="D60" s="14">
        <v>166</v>
      </c>
      <c r="E60" s="15">
        <v>0.16867469879518099</v>
      </c>
    </row>
    <row r="61" spans="1:5" x14ac:dyDescent="0.25">
      <c r="A61" s="174"/>
      <c r="B61" s="13" t="s">
        <v>63</v>
      </c>
      <c r="C61" s="14">
        <v>11</v>
      </c>
      <c r="D61" s="14">
        <v>10</v>
      </c>
      <c r="E61" s="15">
        <v>0.1</v>
      </c>
    </row>
    <row r="62" spans="1:5" x14ac:dyDescent="0.25">
      <c r="A62" s="172" t="s">
        <v>64</v>
      </c>
      <c r="B62" s="13" t="s">
        <v>65</v>
      </c>
      <c r="C62" s="14">
        <v>438</v>
      </c>
      <c r="D62" s="14">
        <v>426</v>
      </c>
      <c r="E62" s="15">
        <v>2.8169014084507001E-2</v>
      </c>
    </row>
    <row r="63" spans="1:5" x14ac:dyDescent="0.25">
      <c r="A63" s="173"/>
      <c r="B63" s="13" t="s">
        <v>58</v>
      </c>
      <c r="C63" s="14">
        <v>19</v>
      </c>
      <c r="D63" s="14">
        <v>29</v>
      </c>
      <c r="E63" s="15">
        <v>-0.34482758620689602</v>
      </c>
    </row>
    <row r="64" spans="1:5" x14ac:dyDescent="0.25">
      <c r="A64" s="174"/>
      <c r="B64" s="13" t="s">
        <v>66</v>
      </c>
      <c r="C64" s="14">
        <v>26</v>
      </c>
      <c r="D64" s="14">
        <v>15</v>
      </c>
      <c r="E64" s="15">
        <v>0.73333333333333295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2</v>
      </c>
      <c r="D68" s="14">
        <v>3</v>
      </c>
      <c r="E68" s="15">
        <v>-0.33333333333333298</v>
      </c>
    </row>
    <row r="69" spans="1:5" x14ac:dyDescent="0.25">
      <c r="A69" s="12" t="s">
        <v>36</v>
      </c>
      <c r="B69" s="16"/>
      <c r="C69" s="14">
        <v>7</v>
      </c>
      <c r="D69" s="14">
        <v>3</v>
      </c>
      <c r="E69" s="15">
        <v>1.3333333333333299</v>
      </c>
    </row>
    <row r="70" spans="1:5" x14ac:dyDescent="0.25">
      <c r="A70" s="12" t="s">
        <v>37</v>
      </c>
      <c r="B70" s="16"/>
      <c r="C70" s="14">
        <v>22</v>
      </c>
      <c r="D70" s="14">
        <v>23</v>
      </c>
      <c r="E70" s="15">
        <v>-4.3478260869565202E-2</v>
      </c>
    </row>
    <row r="71" spans="1:5" x14ac:dyDescent="0.25">
      <c r="A71" s="12" t="s">
        <v>38</v>
      </c>
      <c r="B71" s="16"/>
      <c r="C71" s="14">
        <v>24</v>
      </c>
      <c r="D71" s="14">
        <v>27</v>
      </c>
      <c r="E71" s="15">
        <v>-0.11111111111111099</v>
      </c>
    </row>
    <row r="72" spans="1:5" x14ac:dyDescent="0.25">
      <c r="A72" s="12" t="s">
        <v>39</v>
      </c>
      <c r="B72" s="16"/>
      <c r="C72" s="14">
        <v>2</v>
      </c>
      <c r="D72" s="14">
        <v>2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61</v>
      </c>
      <c r="D76" s="14">
        <v>56</v>
      </c>
      <c r="E76" s="15">
        <v>8.9285714285714302E-2</v>
      </c>
    </row>
    <row r="77" spans="1:5" x14ac:dyDescent="0.25">
      <c r="A77" s="176"/>
      <c r="B77" s="13" t="s">
        <v>58</v>
      </c>
      <c r="C77" s="14">
        <v>10</v>
      </c>
      <c r="D77" s="14">
        <v>13</v>
      </c>
      <c r="E77" s="15">
        <v>-0.230769230769231</v>
      </c>
    </row>
    <row r="78" spans="1:5" x14ac:dyDescent="0.25">
      <c r="A78" s="176"/>
      <c r="B78" s="13" t="s">
        <v>65</v>
      </c>
      <c r="C78" s="14">
        <v>44</v>
      </c>
      <c r="D78" s="14">
        <v>38</v>
      </c>
      <c r="E78" s="15">
        <v>0.157894736842105</v>
      </c>
    </row>
    <row r="79" spans="1:5" x14ac:dyDescent="0.25">
      <c r="A79" s="176"/>
      <c r="B79" s="13" t="s">
        <v>69</v>
      </c>
      <c r="C79" s="14">
        <v>44</v>
      </c>
      <c r="D79" s="14">
        <v>20</v>
      </c>
      <c r="E79" s="15">
        <v>1.2</v>
      </c>
    </row>
    <row r="80" spans="1:5" x14ac:dyDescent="0.25">
      <c r="A80" s="177"/>
      <c r="B80" s="13" t="s">
        <v>70</v>
      </c>
      <c r="C80" s="14">
        <v>12</v>
      </c>
      <c r="D80" s="14">
        <v>15</v>
      </c>
      <c r="E80" s="15">
        <v>-0.2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19661</v>
      </c>
      <c r="D84" s="14">
        <v>21349</v>
      </c>
      <c r="E84" s="15">
        <v>-7.9066935219448201E-2</v>
      </c>
    </row>
    <row r="85" spans="1:5" x14ac:dyDescent="0.25">
      <c r="A85" s="174"/>
      <c r="B85" s="13" t="s">
        <v>74</v>
      </c>
      <c r="C85" s="14">
        <v>1536</v>
      </c>
      <c r="D85" s="14">
        <v>1178</v>
      </c>
      <c r="E85" s="15">
        <v>0.30390492359932098</v>
      </c>
    </row>
    <row r="86" spans="1:5" x14ac:dyDescent="0.25">
      <c r="A86" s="172" t="s">
        <v>75</v>
      </c>
      <c r="B86" s="13" t="s">
        <v>73</v>
      </c>
      <c r="C86" s="14">
        <v>18690</v>
      </c>
      <c r="D86" s="14">
        <v>20211</v>
      </c>
      <c r="E86" s="15">
        <v>-7.5256048686358906E-2</v>
      </c>
    </row>
    <row r="87" spans="1:5" x14ac:dyDescent="0.25">
      <c r="A87" s="174"/>
      <c r="B87" s="13" t="s">
        <v>74</v>
      </c>
      <c r="C87" s="14">
        <v>13658</v>
      </c>
      <c r="D87" s="14">
        <v>11006</v>
      </c>
      <c r="E87" s="15">
        <v>0.2409594766491</v>
      </c>
    </row>
    <row r="88" spans="1:5" x14ac:dyDescent="0.25">
      <c r="A88" s="172" t="s">
        <v>76</v>
      </c>
      <c r="B88" s="13" t="s">
        <v>73</v>
      </c>
      <c r="C88" s="14">
        <v>1688</v>
      </c>
      <c r="D88" s="14">
        <v>1673</v>
      </c>
      <c r="E88" s="15">
        <v>8.9659294680215201E-3</v>
      </c>
    </row>
    <row r="89" spans="1:5" x14ac:dyDescent="0.25">
      <c r="A89" s="174"/>
      <c r="B89" s="13" t="s">
        <v>74</v>
      </c>
      <c r="C89" s="14">
        <v>745</v>
      </c>
      <c r="D89" s="14">
        <v>582</v>
      </c>
      <c r="E89" s="15">
        <v>0.280068728522337</v>
      </c>
    </row>
    <row r="90" spans="1:5" x14ac:dyDescent="0.25">
      <c r="A90" s="172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4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10423</v>
      </c>
      <c r="D95" s="14">
        <v>10844</v>
      </c>
      <c r="E95" s="15">
        <v>-3.8823312430837302E-2</v>
      </c>
    </row>
    <row r="96" spans="1:5" x14ac:dyDescent="0.25">
      <c r="A96" s="12" t="s">
        <v>79</v>
      </c>
      <c r="B96" s="16"/>
      <c r="C96" s="14">
        <v>0</v>
      </c>
      <c r="D96" s="14">
        <v>3</v>
      </c>
      <c r="E96" s="15">
        <v>-1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12282</v>
      </c>
      <c r="D100" s="14">
        <v>12670</v>
      </c>
      <c r="E100" s="15">
        <v>-3.06235201262826E-2</v>
      </c>
    </row>
    <row r="101" spans="1:5" x14ac:dyDescent="0.25">
      <c r="A101" s="12" t="s">
        <v>82</v>
      </c>
      <c r="B101" s="16"/>
      <c r="C101" s="14">
        <v>5517</v>
      </c>
      <c r="D101" s="14">
        <v>6027</v>
      </c>
      <c r="E101" s="15">
        <v>-8.4619213539074201E-2</v>
      </c>
    </row>
    <row r="102" spans="1:5" x14ac:dyDescent="0.25">
      <c r="A102" s="12" t="s">
        <v>79</v>
      </c>
      <c r="B102" s="16"/>
      <c r="C102" s="14">
        <v>124</v>
      </c>
      <c r="D102" s="14">
        <v>100</v>
      </c>
      <c r="E102" s="15">
        <v>0.24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8102</v>
      </c>
      <c r="D106" s="14">
        <v>8205</v>
      </c>
      <c r="E106" s="15">
        <v>-1.25533211456429E-2</v>
      </c>
    </row>
    <row r="107" spans="1:5" x14ac:dyDescent="0.25">
      <c r="A107" s="173"/>
      <c r="B107" s="13" t="s">
        <v>85</v>
      </c>
      <c r="C107" s="14">
        <v>3658</v>
      </c>
      <c r="D107" s="14">
        <v>4047</v>
      </c>
      <c r="E107" s="15">
        <v>-9.6120583148010905E-2</v>
      </c>
    </row>
    <row r="108" spans="1:5" x14ac:dyDescent="0.25">
      <c r="A108" s="174"/>
      <c r="B108" s="13" t="s">
        <v>86</v>
      </c>
      <c r="C108" s="14">
        <v>1849</v>
      </c>
      <c r="D108" s="14">
        <v>2491</v>
      </c>
      <c r="E108" s="15">
        <v>-0.25772782015254903</v>
      </c>
    </row>
    <row r="109" spans="1:5" x14ac:dyDescent="0.25">
      <c r="A109" s="172" t="s">
        <v>82</v>
      </c>
      <c r="B109" s="13" t="s">
        <v>87</v>
      </c>
      <c r="C109" s="14">
        <v>791</v>
      </c>
      <c r="D109" s="14">
        <v>710</v>
      </c>
      <c r="E109" s="15">
        <v>0.11408450704225399</v>
      </c>
    </row>
    <row r="110" spans="1:5" x14ac:dyDescent="0.25">
      <c r="A110" s="174"/>
      <c r="B110" s="13" t="s">
        <v>86</v>
      </c>
      <c r="C110" s="14">
        <v>3613</v>
      </c>
      <c r="D110" s="14">
        <v>4467</v>
      </c>
      <c r="E110" s="15">
        <v>-0.191179762704276</v>
      </c>
    </row>
    <row r="111" spans="1:5" x14ac:dyDescent="0.25">
      <c r="A111" s="12" t="s">
        <v>79</v>
      </c>
      <c r="B111" s="16"/>
      <c r="C111" s="14">
        <v>435</v>
      </c>
      <c r="D111" s="14">
        <v>554</v>
      </c>
      <c r="E111" s="15">
        <v>-0.21480144404332099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659</v>
      </c>
      <c r="D115" s="14">
        <v>732</v>
      </c>
      <c r="E115" s="15">
        <v>-9.9726775956284194E-2</v>
      </c>
    </row>
    <row r="116" spans="1:5" x14ac:dyDescent="0.25">
      <c r="A116" s="173"/>
      <c r="B116" s="13" t="s">
        <v>85</v>
      </c>
      <c r="C116" s="14">
        <v>329</v>
      </c>
      <c r="D116" s="14">
        <v>270</v>
      </c>
      <c r="E116" s="15">
        <v>0.218518518518519</v>
      </c>
    </row>
    <row r="117" spans="1:5" x14ac:dyDescent="0.25">
      <c r="A117" s="174"/>
      <c r="B117" s="13" t="s">
        <v>86</v>
      </c>
      <c r="C117" s="14">
        <v>336</v>
      </c>
      <c r="D117" s="14">
        <v>315</v>
      </c>
      <c r="E117" s="15">
        <v>6.6666666666666693E-2</v>
      </c>
    </row>
    <row r="118" spans="1:5" x14ac:dyDescent="0.25">
      <c r="A118" s="172" t="s">
        <v>82</v>
      </c>
      <c r="B118" s="13" t="s">
        <v>87</v>
      </c>
      <c r="C118" s="14">
        <v>35</v>
      </c>
      <c r="D118" s="14">
        <v>51</v>
      </c>
      <c r="E118" s="15">
        <v>-0.31372549019607798</v>
      </c>
    </row>
    <row r="119" spans="1:5" x14ac:dyDescent="0.25">
      <c r="A119" s="174"/>
      <c r="B119" s="13" t="s">
        <v>86</v>
      </c>
      <c r="C119" s="14">
        <v>255</v>
      </c>
      <c r="D119" s="14">
        <v>288</v>
      </c>
      <c r="E119" s="15">
        <v>-0.114583333333333</v>
      </c>
    </row>
    <row r="120" spans="1:5" x14ac:dyDescent="0.25">
      <c r="A120" s="12" t="s">
        <v>79</v>
      </c>
      <c r="B120" s="16"/>
      <c r="C120" s="14">
        <v>40</v>
      </c>
      <c r="D120" s="14">
        <v>50</v>
      </c>
      <c r="E120" s="15">
        <v>-0.2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4"/>
      <c r="B125" s="13" t="s">
        <v>92</v>
      </c>
      <c r="C125" s="17"/>
      <c r="D125" s="17"/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9028</v>
      </c>
      <c r="D126" s="14">
        <v>10100</v>
      </c>
      <c r="E126" s="15">
        <v>-0.106138613861386</v>
      </c>
    </row>
    <row r="127" spans="1:5" x14ac:dyDescent="0.25">
      <c r="A127" s="174"/>
      <c r="B127" s="13" t="s">
        <v>92</v>
      </c>
      <c r="C127" s="14">
        <v>12841</v>
      </c>
      <c r="D127" s="14">
        <v>13471</v>
      </c>
      <c r="E127" s="15">
        <v>-4.6767129389057999E-2</v>
      </c>
    </row>
    <row r="128" spans="1:5" x14ac:dyDescent="0.25">
      <c r="A128" s="172" t="s">
        <v>94</v>
      </c>
      <c r="B128" s="13" t="s">
        <v>91</v>
      </c>
      <c r="C128" s="14">
        <v>41207</v>
      </c>
      <c r="D128" s="14">
        <v>37133</v>
      </c>
      <c r="E128" s="15">
        <v>0.109713731721111</v>
      </c>
    </row>
    <row r="129" spans="1:5" x14ac:dyDescent="0.25">
      <c r="A129" s="174"/>
      <c r="B129" s="13" t="s">
        <v>92</v>
      </c>
      <c r="C129" s="14">
        <v>66237</v>
      </c>
      <c r="D129" s="14">
        <v>59391</v>
      </c>
      <c r="E129" s="15">
        <v>0.115269990402586</v>
      </c>
    </row>
    <row r="130" spans="1:5" x14ac:dyDescent="0.25">
      <c r="A130" s="172" t="s">
        <v>95</v>
      </c>
      <c r="B130" s="13" t="s">
        <v>91</v>
      </c>
      <c r="C130" s="14">
        <v>373</v>
      </c>
      <c r="D130" s="14">
        <v>257</v>
      </c>
      <c r="E130" s="15">
        <v>0.45136186770428</v>
      </c>
    </row>
    <row r="131" spans="1:5" x14ac:dyDescent="0.25">
      <c r="A131" s="174"/>
      <c r="B131" s="13" t="s">
        <v>92</v>
      </c>
      <c r="C131" s="14">
        <v>485</v>
      </c>
      <c r="D131" s="14">
        <v>366</v>
      </c>
      <c r="E131" s="15">
        <v>0.32513661202185801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1655</v>
      </c>
      <c r="D135" s="14">
        <v>1731</v>
      </c>
      <c r="E135" s="15">
        <v>-4.3905257076834202E-2</v>
      </c>
    </row>
    <row r="136" spans="1:5" x14ac:dyDescent="0.25">
      <c r="A136" s="174"/>
      <c r="B136" s="13" t="s">
        <v>99</v>
      </c>
      <c r="C136" s="14">
        <v>591</v>
      </c>
      <c r="D136" s="14">
        <v>628</v>
      </c>
      <c r="E136" s="15">
        <v>-5.89171974522293E-2</v>
      </c>
    </row>
    <row r="137" spans="1:5" x14ac:dyDescent="0.25">
      <c r="A137" s="172" t="s">
        <v>100</v>
      </c>
      <c r="B137" s="13" t="s">
        <v>98</v>
      </c>
      <c r="C137" s="17"/>
      <c r="D137" s="14">
        <v>2</v>
      </c>
      <c r="E137" s="15">
        <v>0</v>
      </c>
    </row>
    <row r="138" spans="1:5" x14ac:dyDescent="0.25">
      <c r="A138" s="174"/>
      <c r="B138" s="13" t="s">
        <v>99</v>
      </c>
      <c r="C138" s="14">
        <v>1</v>
      </c>
      <c r="D138" s="14">
        <v>1</v>
      </c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150</v>
      </c>
      <c r="D139" s="14">
        <v>122</v>
      </c>
      <c r="E139" s="15">
        <v>0.22950819672131101</v>
      </c>
    </row>
    <row r="140" spans="1:5" x14ac:dyDescent="0.25">
      <c r="A140" s="174"/>
      <c r="B140" s="13" t="s">
        <v>102</v>
      </c>
      <c r="C140" s="14">
        <v>17</v>
      </c>
      <c r="D140" s="14">
        <v>16</v>
      </c>
      <c r="E140" s="15">
        <v>6.25E-2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1479</v>
      </c>
      <c r="D144" s="14">
        <v>1191</v>
      </c>
      <c r="E144" s="15">
        <v>0.24181360201511301</v>
      </c>
    </row>
    <row r="145" spans="1:5" x14ac:dyDescent="0.25">
      <c r="A145" s="172" t="s">
        <v>105</v>
      </c>
      <c r="B145" s="13" t="s">
        <v>106</v>
      </c>
      <c r="C145" s="14">
        <v>42</v>
      </c>
      <c r="D145" s="14">
        <v>44</v>
      </c>
      <c r="E145" s="15">
        <v>-4.5454545454545497E-2</v>
      </c>
    </row>
    <row r="146" spans="1:5" x14ac:dyDescent="0.25">
      <c r="A146" s="173"/>
      <c r="B146" s="13" t="s">
        <v>107</v>
      </c>
      <c r="C146" s="14">
        <v>558</v>
      </c>
      <c r="D146" s="14">
        <v>570</v>
      </c>
      <c r="E146" s="15">
        <v>-2.1052631578947399E-2</v>
      </c>
    </row>
    <row r="147" spans="1:5" x14ac:dyDescent="0.25">
      <c r="A147" s="173"/>
      <c r="B147" s="13" t="s">
        <v>108</v>
      </c>
      <c r="C147" s="14">
        <v>174</v>
      </c>
      <c r="D147" s="14">
        <v>86</v>
      </c>
      <c r="E147" s="15">
        <v>1.02325581395349</v>
      </c>
    </row>
    <row r="148" spans="1:5" x14ac:dyDescent="0.25">
      <c r="A148" s="173"/>
      <c r="B148" s="13" t="s">
        <v>109</v>
      </c>
      <c r="C148" s="14">
        <v>36</v>
      </c>
      <c r="D148" s="14">
        <v>38</v>
      </c>
      <c r="E148" s="15">
        <v>-5.2631578947368397E-2</v>
      </c>
    </row>
    <row r="149" spans="1:5" x14ac:dyDescent="0.25">
      <c r="A149" s="173"/>
      <c r="B149" s="13" t="s">
        <v>110</v>
      </c>
      <c r="C149" s="14">
        <v>581</v>
      </c>
      <c r="D149" s="14">
        <v>416</v>
      </c>
      <c r="E149" s="15">
        <v>0.39663461538461497</v>
      </c>
    </row>
    <row r="150" spans="1:5" x14ac:dyDescent="0.25">
      <c r="A150" s="174"/>
      <c r="B150" s="13" t="s">
        <v>111</v>
      </c>
      <c r="C150" s="14">
        <v>88</v>
      </c>
      <c r="D150" s="14">
        <v>37</v>
      </c>
      <c r="E150" s="15">
        <v>1.3783783783783801</v>
      </c>
    </row>
    <row r="151" spans="1:5" x14ac:dyDescent="0.25">
      <c r="A151" s="172" t="s">
        <v>112</v>
      </c>
      <c r="B151" s="13" t="s">
        <v>113</v>
      </c>
      <c r="C151" s="14">
        <v>624</v>
      </c>
      <c r="D151" s="14">
        <v>228</v>
      </c>
      <c r="E151" s="15">
        <v>1.73684210526316</v>
      </c>
    </row>
    <row r="152" spans="1:5" x14ac:dyDescent="0.25">
      <c r="A152" s="174"/>
      <c r="B152" s="13" t="s">
        <v>114</v>
      </c>
      <c r="C152" s="14">
        <v>813</v>
      </c>
      <c r="D152" s="14">
        <v>633</v>
      </c>
      <c r="E152" s="15">
        <v>0.28436018957345999</v>
      </c>
    </row>
    <row r="153" spans="1:5" x14ac:dyDescent="0.25">
      <c r="A153" s="172" t="s">
        <v>115</v>
      </c>
      <c r="B153" s="13" t="s">
        <v>19</v>
      </c>
      <c r="C153" s="14">
        <v>206</v>
      </c>
      <c r="D153" s="14">
        <v>60</v>
      </c>
      <c r="E153" s="15">
        <v>2.43333333333333</v>
      </c>
    </row>
    <row r="154" spans="1:5" x14ac:dyDescent="0.25">
      <c r="A154" s="174"/>
      <c r="B154" s="13" t="s">
        <v>23</v>
      </c>
      <c r="C154" s="14">
        <v>226</v>
      </c>
      <c r="D154" s="14">
        <v>390</v>
      </c>
      <c r="E154" s="15">
        <v>-0.42051282051282102</v>
      </c>
    </row>
    <row r="155" spans="1:5" x14ac:dyDescent="0.25">
      <c r="A155" s="12" t="s">
        <v>116</v>
      </c>
      <c r="B155" s="16"/>
      <c r="C155" s="14">
        <v>0</v>
      </c>
      <c r="D155" s="14">
        <v>2</v>
      </c>
      <c r="E155" s="15">
        <v>-1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4736</v>
      </c>
      <c r="D159" s="14">
        <v>24216</v>
      </c>
      <c r="E159" s="15">
        <v>-0.80442682523951103</v>
      </c>
    </row>
    <row r="160" spans="1:5" x14ac:dyDescent="0.25">
      <c r="A160" s="173"/>
      <c r="B160" s="13" t="s">
        <v>120</v>
      </c>
      <c r="C160" s="14">
        <v>2617</v>
      </c>
      <c r="D160" s="14">
        <v>2359</v>
      </c>
      <c r="E160" s="15">
        <v>0.109368376430691</v>
      </c>
    </row>
    <row r="161" spans="1:5" x14ac:dyDescent="0.25">
      <c r="A161" s="173"/>
      <c r="B161" s="13" t="s">
        <v>121</v>
      </c>
      <c r="C161" s="14">
        <v>1957</v>
      </c>
      <c r="D161" s="14">
        <v>1838</v>
      </c>
      <c r="E161" s="15">
        <v>6.4744287268770406E-2</v>
      </c>
    </row>
    <row r="162" spans="1:5" x14ac:dyDescent="0.25">
      <c r="A162" s="173"/>
      <c r="B162" s="13" t="s">
        <v>122</v>
      </c>
      <c r="C162" s="14">
        <v>337</v>
      </c>
      <c r="D162" s="14">
        <v>387</v>
      </c>
      <c r="E162" s="15">
        <v>-0.129198966408269</v>
      </c>
    </row>
    <row r="163" spans="1:5" x14ac:dyDescent="0.25">
      <c r="A163" s="173"/>
      <c r="B163" s="13" t="s">
        <v>123</v>
      </c>
      <c r="C163" s="17"/>
      <c r="D163" s="17"/>
      <c r="E163" s="15">
        <v>0</v>
      </c>
    </row>
    <row r="164" spans="1:5" x14ac:dyDescent="0.25">
      <c r="A164" s="173"/>
      <c r="B164" s="13" t="s">
        <v>124</v>
      </c>
      <c r="C164" s="14">
        <v>134</v>
      </c>
      <c r="D164" s="14">
        <v>420</v>
      </c>
      <c r="E164" s="15">
        <v>-0.68095238095238098</v>
      </c>
    </row>
    <row r="165" spans="1:5" x14ac:dyDescent="0.25">
      <c r="A165" s="173"/>
      <c r="B165" s="13" t="s">
        <v>125</v>
      </c>
      <c r="C165" s="14">
        <v>3348</v>
      </c>
      <c r="D165" s="14">
        <v>2760</v>
      </c>
      <c r="E165" s="15">
        <v>0.21304347826087</v>
      </c>
    </row>
    <row r="166" spans="1:5" x14ac:dyDescent="0.25">
      <c r="A166" s="173"/>
      <c r="B166" s="13" t="s">
        <v>126</v>
      </c>
      <c r="C166" s="17"/>
      <c r="D166" s="17"/>
      <c r="E166" s="15">
        <v>0</v>
      </c>
    </row>
    <row r="167" spans="1:5" x14ac:dyDescent="0.25">
      <c r="A167" s="173"/>
      <c r="B167" s="13" t="s">
        <v>127</v>
      </c>
      <c r="C167" s="14">
        <v>712</v>
      </c>
      <c r="D167" s="14">
        <v>730</v>
      </c>
      <c r="E167" s="15">
        <v>-2.46575342465753E-2</v>
      </c>
    </row>
    <row r="168" spans="1:5" x14ac:dyDescent="0.25">
      <c r="A168" s="173"/>
      <c r="B168" s="13" t="s">
        <v>128</v>
      </c>
      <c r="C168" s="14">
        <v>3081</v>
      </c>
      <c r="D168" s="14">
        <v>3448</v>
      </c>
      <c r="E168" s="15">
        <v>-0.106438515081206</v>
      </c>
    </row>
    <row r="169" spans="1:5" x14ac:dyDescent="0.25">
      <c r="A169" s="173"/>
      <c r="B169" s="13" t="s">
        <v>129</v>
      </c>
      <c r="C169" s="14">
        <v>77</v>
      </c>
      <c r="D169" s="14">
        <v>105</v>
      </c>
      <c r="E169" s="15">
        <v>-0.266666666666667</v>
      </c>
    </row>
    <row r="170" spans="1:5" x14ac:dyDescent="0.25">
      <c r="A170" s="173"/>
      <c r="B170" s="13" t="s">
        <v>130</v>
      </c>
      <c r="C170" s="14">
        <v>2959</v>
      </c>
      <c r="D170" s="14">
        <v>3262</v>
      </c>
      <c r="E170" s="15">
        <v>-9.2887798896382601E-2</v>
      </c>
    </row>
    <row r="171" spans="1:5" x14ac:dyDescent="0.25">
      <c r="A171" s="173"/>
      <c r="B171" s="13" t="s">
        <v>131</v>
      </c>
      <c r="C171" s="14">
        <v>13</v>
      </c>
      <c r="D171" s="14">
        <v>14</v>
      </c>
      <c r="E171" s="15">
        <v>-7.1428571428571397E-2</v>
      </c>
    </row>
    <row r="172" spans="1:5" x14ac:dyDescent="0.25">
      <c r="A172" s="173"/>
      <c r="B172" s="13" t="s">
        <v>132</v>
      </c>
      <c r="C172" s="17"/>
      <c r="D172" s="14">
        <v>5</v>
      </c>
      <c r="E172" s="15">
        <v>0</v>
      </c>
    </row>
    <row r="173" spans="1:5" x14ac:dyDescent="0.25">
      <c r="A173" s="173"/>
      <c r="B173" s="13" t="s">
        <v>133</v>
      </c>
      <c r="C173" s="14">
        <v>89</v>
      </c>
      <c r="D173" s="14">
        <v>82</v>
      </c>
      <c r="E173" s="15">
        <v>8.5365853658536606E-2</v>
      </c>
    </row>
    <row r="174" spans="1:5" x14ac:dyDescent="0.25">
      <c r="A174" s="173"/>
      <c r="B174" s="13" t="s">
        <v>134</v>
      </c>
      <c r="C174" s="14">
        <v>5</v>
      </c>
      <c r="D174" s="14">
        <v>3</v>
      </c>
      <c r="E174" s="15">
        <v>0.66666666666666696</v>
      </c>
    </row>
    <row r="175" spans="1:5" x14ac:dyDescent="0.25">
      <c r="A175" s="173"/>
      <c r="B175" s="13" t="s">
        <v>135</v>
      </c>
      <c r="C175" s="14">
        <v>97</v>
      </c>
      <c r="D175" s="14">
        <v>243</v>
      </c>
      <c r="E175" s="15">
        <v>-0.60082304526748997</v>
      </c>
    </row>
    <row r="176" spans="1:5" x14ac:dyDescent="0.25">
      <c r="A176" s="173"/>
      <c r="B176" s="13" t="s">
        <v>136</v>
      </c>
      <c r="C176" s="14">
        <v>7586</v>
      </c>
      <c r="D176" s="14">
        <v>9648</v>
      </c>
      <c r="E176" s="15">
        <v>-0.213723051409619</v>
      </c>
    </row>
    <row r="177" spans="1:5" x14ac:dyDescent="0.25">
      <c r="A177" s="173"/>
      <c r="B177" s="13" t="s">
        <v>137</v>
      </c>
      <c r="C177" s="17"/>
      <c r="D177" s="17"/>
      <c r="E177" s="15">
        <v>0</v>
      </c>
    </row>
    <row r="178" spans="1:5" x14ac:dyDescent="0.25">
      <c r="A178" s="173"/>
      <c r="B178" s="13" t="s">
        <v>138</v>
      </c>
      <c r="C178" s="14">
        <v>1669</v>
      </c>
      <c r="D178" s="14">
        <v>1749</v>
      </c>
      <c r="E178" s="15">
        <v>-4.5740423098913699E-2</v>
      </c>
    </row>
    <row r="179" spans="1:5" x14ac:dyDescent="0.25">
      <c r="A179" s="173"/>
      <c r="B179" s="13" t="s">
        <v>139</v>
      </c>
      <c r="C179" s="14">
        <v>4539</v>
      </c>
      <c r="D179" s="14">
        <v>4636</v>
      </c>
      <c r="E179" s="15">
        <v>-2.0923209663503001E-2</v>
      </c>
    </row>
    <row r="180" spans="1:5" x14ac:dyDescent="0.25">
      <c r="A180" s="173"/>
      <c r="B180" s="13" t="s">
        <v>140</v>
      </c>
      <c r="C180" s="14">
        <v>999</v>
      </c>
      <c r="D180" s="14">
        <v>971</v>
      </c>
      <c r="E180" s="15">
        <v>2.8836251287332599E-2</v>
      </c>
    </row>
    <row r="181" spans="1:5" x14ac:dyDescent="0.25">
      <c r="A181" s="173"/>
      <c r="B181" s="13" t="s">
        <v>141</v>
      </c>
      <c r="C181" s="14">
        <v>87</v>
      </c>
      <c r="D181" s="14">
        <v>38</v>
      </c>
      <c r="E181" s="15">
        <v>1.2894736842105301</v>
      </c>
    </row>
    <row r="182" spans="1:5" x14ac:dyDescent="0.25">
      <c r="A182" s="173"/>
      <c r="B182" s="13" t="s">
        <v>142</v>
      </c>
      <c r="C182" s="14">
        <v>5</v>
      </c>
      <c r="D182" s="14">
        <v>12</v>
      </c>
      <c r="E182" s="15">
        <v>-0.58333333333333304</v>
      </c>
    </row>
    <row r="183" spans="1:5" x14ac:dyDescent="0.25">
      <c r="A183" s="173"/>
      <c r="B183" s="13" t="s">
        <v>143</v>
      </c>
      <c r="C183" s="17"/>
      <c r="D183" s="14">
        <v>2</v>
      </c>
      <c r="E183" s="15">
        <v>0</v>
      </c>
    </row>
    <row r="184" spans="1:5" x14ac:dyDescent="0.25">
      <c r="A184" s="173"/>
      <c r="B184" s="13" t="s">
        <v>144</v>
      </c>
      <c r="C184" s="14">
        <v>44</v>
      </c>
      <c r="D184" s="14">
        <v>118</v>
      </c>
      <c r="E184" s="15">
        <v>-0.62711864406779705</v>
      </c>
    </row>
    <row r="185" spans="1:5" x14ac:dyDescent="0.25">
      <c r="A185" s="173"/>
      <c r="B185" s="13" t="s">
        <v>145</v>
      </c>
      <c r="C185" s="14">
        <v>162</v>
      </c>
      <c r="D185" s="14">
        <v>162</v>
      </c>
      <c r="E185" s="15">
        <v>0</v>
      </c>
    </row>
    <row r="186" spans="1:5" x14ac:dyDescent="0.25">
      <c r="A186" s="173"/>
      <c r="B186" s="13" t="s">
        <v>146</v>
      </c>
      <c r="C186" s="14">
        <v>137</v>
      </c>
      <c r="D186" s="14">
        <v>225</v>
      </c>
      <c r="E186" s="15">
        <v>-0.39111111111111102</v>
      </c>
    </row>
    <row r="187" spans="1:5" x14ac:dyDescent="0.25">
      <c r="A187" s="173"/>
      <c r="B187" s="13" t="s">
        <v>147</v>
      </c>
      <c r="C187" s="14">
        <v>363</v>
      </c>
      <c r="D187" s="14">
        <v>404</v>
      </c>
      <c r="E187" s="15">
        <v>-0.10148514851485101</v>
      </c>
    </row>
    <row r="188" spans="1:5" x14ac:dyDescent="0.25">
      <c r="A188" s="173"/>
      <c r="B188" s="13" t="s">
        <v>148</v>
      </c>
      <c r="C188" s="14">
        <v>29</v>
      </c>
      <c r="D188" s="14">
        <v>25</v>
      </c>
      <c r="E188" s="15">
        <v>0.16</v>
      </c>
    </row>
    <row r="189" spans="1:5" x14ac:dyDescent="0.25">
      <c r="A189" s="173"/>
      <c r="B189" s="13" t="s">
        <v>149</v>
      </c>
      <c r="C189" s="14">
        <v>99</v>
      </c>
      <c r="D189" s="14">
        <v>102</v>
      </c>
      <c r="E189" s="15">
        <v>-2.9411764705882401E-2</v>
      </c>
    </row>
    <row r="190" spans="1:5" x14ac:dyDescent="0.25">
      <c r="A190" s="173"/>
      <c r="B190" s="13" t="s">
        <v>150</v>
      </c>
      <c r="C190" s="17"/>
      <c r="D190" s="14">
        <v>32</v>
      </c>
      <c r="E190" s="15">
        <v>0</v>
      </c>
    </row>
    <row r="191" spans="1:5" x14ac:dyDescent="0.25">
      <c r="A191" s="173"/>
      <c r="B191" s="13" t="s">
        <v>151</v>
      </c>
      <c r="C191" s="14">
        <v>2095</v>
      </c>
      <c r="D191" s="14">
        <v>1854</v>
      </c>
      <c r="E191" s="15">
        <v>0.129989212513484</v>
      </c>
    </row>
    <row r="192" spans="1:5" x14ac:dyDescent="0.25">
      <c r="A192" s="173"/>
      <c r="B192" s="13" t="s">
        <v>152</v>
      </c>
      <c r="C192" s="17"/>
      <c r="D192" s="14">
        <v>17</v>
      </c>
      <c r="E192" s="15">
        <v>0</v>
      </c>
    </row>
    <row r="193" spans="1:5" x14ac:dyDescent="0.25">
      <c r="A193" s="173"/>
      <c r="B193" s="13" t="s">
        <v>153</v>
      </c>
      <c r="C193" s="14">
        <v>3081</v>
      </c>
      <c r="D193" s="14">
        <v>9648</v>
      </c>
      <c r="E193" s="15">
        <v>-0.68065920398009905</v>
      </c>
    </row>
    <row r="194" spans="1:5" x14ac:dyDescent="0.25">
      <c r="A194" s="173"/>
      <c r="B194" s="13" t="s">
        <v>154</v>
      </c>
      <c r="C194" s="17"/>
      <c r="D194" s="14">
        <v>134</v>
      </c>
      <c r="E194" s="15">
        <v>0</v>
      </c>
    </row>
    <row r="195" spans="1:5" x14ac:dyDescent="0.25">
      <c r="A195" s="173"/>
      <c r="B195" s="13" t="s">
        <v>155</v>
      </c>
      <c r="C195" s="17"/>
      <c r="D195" s="17"/>
      <c r="E195" s="15">
        <v>0</v>
      </c>
    </row>
    <row r="196" spans="1:5" x14ac:dyDescent="0.25">
      <c r="A196" s="173"/>
      <c r="B196" s="13" t="s">
        <v>156</v>
      </c>
      <c r="C196" s="14">
        <v>67</v>
      </c>
      <c r="D196" s="14">
        <v>23</v>
      </c>
      <c r="E196" s="15">
        <v>1.9130434782608701</v>
      </c>
    </row>
    <row r="197" spans="1:5" x14ac:dyDescent="0.25">
      <c r="A197" s="173"/>
      <c r="B197" s="13" t="s">
        <v>157</v>
      </c>
      <c r="C197" s="14">
        <v>519</v>
      </c>
      <c r="D197" s="14">
        <v>490</v>
      </c>
      <c r="E197" s="15">
        <v>5.9183673469387799E-2</v>
      </c>
    </row>
    <row r="198" spans="1:5" x14ac:dyDescent="0.25">
      <c r="A198" s="173"/>
      <c r="B198" s="13" t="s">
        <v>158</v>
      </c>
      <c r="C198" s="14">
        <v>4455</v>
      </c>
      <c r="D198" s="14">
        <v>3626</v>
      </c>
      <c r="E198" s="15">
        <v>0.228626585769443</v>
      </c>
    </row>
    <row r="199" spans="1:5" x14ac:dyDescent="0.25">
      <c r="A199" s="173"/>
      <c r="B199" s="13" t="s">
        <v>159</v>
      </c>
      <c r="C199" s="14">
        <v>12</v>
      </c>
      <c r="D199" s="14">
        <v>21</v>
      </c>
      <c r="E199" s="15">
        <v>-0.42857142857142799</v>
      </c>
    </row>
    <row r="200" spans="1:5" x14ac:dyDescent="0.25">
      <c r="A200" s="174"/>
      <c r="B200" s="13" t="s">
        <v>160</v>
      </c>
      <c r="C200" s="17"/>
      <c r="D200" s="17"/>
      <c r="E200" s="15">
        <v>0</v>
      </c>
    </row>
    <row r="201" spans="1:5" x14ac:dyDescent="0.25">
      <c r="A201" s="172" t="s">
        <v>161</v>
      </c>
      <c r="B201" s="13" t="s">
        <v>162</v>
      </c>
      <c r="C201" s="14">
        <v>6807</v>
      </c>
      <c r="D201" s="14">
        <v>6250</v>
      </c>
      <c r="E201" s="15">
        <v>8.9120000000000005E-2</v>
      </c>
    </row>
    <row r="202" spans="1:5" x14ac:dyDescent="0.25">
      <c r="A202" s="173"/>
      <c r="B202" s="13" t="s">
        <v>120</v>
      </c>
      <c r="C202" s="14">
        <v>3404</v>
      </c>
      <c r="D202" s="14">
        <v>3755</v>
      </c>
      <c r="E202" s="15">
        <v>-9.3475366178428804E-2</v>
      </c>
    </row>
    <row r="203" spans="1:5" x14ac:dyDescent="0.25">
      <c r="A203" s="173"/>
      <c r="B203" s="13" t="s">
        <v>163</v>
      </c>
      <c r="C203" s="14">
        <v>2101</v>
      </c>
      <c r="D203" s="14">
        <v>928</v>
      </c>
      <c r="E203" s="15">
        <v>1.2640086206896599</v>
      </c>
    </row>
    <row r="204" spans="1:5" x14ac:dyDescent="0.25">
      <c r="A204" s="173"/>
      <c r="B204" s="13" t="s">
        <v>122</v>
      </c>
      <c r="C204" s="14">
        <v>677</v>
      </c>
      <c r="D204" s="14">
        <v>479</v>
      </c>
      <c r="E204" s="15">
        <v>0.41336116910229598</v>
      </c>
    </row>
    <row r="205" spans="1:5" x14ac:dyDescent="0.25">
      <c r="A205" s="173"/>
      <c r="B205" s="13" t="s">
        <v>123</v>
      </c>
      <c r="C205" s="17"/>
      <c r="D205" s="17"/>
      <c r="E205" s="15">
        <v>0</v>
      </c>
    </row>
    <row r="206" spans="1:5" x14ac:dyDescent="0.25">
      <c r="A206" s="173"/>
      <c r="B206" s="13" t="s">
        <v>124</v>
      </c>
      <c r="C206" s="14">
        <v>168</v>
      </c>
      <c r="D206" s="14">
        <v>223</v>
      </c>
      <c r="E206" s="15">
        <v>-0.246636771300448</v>
      </c>
    </row>
    <row r="207" spans="1:5" x14ac:dyDescent="0.25">
      <c r="A207" s="173"/>
      <c r="B207" s="13" t="s">
        <v>125</v>
      </c>
      <c r="C207" s="14">
        <v>3074</v>
      </c>
      <c r="D207" s="14">
        <v>2287</v>
      </c>
      <c r="E207" s="15">
        <v>0.34411893310013097</v>
      </c>
    </row>
    <row r="208" spans="1:5" x14ac:dyDescent="0.25">
      <c r="A208" s="173"/>
      <c r="B208" s="13" t="s">
        <v>164</v>
      </c>
      <c r="C208" s="17"/>
      <c r="D208" s="17"/>
      <c r="E208" s="15">
        <v>0</v>
      </c>
    </row>
    <row r="209" spans="1:5" x14ac:dyDescent="0.25">
      <c r="A209" s="173"/>
      <c r="B209" s="13" t="s">
        <v>127</v>
      </c>
      <c r="C209" s="14">
        <v>715</v>
      </c>
      <c r="D209" s="14">
        <v>736</v>
      </c>
      <c r="E209" s="15">
        <v>-2.85326086956522E-2</v>
      </c>
    </row>
    <row r="210" spans="1:5" x14ac:dyDescent="0.25">
      <c r="A210" s="173"/>
      <c r="B210" s="13" t="s">
        <v>165</v>
      </c>
      <c r="C210" s="14">
        <v>3937</v>
      </c>
      <c r="D210" s="14">
        <v>4448</v>
      </c>
      <c r="E210" s="15">
        <v>-0.11488309352518</v>
      </c>
    </row>
    <row r="211" spans="1:5" x14ac:dyDescent="0.25">
      <c r="A211" s="173"/>
      <c r="B211" s="13" t="s">
        <v>129</v>
      </c>
      <c r="C211" s="14">
        <v>80</v>
      </c>
      <c r="D211" s="14">
        <v>105</v>
      </c>
      <c r="E211" s="15">
        <v>-0.238095238095238</v>
      </c>
    </row>
    <row r="212" spans="1:5" x14ac:dyDescent="0.25">
      <c r="A212" s="173"/>
      <c r="B212" s="13" t="s">
        <v>130</v>
      </c>
      <c r="C212" s="14">
        <v>2959</v>
      </c>
      <c r="D212" s="14">
        <v>3262</v>
      </c>
      <c r="E212" s="15">
        <v>-9.2887798896382601E-2</v>
      </c>
    </row>
    <row r="213" spans="1:5" x14ac:dyDescent="0.25">
      <c r="A213" s="173"/>
      <c r="B213" s="13" t="s">
        <v>131</v>
      </c>
      <c r="C213" s="14">
        <v>13</v>
      </c>
      <c r="D213" s="14">
        <v>14</v>
      </c>
      <c r="E213" s="15">
        <v>-7.1428571428571397E-2</v>
      </c>
    </row>
    <row r="214" spans="1:5" x14ac:dyDescent="0.25">
      <c r="A214" s="173"/>
      <c r="B214" s="13" t="s">
        <v>132</v>
      </c>
      <c r="C214" s="17"/>
      <c r="D214" s="14">
        <v>5</v>
      </c>
      <c r="E214" s="15">
        <v>0</v>
      </c>
    </row>
    <row r="215" spans="1:5" x14ac:dyDescent="0.25">
      <c r="A215" s="173"/>
      <c r="B215" s="13" t="s">
        <v>133</v>
      </c>
      <c r="C215" s="14">
        <v>97</v>
      </c>
      <c r="D215" s="14">
        <v>82</v>
      </c>
      <c r="E215" s="15">
        <v>0.18292682926829301</v>
      </c>
    </row>
    <row r="216" spans="1:5" x14ac:dyDescent="0.25">
      <c r="A216" s="173"/>
      <c r="B216" s="13" t="s">
        <v>134</v>
      </c>
      <c r="C216" s="14">
        <v>23</v>
      </c>
      <c r="D216" s="14">
        <v>41</v>
      </c>
      <c r="E216" s="15">
        <v>-0.439024390243902</v>
      </c>
    </row>
    <row r="217" spans="1:5" x14ac:dyDescent="0.25">
      <c r="A217" s="173"/>
      <c r="B217" s="13" t="s">
        <v>135</v>
      </c>
      <c r="C217" s="14">
        <v>485</v>
      </c>
      <c r="D217" s="14">
        <v>584</v>
      </c>
      <c r="E217" s="15">
        <v>-0.16952054794520499</v>
      </c>
    </row>
    <row r="218" spans="1:5" x14ac:dyDescent="0.25">
      <c r="A218" s="173"/>
      <c r="B218" s="13" t="s">
        <v>136</v>
      </c>
      <c r="C218" s="14">
        <v>7586</v>
      </c>
      <c r="D218" s="14">
        <v>9648</v>
      </c>
      <c r="E218" s="15">
        <v>-0.213723051409619</v>
      </c>
    </row>
    <row r="219" spans="1:5" x14ac:dyDescent="0.25">
      <c r="A219" s="173"/>
      <c r="B219" s="13" t="s">
        <v>137</v>
      </c>
      <c r="C219" s="17"/>
      <c r="D219" s="17"/>
      <c r="E219" s="15">
        <v>0</v>
      </c>
    </row>
    <row r="220" spans="1:5" x14ac:dyDescent="0.25">
      <c r="A220" s="173"/>
      <c r="B220" s="13" t="s">
        <v>138</v>
      </c>
      <c r="C220" s="14">
        <v>1669</v>
      </c>
      <c r="D220" s="14">
        <v>1749</v>
      </c>
      <c r="E220" s="15">
        <v>-4.5740423098913699E-2</v>
      </c>
    </row>
    <row r="221" spans="1:5" x14ac:dyDescent="0.25">
      <c r="A221" s="173"/>
      <c r="B221" s="13" t="s">
        <v>139</v>
      </c>
      <c r="C221" s="14">
        <v>4857</v>
      </c>
      <c r="D221" s="14">
        <v>4068</v>
      </c>
      <c r="E221" s="15">
        <v>0.19395280235988199</v>
      </c>
    </row>
    <row r="222" spans="1:5" x14ac:dyDescent="0.25">
      <c r="A222" s="173"/>
      <c r="B222" s="13" t="s">
        <v>166</v>
      </c>
      <c r="C222" s="14">
        <v>1006</v>
      </c>
      <c r="D222" s="14">
        <v>937</v>
      </c>
      <c r="E222" s="15">
        <v>7.3639274279615793E-2</v>
      </c>
    </row>
    <row r="223" spans="1:5" x14ac:dyDescent="0.25">
      <c r="A223" s="173"/>
      <c r="B223" s="13" t="s">
        <v>141</v>
      </c>
      <c r="C223" s="14">
        <v>87</v>
      </c>
      <c r="D223" s="14">
        <v>38</v>
      </c>
      <c r="E223" s="15">
        <v>1.2894736842105301</v>
      </c>
    </row>
    <row r="224" spans="1:5" x14ac:dyDescent="0.25">
      <c r="A224" s="173"/>
      <c r="B224" s="13" t="s">
        <v>142</v>
      </c>
      <c r="C224" s="14">
        <v>5</v>
      </c>
      <c r="D224" s="14">
        <v>12</v>
      </c>
      <c r="E224" s="15">
        <v>-0.58333333333333304</v>
      </c>
    </row>
    <row r="225" spans="1:5" x14ac:dyDescent="0.25">
      <c r="A225" s="173"/>
      <c r="B225" s="13" t="s">
        <v>143</v>
      </c>
      <c r="C225" s="17"/>
      <c r="D225" s="14">
        <v>2</v>
      </c>
      <c r="E225" s="15">
        <v>0</v>
      </c>
    </row>
    <row r="226" spans="1:5" x14ac:dyDescent="0.25">
      <c r="A226" s="173"/>
      <c r="B226" s="13" t="s">
        <v>144</v>
      </c>
      <c r="C226" s="14">
        <v>44</v>
      </c>
      <c r="D226" s="14">
        <v>118</v>
      </c>
      <c r="E226" s="15">
        <v>-0.62711864406779705</v>
      </c>
    </row>
    <row r="227" spans="1:5" x14ac:dyDescent="0.25">
      <c r="A227" s="173"/>
      <c r="B227" s="13" t="s">
        <v>167</v>
      </c>
      <c r="C227" s="14">
        <v>162</v>
      </c>
      <c r="D227" s="14">
        <v>162</v>
      </c>
      <c r="E227" s="15">
        <v>0</v>
      </c>
    </row>
    <row r="228" spans="1:5" x14ac:dyDescent="0.25">
      <c r="A228" s="173"/>
      <c r="B228" s="13" t="s">
        <v>146</v>
      </c>
      <c r="C228" s="14">
        <v>140</v>
      </c>
      <c r="D228" s="14">
        <v>218</v>
      </c>
      <c r="E228" s="15">
        <v>-0.35779816513761498</v>
      </c>
    </row>
    <row r="229" spans="1:5" x14ac:dyDescent="0.25">
      <c r="A229" s="173"/>
      <c r="B229" s="13" t="s">
        <v>147</v>
      </c>
      <c r="C229" s="14">
        <v>363</v>
      </c>
      <c r="D229" s="14">
        <v>404</v>
      </c>
      <c r="E229" s="15">
        <v>-0.10148514851485101</v>
      </c>
    </row>
    <row r="230" spans="1:5" x14ac:dyDescent="0.25">
      <c r="A230" s="173"/>
      <c r="B230" s="13" t="s">
        <v>148</v>
      </c>
      <c r="C230" s="14">
        <v>29</v>
      </c>
      <c r="D230" s="14">
        <v>25</v>
      </c>
      <c r="E230" s="15">
        <v>0.16</v>
      </c>
    </row>
    <row r="231" spans="1:5" x14ac:dyDescent="0.25">
      <c r="A231" s="173"/>
      <c r="B231" s="13" t="s">
        <v>149</v>
      </c>
      <c r="C231" s="14">
        <v>99</v>
      </c>
      <c r="D231" s="14">
        <v>102</v>
      </c>
      <c r="E231" s="15">
        <v>-2.9411764705882401E-2</v>
      </c>
    </row>
    <row r="232" spans="1:5" x14ac:dyDescent="0.25">
      <c r="A232" s="173"/>
      <c r="B232" s="13" t="s">
        <v>150</v>
      </c>
      <c r="C232" s="17"/>
      <c r="D232" s="14">
        <v>63</v>
      </c>
      <c r="E232" s="15">
        <v>0</v>
      </c>
    </row>
    <row r="233" spans="1:5" x14ac:dyDescent="0.25">
      <c r="A233" s="173"/>
      <c r="B233" s="13" t="s">
        <v>151</v>
      </c>
      <c r="C233" s="14">
        <v>2095</v>
      </c>
      <c r="D233" s="14">
        <v>1854</v>
      </c>
      <c r="E233" s="15">
        <v>0.129989212513484</v>
      </c>
    </row>
    <row r="234" spans="1:5" x14ac:dyDescent="0.25">
      <c r="A234" s="173"/>
      <c r="B234" s="13" t="s">
        <v>152</v>
      </c>
      <c r="C234" s="17"/>
      <c r="D234" s="14">
        <v>17</v>
      </c>
      <c r="E234" s="15">
        <v>0</v>
      </c>
    </row>
    <row r="235" spans="1:5" x14ac:dyDescent="0.25">
      <c r="A235" s="173"/>
      <c r="B235" s="13" t="s">
        <v>153</v>
      </c>
      <c r="C235" s="14">
        <v>3081</v>
      </c>
      <c r="D235" s="14">
        <v>9648</v>
      </c>
      <c r="E235" s="15">
        <v>-0.68065920398009905</v>
      </c>
    </row>
    <row r="236" spans="1:5" x14ac:dyDescent="0.25">
      <c r="A236" s="173"/>
      <c r="B236" s="13" t="s">
        <v>154</v>
      </c>
      <c r="C236" s="17"/>
      <c r="D236" s="14">
        <v>134</v>
      </c>
      <c r="E236" s="15">
        <v>0</v>
      </c>
    </row>
    <row r="237" spans="1:5" x14ac:dyDescent="0.25">
      <c r="A237" s="173"/>
      <c r="B237" s="13" t="s">
        <v>155</v>
      </c>
      <c r="C237" s="17"/>
      <c r="D237" s="17"/>
      <c r="E237" s="15">
        <v>0</v>
      </c>
    </row>
    <row r="238" spans="1:5" x14ac:dyDescent="0.25">
      <c r="A238" s="173"/>
      <c r="B238" s="13" t="s">
        <v>156</v>
      </c>
      <c r="C238" s="14">
        <v>67</v>
      </c>
      <c r="D238" s="14">
        <v>23</v>
      </c>
      <c r="E238" s="15">
        <v>1.9130434782608701</v>
      </c>
    </row>
    <row r="239" spans="1:5" x14ac:dyDescent="0.25">
      <c r="A239" s="173"/>
      <c r="B239" s="13" t="s">
        <v>157</v>
      </c>
      <c r="C239" s="14">
        <v>524</v>
      </c>
      <c r="D239" s="14">
        <v>432</v>
      </c>
      <c r="E239" s="15">
        <v>0.21296296296296299</v>
      </c>
    </row>
    <row r="240" spans="1:5" x14ac:dyDescent="0.25">
      <c r="A240" s="173"/>
      <c r="B240" s="13" t="s">
        <v>158</v>
      </c>
      <c r="C240" s="14">
        <v>4512</v>
      </c>
      <c r="D240" s="14">
        <v>3826</v>
      </c>
      <c r="E240" s="15">
        <v>0.179299529534762</v>
      </c>
    </row>
    <row r="241" spans="1:5" x14ac:dyDescent="0.25">
      <c r="A241" s="173"/>
      <c r="B241" s="13" t="s">
        <v>159</v>
      </c>
      <c r="C241" s="14">
        <v>12</v>
      </c>
      <c r="D241" s="14">
        <v>21</v>
      </c>
      <c r="E241" s="15">
        <v>-0.42857142857142799</v>
      </c>
    </row>
    <row r="242" spans="1:5" x14ac:dyDescent="0.25">
      <c r="A242" s="174"/>
      <c r="B242" s="13" t="s">
        <v>160</v>
      </c>
      <c r="C242" s="17"/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69</v>
      </c>
      <c r="D246" s="14">
        <v>1638</v>
      </c>
      <c r="E246" s="15">
        <v>-0.95787545787545803</v>
      </c>
    </row>
    <row r="247" spans="1:5" x14ac:dyDescent="0.25">
      <c r="A247" s="12" t="s">
        <v>170</v>
      </c>
      <c r="B247" s="16"/>
      <c r="C247" s="14">
        <v>570</v>
      </c>
      <c r="D247" s="14">
        <v>2922</v>
      </c>
      <c r="E247" s="15">
        <v>-0.80492813141683806</v>
      </c>
    </row>
    <row r="248" spans="1:5" x14ac:dyDescent="0.25">
      <c r="A248" s="12" t="s">
        <v>171</v>
      </c>
      <c r="B248" s="16"/>
      <c r="C248" s="14">
        <v>2230</v>
      </c>
      <c r="D248" s="14">
        <v>1190</v>
      </c>
      <c r="E248" s="15">
        <v>0.873949579831933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964</v>
      </c>
      <c r="D252" s="14">
        <v>1002</v>
      </c>
      <c r="E252" s="15">
        <v>-3.7924151696606803E-2</v>
      </c>
    </row>
    <row r="253" spans="1:5" x14ac:dyDescent="0.25">
      <c r="A253" s="172" t="s">
        <v>174</v>
      </c>
      <c r="B253" s="13" t="s">
        <v>175</v>
      </c>
      <c r="C253" s="14">
        <v>215</v>
      </c>
      <c r="D253" s="14">
        <v>199</v>
      </c>
      <c r="E253" s="15">
        <v>8.0402010050251299E-2</v>
      </c>
    </row>
    <row r="254" spans="1:5" x14ac:dyDescent="0.25">
      <c r="A254" s="173"/>
      <c r="B254" s="13" t="s">
        <v>176</v>
      </c>
      <c r="C254" s="14">
        <v>99</v>
      </c>
      <c r="D254" s="14">
        <v>112</v>
      </c>
      <c r="E254" s="15">
        <v>-0.11607142857142801</v>
      </c>
    </row>
    <row r="255" spans="1:5" x14ac:dyDescent="0.25">
      <c r="A255" s="174"/>
      <c r="B255" s="13" t="s">
        <v>177</v>
      </c>
      <c r="C255" s="14">
        <v>26</v>
      </c>
      <c r="D255" s="14">
        <v>19</v>
      </c>
      <c r="E255" s="15">
        <v>0.36842105263157898</v>
      </c>
    </row>
    <row r="256" spans="1:5" x14ac:dyDescent="0.25">
      <c r="A256" s="12" t="s">
        <v>178</v>
      </c>
      <c r="B256" s="16"/>
      <c r="C256" s="14">
        <v>9</v>
      </c>
      <c r="D256" s="17"/>
      <c r="E256" s="15">
        <v>0</v>
      </c>
    </row>
    <row r="257" spans="1:5" x14ac:dyDescent="0.25">
      <c r="A257" s="12" t="s">
        <v>179</v>
      </c>
      <c r="B257" s="16"/>
      <c r="C257" s="14">
        <v>278</v>
      </c>
      <c r="D257" s="14">
        <v>218</v>
      </c>
      <c r="E257" s="15">
        <v>0.27522935779816499</v>
      </c>
    </row>
    <row r="258" spans="1:5" x14ac:dyDescent="0.25">
      <c r="A258" s="12" t="s">
        <v>111</v>
      </c>
      <c r="B258" s="16"/>
      <c r="C258" s="14">
        <v>2386</v>
      </c>
      <c r="D258" s="14">
        <v>2213</v>
      </c>
      <c r="E258" s="15">
        <v>7.8174423859014894E-2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1159</v>
      </c>
      <c r="D262" s="14">
        <v>871</v>
      </c>
      <c r="E262" s="15">
        <v>0.33065442020665903</v>
      </c>
    </row>
    <row r="263" spans="1:5" x14ac:dyDescent="0.25">
      <c r="A263" s="172" t="s">
        <v>69</v>
      </c>
      <c r="B263" s="13" t="s">
        <v>182</v>
      </c>
      <c r="C263" s="14">
        <v>765</v>
      </c>
      <c r="D263" s="14">
        <v>419</v>
      </c>
      <c r="E263" s="15">
        <v>0.82577565632458205</v>
      </c>
    </row>
    <row r="264" spans="1:5" x14ac:dyDescent="0.25">
      <c r="A264" s="174"/>
      <c r="B264" s="13" t="s">
        <v>111</v>
      </c>
      <c r="C264" s="14">
        <v>3435</v>
      </c>
      <c r="D264" s="14">
        <v>6341</v>
      </c>
      <c r="E264" s="15">
        <v>-0.45828733638227398</v>
      </c>
    </row>
    <row r="265" spans="1:5" x14ac:dyDescent="0.25">
      <c r="A265" s="12" t="s">
        <v>183</v>
      </c>
      <c r="B265" s="16"/>
      <c r="C265" s="14">
        <v>53</v>
      </c>
      <c r="D265" s="14">
        <v>15</v>
      </c>
      <c r="E265" s="15">
        <v>2.5333333333333301</v>
      </c>
    </row>
    <row r="266" spans="1:5" x14ac:dyDescent="0.25">
      <c r="A266" s="12" t="s">
        <v>184</v>
      </c>
      <c r="B266" s="16"/>
      <c r="C266" s="14">
        <v>8</v>
      </c>
      <c r="D266" s="14">
        <v>38</v>
      </c>
      <c r="E266" s="15">
        <v>-0.78947368421052599</v>
      </c>
    </row>
    <row r="267" spans="1:5" x14ac:dyDescent="0.25">
      <c r="A267" s="12" t="s">
        <v>185</v>
      </c>
      <c r="B267" s="16"/>
      <c r="C267" s="17"/>
      <c r="D267" s="17"/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4">
        <v>28</v>
      </c>
      <c r="D271" s="14">
        <v>52</v>
      </c>
      <c r="E271" s="15">
        <v>-0.46153846153846101</v>
      </c>
    </row>
    <row r="272" spans="1:5" x14ac:dyDescent="0.25">
      <c r="A272" s="174"/>
      <c r="B272" s="13" t="s">
        <v>189</v>
      </c>
      <c r="C272" s="14">
        <v>49</v>
      </c>
      <c r="D272" s="14">
        <v>165</v>
      </c>
      <c r="E272" s="15">
        <v>-0.70303030303030301</v>
      </c>
    </row>
    <row r="273" spans="1:5" x14ac:dyDescent="0.25">
      <c r="A273" s="12" t="s">
        <v>190</v>
      </c>
      <c r="B273" s="16"/>
      <c r="C273" s="14">
        <v>1</v>
      </c>
      <c r="D273" s="14">
        <v>203</v>
      </c>
      <c r="E273" s="15">
        <v>-0.99507389162561599</v>
      </c>
    </row>
    <row r="274" spans="1:5" x14ac:dyDescent="0.25">
      <c r="A274" s="12" t="s">
        <v>191</v>
      </c>
      <c r="B274" s="16"/>
      <c r="C274" s="17"/>
      <c r="D274" s="17"/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8" t="s">
        <v>198</v>
      </c>
      <c r="B283" s="13" t="s">
        <v>199</v>
      </c>
      <c r="C283" s="17"/>
      <c r="D283" s="17"/>
      <c r="E283" s="22"/>
    </row>
    <row r="284" spans="1:5" x14ac:dyDescent="0.25">
      <c r="A284" s="179"/>
      <c r="B284" s="13" t="s">
        <v>200</v>
      </c>
      <c r="C284" s="14">
        <v>1413</v>
      </c>
      <c r="D284" s="14">
        <v>9882</v>
      </c>
      <c r="E284" s="23">
        <v>0</v>
      </c>
    </row>
    <row r="285" spans="1:5" x14ac:dyDescent="0.25">
      <c r="A285" s="180"/>
      <c r="B285" s="13" t="s">
        <v>201</v>
      </c>
      <c r="C285" s="14">
        <v>117</v>
      </c>
      <c r="D285" s="14">
        <v>113</v>
      </c>
      <c r="E285" s="23">
        <v>0</v>
      </c>
    </row>
    <row r="286" spans="1:5" x14ac:dyDescent="0.25">
      <c r="A286" s="178" t="s">
        <v>202</v>
      </c>
      <c r="B286" s="13" t="s">
        <v>203</v>
      </c>
      <c r="C286" s="14">
        <v>1</v>
      </c>
      <c r="D286" s="14">
        <v>2</v>
      </c>
      <c r="E286" s="23">
        <v>0</v>
      </c>
    </row>
    <row r="287" spans="1:5" x14ac:dyDescent="0.25">
      <c r="A287" s="179"/>
      <c r="B287" s="13" t="s">
        <v>204</v>
      </c>
      <c r="C287" s="14">
        <v>35</v>
      </c>
      <c r="D287" s="14">
        <v>35</v>
      </c>
      <c r="E287" s="23">
        <v>0</v>
      </c>
    </row>
    <row r="288" spans="1:5" x14ac:dyDescent="0.25">
      <c r="A288" s="180"/>
      <c r="B288" s="13" t="s">
        <v>205</v>
      </c>
      <c r="C288" s="14">
        <v>129</v>
      </c>
      <c r="D288" s="14">
        <v>184</v>
      </c>
      <c r="E288" s="23">
        <v>2</v>
      </c>
    </row>
    <row r="289" spans="1:5" x14ac:dyDescent="0.25">
      <c r="A289" s="21" t="s">
        <v>206</v>
      </c>
      <c r="B289" s="13" t="s">
        <v>207</v>
      </c>
      <c r="C289" s="14">
        <v>1577</v>
      </c>
      <c r="D289" s="14">
        <v>1999</v>
      </c>
      <c r="E289" s="23">
        <v>279</v>
      </c>
    </row>
    <row r="290" spans="1:5" x14ac:dyDescent="0.25">
      <c r="A290" s="178" t="s">
        <v>208</v>
      </c>
      <c r="B290" s="13" t="s">
        <v>209</v>
      </c>
      <c r="C290" s="14">
        <v>514</v>
      </c>
      <c r="D290" s="14">
        <v>358</v>
      </c>
      <c r="E290" s="23">
        <v>87</v>
      </c>
    </row>
    <row r="291" spans="1:5" x14ac:dyDescent="0.25">
      <c r="A291" s="179"/>
      <c r="B291" s="13" t="s">
        <v>210</v>
      </c>
      <c r="C291" s="17"/>
      <c r="D291" s="17"/>
      <c r="E291" s="22"/>
    </row>
    <row r="292" spans="1:5" x14ac:dyDescent="0.25">
      <c r="A292" s="180"/>
      <c r="B292" s="13" t="s">
        <v>211</v>
      </c>
      <c r="C292" s="14">
        <v>557</v>
      </c>
      <c r="D292" s="14">
        <v>561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4">
        <v>12</v>
      </c>
      <c r="D293" s="17"/>
      <c r="E293" s="22"/>
    </row>
    <row r="294" spans="1:5" x14ac:dyDescent="0.25">
      <c r="A294" s="178" t="s">
        <v>214</v>
      </c>
      <c r="B294" s="13" t="s">
        <v>205</v>
      </c>
      <c r="C294" s="14">
        <v>64</v>
      </c>
      <c r="D294" s="14">
        <v>57</v>
      </c>
      <c r="E294" s="23">
        <v>21</v>
      </c>
    </row>
    <row r="295" spans="1:5" x14ac:dyDescent="0.25">
      <c r="A295" s="179"/>
      <c r="B295" s="13" t="s">
        <v>215</v>
      </c>
      <c r="C295" s="14">
        <v>305</v>
      </c>
      <c r="D295" s="14">
        <v>461</v>
      </c>
      <c r="E295" s="23">
        <v>131</v>
      </c>
    </row>
    <row r="296" spans="1:5" x14ac:dyDescent="0.25">
      <c r="A296" s="180"/>
      <c r="B296" s="13" t="s">
        <v>216</v>
      </c>
      <c r="C296" s="14">
        <v>833</v>
      </c>
      <c r="D296" s="14">
        <v>421</v>
      </c>
      <c r="E296" s="23">
        <v>62</v>
      </c>
    </row>
    <row r="297" spans="1:5" x14ac:dyDescent="0.25">
      <c r="A297" s="178" t="s">
        <v>217</v>
      </c>
      <c r="B297" s="13" t="s">
        <v>218</v>
      </c>
      <c r="C297" s="14">
        <v>1314</v>
      </c>
      <c r="D297" s="14">
        <v>650</v>
      </c>
      <c r="E297" s="23">
        <v>92</v>
      </c>
    </row>
    <row r="298" spans="1:5" x14ac:dyDescent="0.25">
      <c r="A298" s="179"/>
      <c r="B298" s="13" t="s">
        <v>219</v>
      </c>
      <c r="C298" s="14">
        <v>0</v>
      </c>
      <c r="D298" s="14">
        <v>1</v>
      </c>
      <c r="E298" s="23">
        <v>0</v>
      </c>
    </row>
    <row r="299" spans="1:5" x14ac:dyDescent="0.25">
      <c r="A299" s="179"/>
      <c r="B299" s="13" t="s">
        <v>220</v>
      </c>
      <c r="C299" s="14">
        <v>3007</v>
      </c>
      <c r="D299" s="14">
        <v>4208</v>
      </c>
      <c r="E299" s="23">
        <v>1198</v>
      </c>
    </row>
    <row r="300" spans="1:5" x14ac:dyDescent="0.25">
      <c r="A300" s="179"/>
      <c r="B300" s="13" t="s">
        <v>221</v>
      </c>
      <c r="C300" s="14">
        <v>4070</v>
      </c>
      <c r="D300" s="14">
        <v>3857</v>
      </c>
      <c r="E300" s="23">
        <v>689</v>
      </c>
    </row>
    <row r="301" spans="1:5" x14ac:dyDescent="0.25">
      <c r="A301" s="179"/>
      <c r="B301" s="13" t="s">
        <v>222</v>
      </c>
      <c r="C301" s="14">
        <v>1292</v>
      </c>
      <c r="D301" s="14">
        <v>469</v>
      </c>
      <c r="E301" s="23">
        <v>52</v>
      </c>
    </row>
    <row r="302" spans="1:5" x14ac:dyDescent="0.25">
      <c r="A302" s="179"/>
      <c r="B302" s="13" t="s">
        <v>223</v>
      </c>
      <c r="C302" s="14">
        <v>3286</v>
      </c>
      <c r="D302" s="14">
        <v>4671</v>
      </c>
      <c r="E302" s="23">
        <v>1703</v>
      </c>
    </row>
    <row r="303" spans="1:5" x14ac:dyDescent="0.25">
      <c r="A303" s="179"/>
      <c r="B303" s="13" t="s">
        <v>224</v>
      </c>
      <c r="C303" s="14">
        <v>769</v>
      </c>
      <c r="D303" s="14">
        <v>992</v>
      </c>
      <c r="E303" s="23">
        <v>149</v>
      </c>
    </row>
    <row r="304" spans="1:5" x14ac:dyDescent="0.25">
      <c r="A304" s="179"/>
      <c r="B304" s="13" t="s">
        <v>225</v>
      </c>
      <c r="C304" s="14">
        <v>46</v>
      </c>
      <c r="D304" s="14">
        <v>36</v>
      </c>
      <c r="E304" s="23">
        <v>5</v>
      </c>
    </row>
    <row r="305" spans="1:5" x14ac:dyDescent="0.25">
      <c r="A305" s="179"/>
      <c r="B305" s="13" t="s">
        <v>226</v>
      </c>
      <c r="C305" s="14">
        <v>3501</v>
      </c>
      <c r="D305" s="14">
        <v>995</v>
      </c>
      <c r="E305" s="23">
        <v>467</v>
      </c>
    </row>
    <row r="306" spans="1:5" x14ac:dyDescent="0.25">
      <c r="A306" s="179"/>
      <c r="B306" s="13" t="s">
        <v>227</v>
      </c>
      <c r="C306" s="14">
        <v>7</v>
      </c>
      <c r="D306" s="14">
        <v>8</v>
      </c>
      <c r="E306" s="23">
        <v>1</v>
      </c>
    </row>
    <row r="307" spans="1:5" x14ac:dyDescent="0.25">
      <c r="A307" s="179"/>
      <c r="B307" s="13" t="s">
        <v>228</v>
      </c>
      <c r="C307" s="14">
        <v>17</v>
      </c>
      <c r="D307" s="14">
        <v>12</v>
      </c>
      <c r="E307" s="23">
        <v>0</v>
      </c>
    </row>
    <row r="308" spans="1:5" x14ac:dyDescent="0.25">
      <c r="A308" s="179"/>
      <c r="B308" s="13" t="s">
        <v>229</v>
      </c>
      <c r="C308" s="14">
        <v>3355</v>
      </c>
      <c r="D308" s="14">
        <v>4729</v>
      </c>
      <c r="E308" s="23">
        <v>1540</v>
      </c>
    </row>
    <row r="309" spans="1:5" x14ac:dyDescent="0.25">
      <c r="A309" s="179"/>
      <c r="B309" s="13" t="s">
        <v>230</v>
      </c>
      <c r="C309" s="14">
        <v>2017</v>
      </c>
      <c r="D309" s="14">
        <v>2160</v>
      </c>
      <c r="E309" s="23">
        <v>254</v>
      </c>
    </row>
    <row r="310" spans="1:5" x14ac:dyDescent="0.25">
      <c r="A310" s="179"/>
      <c r="B310" s="13" t="s">
        <v>231</v>
      </c>
      <c r="C310" s="14">
        <v>63</v>
      </c>
      <c r="D310" s="14">
        <v>97</v>
      </c>
      <c r="E310" s="23">
        <v>62</v>
      </c>
    </row>
    <row r="311" spans="1:5" x14ac:dyDescent="0.25">
      <c r="A311" s="180"/>
      <c r="B311" s="13" t="s">
        <v>232</v>
      </c>
      <c r="C311" s="14">
        <v>136</v>
      </c>
      <c r="D311" s="14">
        <v>127</v>
      </c>
      <c r="E311" s="23">
        <v>25</v>
      </c>
    </row>
    <row r="312" spans="1:5" x14ac:dyDescent="0.25">
      <c r="A312" s="178" t="s">
        <v>233</v>
      </c>
      <c r="B312" s="13" t="s">
        <v>234</v>
      </c>
      <c r="C312" s="17"/>
      <c r="D312" s="17"/>
      <c r="E312" s="22"/>
    </row>
    <row r="313" spans="1:5" x14ac:dyDescent="0.25">
      <c r="A313" s="179"/>
      <c r="B313" s="13" t="s">
        <v>235</v>
      </c>
      <c r="C313" s="17"/>
      <c r="D313" s="17"/>
      <c r="E313" s="22"/>
    </row>
    <row r="314" spans="1:5" x14ac:dyDescent="0.25">
      <c r="A314" s="179"/>
      <c r="B314" s="13" t="s">
        <v>236</v>
      </c>
      <c r="C314" s="17"/>
      <c r="D314" s="17"/>
      <c r="E314" s="22"/>
    </row>
    <row r="315" spans="1:5" x14ac:dyDescent="0.25">
      <c r="A315" s="179"/>
      <c r="B315" s="13" t="s">
        <v>237</v>
      </c>
      <c r="C315" s="17"/>
      <c r="D315" s="17"/>
      <c r="E315" s="22"/>
    </row>
    <row r="316" spans="1:5" x14ac:dyDescent="0.25">
      <c r="A316" s="179"/>
      <c r="B316" s="13" t="s">
        <v>238</v>
      </c>
      <c r="C316" s="14">
        <v>289</v>
      </c>
      <c r="D316" s="14">
        <v>236</v>
      </c>
      <c r="E316" s="23">
        <v>3</v>
      </c>
    </row>
    <row r="317" spans="1:5" x14ac:dyDescent="0.25">
      <c r="A317" s="179"/>
      <c r="B317" s="13" t="s">
        <v>239</v>
      </c>
      <c r="C317" s="17"/>
      <c r="D317" s="17"/>
      <c r="E317" s="22"/>
    </row>
    <row r="318" spans="1:5" x14ac:dyDescent="0.25">
      <c r="A318" s="179"/>
      <c r="B318" s="13" t="s">
        <v>240</v>
      </c>
      <c r="C318" s="17"/>
      <c r="D318" s="17"/>
      <c r="E318" s="22"/>
    </row>
    <row r="319" spans="1:5" x14ac:dyDescent="0.25">
      <c r="A319" s="179"/>
      <c r="B319" s="13" t="s">
        <v>241</v>
      </c>
      <c r="C319" s="14">
        <v>176</v>
      </c>
      <c r="D319" s="14">
        <v>236</v>
      </c>
      <c r="E319" s="23">
        <v>16</v>
      </c>
    </row>
    <row r="320" spans="1:5" x14ac:dyDescent="0.25">
      <c r="A320" s="179"/>
      <c r="B320" s="13" t="s">
        <v>242</v>
      </c>
      <c r="C320" s="14">
        <v>6</v>
      </c>
      <c r="D320" s="14">
        <v>10</v>
      </c>
      <c r="E320" s="23">
        <v>0</v>
      </c>
    </row>
    <row r="321" spans="1:5" x14ac:dyDescent="0.25">
      <c r="A321" s="179"/>
      <c r="B321" s="13" t="s">
        <v>243</v>
      </c>
      <c r="C321" s="14">
        <v>5</v>
      </c>
      <c r="D321" s="14">
        <v>8</v>
      </c>
      <c r="E321" s="23">
        <v>1</v>
      </c>
    </row>
    <row r="322" spans="1:5" x14ac:dyDescent="0.25">
      <c r="A322" s="179"/>
      <c r="B322" s="13" t="s">
        <v>244</v>
      </c>
      <c r="C322" s="14">
        <v>19</v>
      </c>
      <c r="D322" s="14">
        <v>12</v>
      </c>
      <c r="E322" s="23">
        <v>4</v>
      </c>
    </row>
    <row r="323" spans="1:5" x14ac:dyDescent="0.25">
      <c r="A323" s="179"/>
      <c r="B323" s="13" t="s">
        <v>245</v>
      </c>
      <c r="C323" s="17"/>
      <c r="D323" s="17"/>
      <c r="E323" s="22"/>
    </row>
    <row r="324" spans="1:5" x14ac:dyDescent="0.25">
      <c r="A324" s="179"/>
      <c r="B324" s="13" t="s">
        <v>246</v>
      </c>
      <c r="C324" s="17"/>
      <c r="D324" s="17"/>
      <c r="E324" s="22"/>
    </row>
    <row r="325" spans="1:5" x14ac:dyDescent="0.25">
      <c r="A325" s="179"/>
      <c r="B325" s="13" t="s">
        <v>247</v>
      </c>
      <c r="C325" s="14">
        <v>10</v>
      </c>
      <c r="D325" s="14">
        <v>5</v>
      </c>
      <c r="E325" s="23">
        <v>1</v>
      </c>
    </row>
    <row r="326" spans="1:5" x14ac:dyDescent="0.25">
      <c r="A326" s="179"/>
      <c r="B326" s="13" t="s">
        <v>248</v>
      </c>
      <c r="C326" s="14">
        <v>4</v>
      </c>
      <c r="D326" s="14">
        <v>8</v>
      </c>
      <c r="E326" s="23">
        <v>0</v>
      </c>
    </row>
    <row r="327" spans="1:5" x14ac:dyDescent="0.25">
      <c r="A327" s="179"/>
      <c r="B327" s="13" t="s">
        <v>249</v>
      </c>
      <c r="C327" s="14">
        <v>3</v>
      </c>
      <c r="D327" s="14">
        <v>4</v>
      </c>
      <c r="E327" s="23">
        <v>0</v>
      </c>
    </row>
    <row r="328" spans="1:5" x14ac:dyDescent="0.25">
      <c r="A328" s="179"/>
      <c r="B328" s="13" t="s">
        <v>250</v>
      </c>
      <c r="C328" s="17"/>
      <c r="D328" s="17"/>
      <c r="E328" s="22"/>
    </row>
    <row r="329" spans="1:5" x14ac:dyDescent="0.25">
      <c r="A329" s="179"/>
      <c r="B329" s="13" t="s">
        <v>251</v>
      </c>
      <c r="C329" s="14">
        <v>4817</v>
      </c>
      <c r="D329" s="14">
        <v>6191</v>
      </c>
      <c r="E329" s="23">
        <v>1536</v>
      </c>
    </row>
    <row r="330" spans="1:5" x14ac:dyDescent="0.25">
      <c r="A330" s="179"/>
      <c r="B330" s="13" t="s">
        <v>252</v>
      </c>
      <c r="C330" s="14">
        <v>23</v>
      </c>
      <c r="D330" s="14">
        <v>35</v>
      </c>
      <c r="E330" s="23">
        <v>4</v>
      </c>
    </row>
    <row r="331" spans="1:5" x14ac:dyDescent="0.25">
      <c r="A331" s="179"/>
      <c r="B331" s="13" t="s">
        <v>253</v>
      </c>
      <c r="C331" s="17"/>
      <c r="D331" s="17"/>
      <c r="E331" s="22"/>
    </row>
    <row r="332" spans="1:5" x14ac:dyDescent="0.25">
      <c r="A332" s="179"/>
      <c r="B332" s="13" t="s">
        <v>254</v>
      </c>
      <c r="C332" s="17"/>
      <c r="D332" s="17"/>
      <c r="E332" s="22"/>
    </row>
    <row r="333" spans="1:5" x14ac:dyDescent="0.25">
      <c r="A333" s="179"/>
      <c r="B333" s="13" t="s">
        <v>255</v>
      </c>
      <c r="C333" s="14">
        <v>72</v>
      </c>
      <c r="D333" s="14">
        <v>73</v>
      </c>
      <c r="E333" s="23">
        <v>65</v>
      </c>
    </row>
    <row r="334" spans="1:5" x14ac:dyDescent="0.25">
      <c r="A334" s="179"/>
      <c r="B334" s="13" t="s">
        <v>256</v>
      </c>
      <c r="C334" s="14">
        <v>38</v>
      </c>
      <c r="D334" s="14">
        <v>24</v>
      </c>
      <c r="E334" s="23">
        <v>0</v>
      </c>
    </row>
    <row r="335" spans="1:5" x14ac:dyDescent="0.25">
      <c r="A335" s="179"/>
      <c r="B335" s="13" t="s">
        <v>257</v>
      </c>
      <c r="C335" s="14">
        <v>1</v>
      </c>
      <c r="D335" s="14">
        <v>3</v>
      </c>
      <c r="E335" s="23">
        <v>0</v>
      </c>
    </row>
    <row r="336" spans="1:5" x14ac:dyDescent="0.25">
      <c r="A336" s="179"/>
      <c r="B336" s="13" t="s">
        <v>258</v>
      </c>
      <c r="C336" s="14">
        <v>1483</v>
      </c>
      <c r="D336" s="14">
        <v>891</v>
      </c>
      <c r="E336" s="23">
        <v>142</v>
      </c>
    </row>
    <row r="337" spans="1:5" x14ac:dyDescent="0.25">
      <c r="A337" s="179"/>
      <c r="B337" s="13" t="s">
        <v>259</v>
      </c>
      <c r="C337" s="14">
        <v>17</v>
      </c>
      <c r="D337" s="14">
        <v>10</v>
      </c>
      <c r="E337" s="23">
        <v>5</v>
      </c>
    </row>
    <row r="338" spans="1:5" x14ac:dyDescent="0.25">
      <c r="A338" s="179"/>
      <c r="B338" s="13" t="s">
        <v>260</v>
      </c>
      <c r="C338" s="14">
        <v>0</v>
      </c>
      <c r="D338" s="14">
        <v>5</v>
      </c>
      <c r="E338" s="23">
        <v>0</v>
      </c>
    </row>
    <row r="339" spans="1:5" x14ac:dyDescent="0.25">
      <c r="A339" s="179"/>
      <c r="B339" s="13" t="s">
        <v>261</v>
      </c>
      <c r="C339" s="14">
        <v>1</v>
      </c>
      <c r="D339" s="14">
        <v>1</v>
      </c>
      <c r="E339" s="23">
        <v>0</v>
      </c>
    </row>
    <row r="340" spans="1:5" x14ac:dyDescent="0.25">
      <c r="A340" s="179"/>
      <c r="B340" s="13" t="s">
        <v>262</v>
      </c>
      <c r="C340" s="14">
        <v>9</v>
      </c>
      <c r="D340" s="14">
        <v>11</v>
      </c>
      <c r="E340" s="23">
        <v>0</v>
      </c>
    </row>
    <row r="341" spans="1:5" x14ac:dyDescent="0.25">
      <c r="A341" s="179"/>
      <c r="B341" s="13" t="s">
        <v>263</v>
      </c>
      <c r="C341" s="14">
        <v>60</v>
      </c>
      <c r="D341" s="14">
        <v>144</v>
      </c>
      <c r="E341" s="23">
        <v>0</v>
      </c>
    </row>
    <row r="342" spans="1:5" x14ac:dyDescent="0.25">
      <c r="A342" s="179"/>
      <c r="B342" s="13" t="s">
        <v>264</v>
      </c>
      <c r="C342" s="14">
        <v>3</v>
      </c>
      <c r="D342" s="14">
        <v>1</v>
      </c>
      <c r="E342" s="23">
        <v>0</v>
      </c>
    </row>
    <row r="343" spans="1:5" x14ac:dyDescent="0.25">
      <c r="A343" s="179"/>
      <c r="B343" s="13" t="s">
        <v>265</v>
      </c>
      <c r="C343" s="14">
        <v>0</v>
      </c>
      <c r="D343" s="14">
        <v>1</v>
      </c>
      <c r="E343" s="23">
        <v>0</v>
      </c>
    </row>
    <row r="344" spans="1:5" x14ac:dyDescent="0.25">
      <c r="A344" s="180"/>
      <c r="B344" s="13" t="s">
        <v>266</v>
      </c>
      <c r="C344" s="14">
        <v>106</v>
      </c>
      <c r="D344" s="14">
        <v>444</v>
      </c>
      <c r="E344" s="23">
        <v>0</v>
      </c>
    </row>
    <row r="345" spans="1:5" x14ac:dyDescent="0.25">
      <c r="A345" s="178" t="s">
        <v>267</v>
      </c>
      <c r="B345" s="13" t="s">
        <v>268</v>
      </c>
      <c r="C345" s="14">
        <v>0</v>
      </c>
      <c r="D345" s="14">
        <v>1</v>
      </c>
      <c r="E345" s="23">
        <v>0</v>
      </c>
    </row>
    <row r="346" spans="1:5" x14ac:dyDescent="0.25">
      <c r="A346" s="179"/>
      <c r="B346" s="13" t="s">
        <v>269</v>
      </c>
      <c r="C346" s="14">
        <v>4</v>
      </c>
      <c r="D346" s="14">
        <v>8</v>
      </c>
      <c r="E346" s="23">
        <v>0</v>
      </c>
    </row>
    <row r="347" spans="1:5" x14ac:dyDescent="0.25">
      <c r="A347" s="179"/>
      <c r="B347" s="13" t="s">
        <v>270</v>
      </c>
      <c r="C347" s="14">
        <v>0</v>
      </c>
      <c r="D347" s="14">
        <v>6</v>
      </c>
      <c r="E347" s="23">
        <v>0</v>
      </c>
    </row>
    <row r="348" spans="1:5" x14ac:dyDescent="0.25">
      <c r="A348" s="179"/>
      <c r="B348" s="13" t="s">
        <v>271</v>
      </c>
      <c r="C348" s="14">
        <v>0</v>
      </c>
      <c r="D348" s="14">
        <v>2</v>
      </c>
      <c r="E348" s="23">
        <v>0</v>
      </c>
    </row>
    <row r="349" spans="1:5" x14ac:dyDescent="0.25">
      <c r="A349" s="179"/>
      <c r="B349" s="13" t="s">
        <v>272</v>
      </c>
      <c r="C349" s="17"/>
      <c r="D349" s="17"/>
      <c r="E349" s="22"/>
    </row>
    <row r="350" spans="1:5" x14ac:dyDescent="0.25">
      <c r="A350" s="179"/>
      <c r="B350" s="13" t="s">
        <v>273</v>
      </c>
      <c r="C350" s="14">
        <v>3</v>
      </c>
      <c r="D350" s="14">
        <v>4</v>
      </c>
      <c r="E350" s="23">
        <v>0</v>
      </c>
    </row>
    <row r="351" spans="1:5" x14ac:dyDescent="0.25">
      <c r="A351" s="179"/>
      <c r="B351" s="13" t="s">
        <v>274</v>
      </c>
      <c r="C351" s="17"/>
      <c r="D351" s="17"/>
      <c r="E351" s="22"/>
    </row>
    <row r="352" spans="1:5" x14ac:dyDescent="0.25">
      <c r="A352" s="179"/>
      <c r="B352" s="13" t="s">
        <v>275</v>
      </c>
      <c r="C352" s="17"/>
      <c r="D352" s="17"/>
      <c r="E352" s="22"/>
    </row>
    <row r="353" spans="1:5" x14ac:dyDescent="0.25">
      <c r="A353" s="179"/>
      <c r="B353" s="13" t="s">
        <v>276</v>
      </c>
      <c r="C353" s="14">
        <v>1</v>
      </c>
      <c r="D353" s="14">
        <v>3</v>
      </c>
      <c r="E353" s="23">
        <v>0</v>
      </c>
    </row>
    <row r="354" spans="1:5" x14ac:dyDescent="0.25">
      <c r="A354" s="179"/>
      <c r="B354" s="13" t="s">
        <v>277</v>
      </c>
      <c r="C354" s="17"/>
      <c r="D354" s="17"/>
      <c r="E354" s="22"/>
    </row>
    <row r="355" spans="1:5" x14ac:dyDescent="0.25">
      <c r="A355" s="180"/>
      <c r="B355" s="13" t="s">
        <v>278</v>
      </c>
      <c r="C355" s="17"/>
      <c r="D355" s="17"/>
      <c r="E355" s="22"/>
    </row>
    <row r="356" spans="1:5" x14ac:dyDescent="0.25">
      <c r="A356" s="178" t="s">
        <v>279</v>
      </c>
      <c r="B356" s="13" t="s">
        <v>280</v>
      </c>
      <c r="C356" s="14">
        <v>224</v>
      </c>
      <c r="D356" s="14">
        <v>215</v>
      </c>
      <c r="E356" s="23">
        <v>55</v>
      </c>
    </row>
    <row r="357" spans="1:5" x14ac:dyDescent="0.25">
      <c r="A357" s="179"/>
      <c r="B357" s="13" t="s">
        <v>281</v>
      </c>
      <c r="C357" s="14">
        <v>1</v>
      </c>
      <c r="D357" s="14">
        <v>5</v>
      </c>
      <c r="E357" s="23">
        <v>0</v>
      </c>
    </row>
    <row r="358" spans="1:5" x14ac:dyDescent="0.25">
      <c r="A358" s="179"/>
      <c r="B358" s="13" t="s">
        <v>282</v>
      </c>
      <c r="C358" s="17"/>
      <c r="D358" s="17"/>
      <c r="E358" s="22"/>
    </row>
    <row r="359" spans="1:5" x14ac:dyDescent="0.25">
      <c r="A359" s="179"/>
      <c r="B359" s="13" t="s">
        <v>283</v>
      </c>
      <c r="C359" s="14">
        <v>60</v>
      </c>
      <c r="D359" s="14">
        <v>60</v>
      </c>
      <c r="E359" s="23">
        <v>1</v>
      </c>
    </row>
    <row r="360" spans="1:5" x14ac:dyDescent="0.25">
      <c r="A360" s="179"/>
      <c r="B360" s="13" t="s">
        <v>284</v>
      </c>
      <c r="C360" s="14">
        <v>1</v>
      </c>
      <c r="D360" s="14">
        <v>0</v>
      </c>
      <c r="E360" s="23">
        <v>0</v>
      </c>
    </row>
    <row r="361" spans="1:5" x14ac:dyDescent="0.25">
      <c r="A361" s="179"/>
      <c r="B361" s="13" t="s">
        <v>285</v>
      </c>
      <c r="C361" s="17"/>
      <c r="D361" s="17"/>
      <c r="E361" s="22"/>
    </row>
    <row r="362" spans="1:5" x14ac:dyDescent="0.25">
      <c r="A362" s="179"/>
      <c r="B362" s="13" t="s">
        <v>286</v>
      </c>
      <c r="C362" s="17"/>
      <c r="D362" s="17"/>
      <c r="E362" s="22"/>
    </row>
    <row r="363" spans="1:5" x14ac:dyDescent="0.25">
      <c r="A363" s="179"/>
      <c r="B363" s="13" t="s">
        <v>287</v>
      </c>
      <c r="C363" s="17"/>
      <c r="D363" s="17"/>
      <c r="E363" s="22"/>
    </row>
    <row r="364" spans="1:5" x14ac:dyDescent="0.25">
      <c r="A364" s="180"/>
      <c r="B364" s="13" t="s">
        <v>288</v>
      </c>
      <c r="C364" s="17"/>
      <c r="D364" s="17"/>
      <c r="E364" s="22"/>
    </row>
    <row r="365" spans="1:5" x14ac:dyDescent="0.25">
      <c r="A365" s="178" t="s">
        <v>289</v>
      </c>
      <c r="B365" s="13" t="s">
        <v>290</v>
      </c>
      <c r="C365" s="17"/>
      <c r="D365" s="17"/>
      <c r="E365" s="22"/>
    </row>
    <row r="366" spans="1:5" x14ac:dyDescent="0.25">
      <c r="A366" s="179"/>
      <c r="B366" s="13" t="s">
        <v>291</v>
      </c>
      <c r="C366" s="14">
        <v>87</v>
      </c>
      <c r="D366" s="14">
        <v>14</v>
      </c>
      <c r="E366" s="23">
        <v>0</v>
      </c>
    </row>
    <row r="367" spans="1:5" x14ac:dyDescent="0.25">
      <c r="A367" s="179"/>
      <c r="B367" s="13" t="s">
        <v>292</v>
      </c>
      <c r="C367" s="14">
        <v>68</v>
      </c>
      <c r="D367" s="14">
        <v>77</v>
      </c>
      <c r="E367" s="23">
        <v>0</v>
      </c>
    </row>
    <row r="368" spans="1:5" x14ac:dyDescent="0.25">
      <c r="A368" s="179"/>
      <c r="B368" s="13" t="s">
        <v>293</v>
      </c>
      <c r="C368" s="14">
        <v>77</v>
      </c>
      <c r="D368" s="14">
        <v>28</v>
      </c>
      <c r="E368" s="23">
        <v>0</v>
      </c>
    </row>
    <row r="369" spans="1:5" x14ac:dyDescent="0.25">
      <c r="A369" s="179"/>
      <c r="B369" s="13" t="s">
        <v>209</v>
      </c>
      <c r="C369" s="14">
        <v>2</v>
      </c>
      <c r="D369" s="14">
        <v>2</v>
      </c>
      <c r="E369" s="23">
        <v>0</v>
      </c>
    </row>
    <row r="370" spans="1:5" x14ac:dyDescent="0.25">
      <c r="A370" s="179"/>
      <c r="B370" s="13" t="s">
        <v>294</v>
      </c>
      <c r="C370" s="14">
        <v>7</v>
      </c>
      <c r="D370" s="14">
        <v>9</v>
      </c>
      <c r="E370" s="23">
        <v>0</v>
      </c>
    </row>
    <row r="371" spans="1:5" x14ac:dyDescent="0.25">
      <c r="A371" s="179"/>
      <c r="B371" s="13" t="s">
        <v>295</v>
      </c>
      <c r="C371" s="14">
        <v>17</v>
      </c>
      <c r="D371" s="14">
        <v>2</v>
      </c>
      <c r="E371" s="23">
        <v>0</v>
      </c>
    </row>
    <row r="372" spans="1:5" x14ac:dyDescent="0.25">
      <c r="A372" s="179"/>
      <c r="B372" s="13" t="s">
        <v>296</v>
      </c>
      <c r="C372" s="14">
        <v>138</v>
      </c>
      <c r="D372" s="14">
        <v>162</v>
      </c>
      <c r="E372" s="23">
        <v>0</v>
      </c>
    </row>
    <row r="373" spans="1:5" x14ac:dyDescent="0.25">
      <c r="A373" s="179"/>
      <c r="B373" s="13" t="s">
        <v>297</v>
      </c>
      <c r="C373" s="17"/>
      <c r="D373" s="17"/>
      <c r="E373" s="22"/>
    </row>
    <row r="374" spans="1:5" x14ac:dyDescent="0.25">
      <c r="A374" s="179"/>
      <c r="B374" s="13" t="s">
        <v>298</v>
      </c>
      <c r="C374" s="17"/>
      <c r="D374" s="17"/>
      <c r="E374" s="22"/>
    </row>
    <row r="375" spans="1:5" x14ac:dyDescent="0.25">
      <c r="A375" s="179"/>
      <c r="B375" s="13" t="s">
        <v>299</v>
      </c>
      <c r="C375" s="17"/>
      <c r="D375" s="17"/>
      <c r="E375" s="22"/>
    </row>
    <row r="376" spans="1:5" x14ac:dyDescent="0.25">
      <c r="A376" s="179"/>
      <c r="B376" s="13" t="s">
        <v>300</v>
      </c>
      <c r="C376" s="17"/>
      <c r="D376" s="17"/>
      <c r="E376" s="22"/>
    </row>
    <row r="377" spans="1:5" x14ac:dyDescent="0.25">
      <c r="A377" s="180"/>
      <c r="B377" s="13" t="s">
        <v>301</v>
      </c>
      <c r="C377" s="14">
        <v>1</v>
      </c>
      <c r="D377" s="14">
        <v>1</v>
      </c>
      <c r="E377" s="23">
        <v>0</v>
      </c>
    </row>
  </sheetData>
  <sheetProtection algorithmName="SHA-512" hashValue="UIVc7kTHSQAB0sstnPse7NAmro4PrhrYDoEX7cjw7E+sHcRhehqNsEke3HDyVkrb5XD3e/9PQmANL29oHtVWhg==" saltValue="DlA8veD0iWl7YJUiqroylw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A8A2-7CB8-4AAE-840C-84EC9C0FEEA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6" t="s">
        <v>1516</v>
      </c>
      <c r="D1" s="206"/>
      <c r="E1" s="206"/>
      <c r="F1" s="134"/>
      <c r="H1" s="165"/>
      <c r="I1" s="165"/>
      <c r="J1" s="165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U2es/dSt5lVCHAHrVICP5wlMZFDnUqL3dneX7af5IOAz0HewPb/1D+wA1sgBQ3TFXDZhISHxsxYIST5bew0HiQ==" saltValue="rQRmTf3AtcoHeuJOqVqAp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6FA0-E359-4744-8C90-284748759CBF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6" t="s">
        <v>1521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34"/>
      <c r="R1" s="165"/>
      <c r="S1" s="165"/>
      <c r="T1" s="165"/>
      <c r="U1" s="134"/>
      <c r="W1" s="165"/>
      <c r="X1" s="165"/>
      <c r="Y1" s="165"/>
      <c r="Z1" s="134"/>
      <c r="AB1" s="165"/>
      <c r="AC1" s="165"/>
      <c r="AD1" s="165"/>
      <c r="AE1" s="134"/>
      <c r="AG1" s="165"/>
      <c r="AH1" s="165"/>
      <c r="AI1" s="165"/>
      <c r="AJ1" s="134"/>
      <c r="AL1" s="165"/>
      <c r="AM1" s="165"/>
      <c r="AN1" s="165"/>
      <c r="AO1" s="134"/>
      <c r="AQ1" s="165"/>
      <c r="AR1" s="165"/>
      <c r="AS1" s="165"/>
      <c r="AT1" s="134"/>
      <c r="AV1" s="165"/>
      <c r="AW1" s="165"/>
      <c r="AX1" s="165"/>
      <c r="AY1" s="134"/>
      <c r="BA1" s="165"/>
      <c r="BB1" s="165"/>
      <c r="BC1" s="165"/>
      <c r="BD1" s="134"/>
      <c r="BF1" s="165"/>
      <c r="BG1" s="165"/>
      <c r="BH1" s="165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IJ9mEmjVuYwdlPO4PxAr8mghf5fvHSYFC9vh/YSqvxvdOqqLFM6MD+V467UxwQQmlaP1MDlJ8C6VAvEWYX+LZA==" saltValue="ljvcqs7SKSbz+vtIHyzVp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07A4-6739-4FD5-B820-4208A4AC8CD9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6" t="s">
        <v>1525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65"/>
      <c r="Q1" s="165"/>
      <c r="S1" s="134"/>
      <c r="U1" s="165"/>
      <c r="V1" s="165"/>
      <c r="W1" s="165"/>
      <c r="X1" s="165"/>
      <c r="Y1" s="165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1</v>
      </c>
      <c r="N6" s="169">
        <f>DatosMedioAmbiente!C55</f>
        <v>16</v>
      </c>
      <c r="O6" s="169">
        <f>DatosMedioAmbiente!C57</f>
        <v>0</v>
      </c>
      <c r="P6" s="169">
        <f>DatosMedioAmbiente!C59</f>
        <v>12</v>
      </c>
      <c r="Q6" s="169">
        <f>DatosMedioAmbiente!C61</f>
        <v>6</v>
      </c>
      <c r="R6" s="169">
        <f>DatosMedioAmbiente!C63</f>
        <v>10</v>
      </c>
      <c r="S6" s="167"/>
      <c r="U6" s="170">
        <f>DatosMedioAmbiente!C54</f>
        <v>4</v>
      </c>
      <c r="V6" s="170">
        <f>DatosMedioAmbiente!C56</f>
        <v>11</v>
      </c>
      <c r="W6" s="170">
        <f>DatosMedioAmbiente!C58</f>
        <v>0</v>
      </c>
      <c r="X6" s="170">
        <f>DatosMedioAmbiente!C60</f>
        <v>12</v>
      </c>
      <c r="Y6" s="170">
        <f>DatosMedioAmbiente!C62</f>
        <v>5</v>
      </c>
      <c r="Z6" s="170">
        <f>DatosMedioAmbiente!C64</f>
        <v>1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nxlVxk0RYhhSlR+DjfPcux/pTAhxBIAVddUi+hgABdVOO3la3ss7ZQ60aZobCuGtAtn11XuEYVwqXwCDPadVyg==" saltValue="IqhYx4jIER7ToxC0m11rO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79C5-3244-4C1F-B469-48938D7F81C0}">
  <dimension ref="A1:BI2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1319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228</v>
      </c>
      <c r="AL2" s="83" t="s">
        <v>647</v>
      </c>
      <c r="AM2" s="83" t="s">
        <v>647</v>
      </c>
      <c r="AN2" s="83" t="s">
        <v>647</v>
      </c>
      <c r="AO2" s="83" t="s">
        <v>647</v>
      </c>
      <c r="AS2" s="83" t="s">
        <v>651</v>
      </c>
      <c r="AU2" s="83" t="s">
        <v>647</v>
      </c>
      <c r="AV2" s="83" t="s">
        <v>647</v>
      </c>
      <c r="AW2" s="83" t="s">
        <v>1184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1353</v>
      </c>
      <c r="G3" s="83" t="s">
        <v>1320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1320</v>
      </c>
      <c r="M3" s="83" t="s">
        <v>1320</v>
      </c>
      <c r="N3" s="83" t="s">
        <v>1320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229</v>
      </c>
      <c r="AL3" s="83" t="s">
        <v>649</v>
      </c>
      <c r="AM3" s="83" t="s">
        <v>649</v>
      </c>
      <c r="AN3" s="83" t="s">
        <v>649</v>
      </c>
      <c r="AO3" s="83" t="s">
        <v>649</v>
      </c>
      <c r="AU3" s="83" t="s">
        <v>649</v>
      </c>
      <c r="AV3" s="83" t="s">
        <v>649</v>
      </c>
      <c r="AW3" s="83" t="s">
        <v>1185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114</v>
      </c>
      <c r="BG3" s="83" t="s">
        <v>114</v>
      </c>
      <c r="BH3" s="83" t="s">
        <v>1144</v>
      </c>
      <c r="BI3" s="83" t="s">
        <v>1149</v>
      </c>
    </row>
    <row r="4" spans="1:61" x14ac:dyDescent="0.2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1321</v>
      </c>
      <c r="G4" s="83" t="s">
        <v>1321</v>
      </c>
      <c r="H4" s="83" t="s">
        <v>1321</v>
      </c>
      <c r="I4" s="83" t="s">
        <v>1321</v>
      </c>
      <c r="J4" s="83" t="s">
        <v>1321</v>
      </c>
      <c r="K4" s="83" t="s">
        <v>1321</v>
      </c>
      <c r="L4" s="83" t="s">
        <v>1321</v>
      </c>
      <c r="M4" s="83" t="s">
        <v>1321</v>
      </c>
      <c r="N4" s="83" t="s">
        <v>1321</v>
      </c>
      <c r="O4" s="83" t="s">
        <v>1321</v>
      </c>
      <c r="P4" s="83" t="s">
        <v>1367</v>
      </c>
      <c r="Q4" s="83" t="s">
        <v>1368</v>
      </c>
      <c r="R4" s="83" t="s">
        <v>1042</v>
      </c>
      <c r="S4" s="83" t="s">
        <v>1367</v>
      </c>
      <c r="T4" s="83" t="s">
        <v>1367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1186</v>
      </c>
      <c r="AF4" s="83" t="s">
        <v>1127</v>
      </c>
      <c r="AI4" s="83" t="s">
        <v>230</v>
      </c>
      <c r="AL4" s="83" t="s">
        <v>651</v>
      </c>
      <c r="AM4" s="83" t="s">
        <v>651</v>
      </c>
      <c r="AN4" s="83" t="s">
        <v>651</v>
      </c>
      <c r="AO4" s="83" t="s">
        <v>651</v>
      </c>
      <c r="AU4" s="83" t="s">
        <v>651</v>
      </c>
      <c r="AV4" s="83" t="s">
        <v>651</v>
      </c>
      <c r="AW4" s="83" t="s">
        <v>1187</v>
      </c>
      <c r="AX4" s="83" t="s">
        <v>1187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  <c r="BF4" s="83" t="s">
        <v>1060</v>
      </c>
      <c r="BG4" s="83" t="s">
        <v>1060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1322</v>
      </c>
      <c r="E5" s="83" t="s">
        <v>1323</v>
      </c>
      <c r="F5" s="83" t="s">
        <v>1323</v>
      </c>
      <c r="G5" s="83" t="s">
        <v>1323</v>
      </c>
      <c r="H5" s="83" t="s">
        <v>1323</v>
      </c>
      <c r="I5" s="83" t="s">
        <v>1323</v>
      </c>
      <c r="J5" s="83" t="s">
        <v>1323</v>
      </c>
      <c r="K5" s="83" t="s">
        <v>1323</v>
      </c>
      <c r="L5" s="83" t="s">
        <v>1323</v>
      </c>
      <c r="M5" s="83" t="s">
        <v>1325</v>
      </c>
      <c r="N5" s="83" t="s">
        <v>1325</v>
      </c>
      <c r="O5" s="83" t="s">
        <v>1323</v>
      </c>
      <c r="P5" s="83" t="s">
        <v>1368</v>
      </c>
      <c r="Q5" s="83" t="s">
        <v>1369</v>
      </c>
      <c r="R5" s="83" t="s">
        <v>1043</v>
      </c>
      <c r="S5" s="83" t="s">
        <v>1368</v>
      </c>
      <c r="T5" s="83" t="s">
        <v>1368</v>
      </c>
      <c r="V5" s="83" t="s">
        <v>32</v>
      </c>
      <c r="AB5" s="83" t="s">
        <v>1135</v>
      </c>
      <c r="AC5" s="83" t="s">
        <v>1141</v>
      </c>
      <c r="AD5" s="83" t="s">
        <v>653</v>
      </c>
      <c r="AE5" s="83" t="s">
        <v>1187</v>
      </c>
      <c r="AF5" s="83" t="s">
        <v>1195</v>
      </c>
      <c r="AI5" s="83" t="s">
        <v>231</v>
      </c>
      <c r="AL5" s="83" t="s">
        <v>653</v>
      </c>
      <c r="AM5" s="83" t="s">
        <v>653</v>
      </c>
      <c r="AN5" s="83" t="s">
        <v>653</v>
      </c>
      <c r="AO5" s="83" t="s">
        <v>653</v>
      </c>
      <c r="AV5" s="83" t="s">
        <v>653</v>
      </c>
      <c r="AW5" s="83" t="s">
        <v>615</v>
      </c>
      <c r="AX5" s="83" t="s">
        <v>615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1500</v>
      </c>
    </row>
    <row r="6" spans="1:61" x14ac:dyDescent="0.2">
      <c r="A6" s="83" t="s">
        <v>1457</v>
      </c>
      <c r="B6" s="83" t="s">
        <v>110</v>
      </c>
      <c r="C6" s="83" t="s">
        <v>1439</v>
      </c>
      <c r="D6" s="83" t="s">
        <v>1323</v>
      </c>
      <c r="E6" s="83" t="s">
        <v>1325</v>
      </c>
      <c r="F6" s="83" t="s">
        <v>975</v>
      </c>
      <c r="G6" s="83" t="s">
        <v>1349</v>
      </c>
      <c r="H6" s="83" t="s">
        <v>1349</v>
      </c>
      <c r="I6" s="83" t="s">
        <v>1325</v>
      </c>
      <c r="J6" s="83" t="s">
        <v>1325</v>
      </c>
      <c r="K6" s="83" t="s">
        <v>975</v>
      </c>
      <c r="L6" s="83" t="s">
        <v>1326</v>
      </c>
      <c r="M6" s="83" t="s">
        <v>1326</v>
      </c>
      <c r="N6" s="83" t="s">
        <v>1327</v>
      </c>
      <c r="O6" s="83" t="s">
        <v>1325</v>
      </c>
      <c r="P6" s="83" t="s">
        <v>1369</v>
      </c>
      <c r="Q6" s="83" t="s">
        <v>1371</v>
      </c>
      <c r="R6" s="83" t="s">
        <v>1044</v>
      </c>
      <c r="S6" s="83" t="s">
        <v>1369</v>
      </c>
      <c r="T6" s="83" t="s">
        <v>1369</v>
      </c>
      <c r="V6" s="83" t="s">
        <v>33</v>
      </c>
      <c r="AD6" s="83" t="s">
        <v>655</v>
      </c>
      <c r="AE6" s="83" t="s">
        <v>615</v>
      </c>
      <c r="AI6" s="83" t="s">
        <v>232</v>
      </c>
      <c r="AL6" s="83" t="s">
        <v>655</v>
      </c>
      <c r="AM6" s="83" t="s">
        <v>655</v>
      </c>
      <c r="AN6" s="83" t="s">
        <v>655</v>
      </c>
      <c r="AO6" s="83" t="s">
        <v>655</v>
      </c>
      <c r="AV6" s="83" t="s">
        <v>655</v>
      </c>
      <c r="AW6" s="83" t="s">
        <v>1188</v>
      </c>
      <c r="AX6" s="83" t="s">
        <v>1188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1360</v>
      </c>
    </row>
    <row r="7" spans="1:61" x14ac:dyDescent="0.2">
      <c r="B7" s="83" t="s">
        <v>111</v>
      </c>
      <c r="C7" s="83" t="s">
        <v>1440</v>
      </c>
      <c r="D7" s="83" t="s">
        <v>1325</v>
      </c>
      <c r="E7" s="83" t="s">
        <v>1327</v>
      </c>
      <c r="F7" s="83" t="s">
        <v>1350</v>
      </c>
      <c r="G7" s="83" t="s">
        <v>975</v>
      </c>
      <c r="H7" s="83" t="s">
        <v>1326</v>
      </c>
      <c r="I7" s="83" t="s">
        <v>1327</v>
      </c>
      <c r="J7" s="83" t="s">
        <v>1326</v>
      </c>
      <c r="K7" s="83" t="s">
        <v>1332</v>
      </c>
      <c r="L7" s="83" t="s">
        <v>975</v>
      </c>
      <c r="M7" s="83" t="s">
        <v>975</v>
      </c>
      <c r="N7" s="83" t="s">
        <v>975</v>
      </c>
      <c r="O7" s="83" t="s">
        <v>1326</v>
      </c>
      <c r="P7" s="83" t="s">
        <v>1370</v>
      </c>
      <c r="R7" s="83" t="s">
        <v>1045</v>
      </c>
      <c r="S7" s="83" t="s">
        <v>1370</v>
      </c>
      <c r="T7" s="83" t="s">
        <v>1370</v>
      </c>
      <c r="AD7" s="83" t="s">
        <v>657</v>
      </c>
      <c r="AE7" s="83" t="s">
        <v>1188</v>
      </c>
      <c r="AI7" s="83" t="s">
        <v>238</v>
      </c>
      <c r="AL7" s="83" t="s">
        <v>657</v>
      </c>
      <c r="AM7" s="83" t="s">
        <v>657</v>
      </c>
      <c r="AN7" s="83" t="s">
        <v>657</v>
      </c>
      <c r="AO7" s="83" t="s">
        <v>657</v>
      </c>
      <c r="AV7" s="83" t="s">
        <v>657</v>
      </c>
      <c r="BC7" s="83" t="s">
        <v>988</v>
      </c>
      <c r="BD7" s="83" t="s">
        <v>964</v>
      </c>
      <c r="BE7" s="83" t="s">
        <v>1021</v>
      </c>
    </row>
    <row r="8" spans="1:61" x14ac:dyDescent="0.2">
      <c r="C8" s="83" t="s">
        <v>1441</v>
      </c>
      <c r="D8" s="83" t="s">
        <v>1326</v>
      </c>
      <c r="E8" s="83" t="s">
        <v>975</v>
      </c>
      <c r="F8" s="83" t="s">
        <v>1354</v>
      </c>
      <c r="G8" s="83" t="s">
        <v>1334</v>
      </c>
      <c r="H8" s="83" t="s">
        <v>975</v>
      </c>
      <c r="I8" s="83" t="s">
        <v>975</v>
      </c>
      <c r="J8" s="83" t="s">
        <v>1327</v>
      </c>
      <c r="K8" s="83" t="s">
        <v>1333</v>
      </c>
      <c r="L8" s="83" t="s">
        <v>1332</v>
      </c>
      <c r="M8" s="83" t="s">
        <v>1335</v>
      </c>
      <c r="N8" s="83" t="s">
        <v>1334</v>
      </c>
      <c r="O8" s="83" t="s">
        <v>1327</v>
      </c>
      <c r="P8" s="83" t="s">
        <v>1371</v>
      </c>
      <c r="R8" s="83" t="s">
        <v>1046</v>
      </c>
      <c r="S8" s="83" t="s">
        <v>1371</v>
      </c>
      <c r="T8" s="83" t="s">
        <v>1371</v>
      </c>
      <c r="AD8" s="83" t="s">
        <v>659</v>
      </c>
      <c r="AI8" s="83" t="s">
        <v>241</v>
      </c>
      <c r="AL8" s="83" t="s">
        <v>659</v>
      </c>
      <c r="AM8" s="83" t="s">
        <v>659</v>
      </c>
      <c r="AN8" s="83" t="s">
        <v>659</v>
      </c>
      <c r="BC8" s="83" t="s">
        <v>1497</v>
      </c>
      <c r="BD8" s="83" t="s">
        <v>965</v>
      </c>
      <c r="BE8" s="83" t="s">
        <v>1361</v>
      </c>
    </row>
    <row r="9" spans="1:61" x14ac:dyDescent="0.2">
      <c r="C9" s="83" t="s">
        <v>209</v>
      </c>
      <c r="D9" s="83" t="s">
        <v>1327</v>
      </c>
      <c r="E9" s="83" t="s">
        <v>1330</v>
      </c>
      <c r="F9" s="83" t="s">
        <v>1184</v>
      </c>
      <c r="G9" s="83" t="s">
        <v>1335</v>
      </c>
      <c r="H9" s="83" t="s">
        <v>1333</v>
      </c>
      <c r="I9" s="83" t="s">
        <v>1328</v>
      </c>
      <c r="J9" s="83" t="s">
        <v>975</v>
      </c>
      <c r="K9" s="83" t="s">
        <v>1335</v>
      </c>
      <c r="L9" s="83" t="s">
        <v>1333</v>
      </c>
      <c r="M9" s="83" t="s">
        <v>1336</v>
      </c>
      <c r="N9" s="83" t="s">
        <v>1336</v>
      </c>
      <c r="O9" s="83" t="s">
        <v>975</v>
      </c>
      <c r="R9" s="83" t="s">
        <v>1047</v>
      </c>
      <c r="AI9" s="83" t="s">
        <v>111</v>
      </c>
      <c r="BC9" s="83" t="s">
        <v>989</v>
      </c>
      <c r="BD9" s="83" t="s">
        <v>518</v>
      </c>
      <c r="BE9" s="83" t="s">
        <v>1362</v>
      </c>
    </row>
    <row r="10" spans="1:61" x14ac:dyDescent="0.2">
      <c r="C10" s="83" t="s">
        <v>1442</v>
      </c>
      <c r="D10" s="83" t="s">
        <v>975</v>
      </c>
      <c r="E10" s="83" t="s">
        <v>1332</v>
      </c>
      <c r="F10" s="83" t="s">
        <v>1355</v>
      </c>
      <c r="G10" s="83" t="s">
        <v>1337</v>
      </c>
      <c r="H10" s="83" t="s">
        <v>1334</v>
      </c>
      <c r="I10" s="83" t="s">
        <v>1331</v>
      </c>
      <c r="J10" s="83" t="s">
        <v>1331</v>
      </c>
      <c r="K10" s="83" t="s">
        <v>1337</v>
      </c>
      <c r="L10" s="83" t="s">
        <v>1335</v>
      </c>
      <c r="M10" s="83" t="s">
        <v>1337</v>
      </c>
      <c r="N10" s="83" t="s">
        <v>1337</v>
      </c>
      <c r="O10" s="83" t="s">
        <v>1328</v>
      </c>
      <c r="R10" s="83" t="s">
        <v>1048</v>
      </c>
      <c r="BC10" s="83" t="s">
        <v>977</v>
      </c>
      <c r="BD10" s="83" t="s">
        <v>966</v>
      </c>
      <c r="BE10" s="83" t="s">
        <v>265</v>
      </c>
    </row>
    <row r="11" spans="1:61" x14ac:dyDescent="0.2">
      <c r="C11" s="83" t="s">
        <v>1443</v>
      </c>
      <c r="D11" s="83" t="s">
        <v>1329</v>
      </c>
      <c r="E11" s="83" t="s">
        <v>1333</v>
      </c>
      <c r="F11" s="83" t="s">
        <v>1333</v>
      </c>
      <c r="G11" s="83" t="s">
        <v>1339</v>
      </c>
      <c r="H11" s="83" t="s">
        <v>1335</v>
      </c>
      <c r="I11" s="83" t="s">
        <v>1333</v>
      </c>
      <c r="J11" s="83" t="s">
        <v>1333</v>
      </c>
      <c r="K11" s="83" t="s">
        <v>1343</v>
      </c>
      <c r="L11" s="83" t="s">
        <v>1337</v>
      </c>
      <c r="M11" s="83" t="s">
        <v>1343</v>
      </c>
      <c r="N11" s="83" t="s">
        <v>1338</v>
      </c>
      <c r="O11" s="83" t="s">
        <v>1333</v>
      </c>
      <c r="R11" s="83" t="s">
        <v>1049</v>
      </c>
      <c r="BD11" s="83" t="s">
        <v>967</v>
      </c>
    </row>
    <row r="12" spans="1:61" x14ac:dyDescent="0.2">
      <c r="C12" s="83" t="s">
        <v>289</v>
      </c>
      <c r="D12" s="83" t="s">
        <v>1331</v>
      </c>
      <c r="E12" s="83" t="s">
        <v>1334</v>
      </c>
      <c r="F12" s="83" t="s">
        <v>1335</v>
      </c>
      <c r="G12" s="83" t="s">
        <v>1343</v>
      </c>
      <c r="H12" s="83" t="s">
        <v>1336</v>
      </c>
      <c r="I12" s="83" t="s">
        <v>1334</v>
      </c>
      <c r="J12" s="83" t="s">
        <v>1334</v>
      </c>
      <c r="L12" s="83" t="s">
        <v>1338</v>
      </c>
      <c r="N12" s="83" t="s">
        <v>1339</v>
      </c>
      <c r="O12" s="83" t="s">
        <v>1334</v>
      </c>
      <c r="BD12" s="83" t="s">
        <v>651</v>
      </c>
    </row>
    <row r="13" spans="1:61" x14ac:dyDescent="0.2">
      <c r="D13" s="83" t="s">
        <v>1333</v>
      </c>
      <c r="E13" s="83" t="s">
        <v>1335</v>
      </c>
      <c r="F13" s="83" t="s">
        <v>1336</v>
      </c>
      <c r="G13" s="83" t="s">
        <v>111</v>
      </c>
      <c r="H13" s="83" t="s">
        <v>1337</v>
      </c>
      <c r="I13" s="83" t="s">
        <v>1335</v>
      </c>
      <c r="J13" s="83" t="s">
        <v>1335</v>
      </c>
      <c r="L13" s="83" t="s">
        <v>1339</v>
      </c>
      <c r="O13" s="83" t="s">
        <v>1335</v>
      </c>
      <c r="BD13" s="83" t="s">
        <v>968</v>
      </c>
    </row>
    <row r="14" spans="1:61" x14ac:dyDescent="0.2">
      <c r="D14" s="83" t="s">
        <v>1334</v>
      </c>
      <c r="E14" s="83" t="s">
        <v>1337</v>
      </c>
      <c r="F14" s="83" t="s">
        <v>1337</v>
      </c>
      <c r="H14" s="83" t="s">
        <v>1339</v>
      </c>
      <c r="I14" s="83" t="s">
        <v>1336</v>
      </c>
      <c r="J14" s="83" t="s">
        <v>1336</v>
      </c>
      <c r="O14" s="83" t="s">
        <v>1336</v>
      </c>
      <c r="BD14" s="83" t="s">
        <v>969</v>
      </c>
    </row>
    <row r="15" spans="1:61" x14ac:dyDescent="0.2">
      <c r="D15" s="83" t="s">
        <v>1335</v>
      </c>
      <c r="E15" s="83" t="s">
        <v>1338</v>
      </c>
      <c r="F15" s="83" t="s">
        <v>1338</v>
      </c>
      <c r="H15" s="83" t="s">
        <v>111</v>
      </c>
      <c r="I15" s="83" t="s">
        <v>1337</v>
      </c>
      <c r="J15" s="83" t="s">
        <v>1337</v>
      </c>
      <c r="O15" s="83" t="s">
        <v>1337</v>
      </c>
      <c r="BD15" s="83" t="s">
        <v>970</v>
      </c>
    </row>
    <row r="16" spans="1:61" x14ac:dyDescent="0.2">
      <c r="D16" s="83" t="s">
        <v>1336</v>
      </c>
      <c r="E16" s="83" t="s">
        <v>1339</v>
      </c>
      <c r="F16" s="83" t="s">
        <v>918</v>
      </c>
      <c r="I16" s="83" t="s">
        <v>1339</v>
      </c>
      <c r="J16" s="83" t="s">
        <v>1339</v>
      </c>
      <c r="O16" s="83" t="s">
        <v>1339</v>
      </c>
      <c r="BD16" s="83" t="s">
        <v>111</v>
      </c>
    </row>
    <row r="17" spans="4:56" x14ac:dyDescent="0.2">
      <c r="D17" s="83" t="s">
        <v>1337</v>
      </c>
      <c r="E17" s="83" t="s">
        <v>1340</v>
      </c>
      <c r="F17" s="83" t="s">
        <v>1343</v>
      </c>
      <c r="I17" s="83" t="s">
        <v>1343</v>
      </c>
      <c r="J17" s="83" t="s">
        <v>111</v>
      </c>
      <c r="O17" s="83" t="s">
        <v>111</v>
      </c>
      <c r="BD17" s="83" t="s">
        <v>972</v>
      </c>
    </row>
    <row r="18" spans="4:56" x14ac:dyDescent="0.2">
      <c r="D18" s="83" t="s">
        <v>1339</v>
      </c>
      <c r="E18" s="83" t="s">
        <v>1342</v>
      </c>
      <c r="F18" s="83" t="s">
        <v>111</v>
      </c>
      <c r="I18" s="83" t="s">
        <v>111</v>
      </c>
      <c r="BD18" s="83" t="s">
        <v>973</v>
      </c>
    </row>
    <row r="19" spans="4:56" x14ac:dyDescent="0.2">
      <c r="D19" s="83" t="s">
        <v>1343</v>
      </c>
      <c r="E19" s="83" t="s">
        <v>1343</v>
      </c>
    </row>
    <row r="20" spans="4:56" x14ac:dyDescent="0.2">
      <c r="D20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9337-318C-4CC0-A8CB-7F749D55D56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17833</v>
      </c>
      <c r="D4" s="91">
        <f>SUM(DatosViolenciaGénero!D63:D69)</f>
        <v>3545</v>
      </c>
    </row>
    <row r="5" spans="2:4" x14ac:dyDescent="0.2">
      <c r="B5" s="90" t="s">
        <v>1321</v>
      </c>
      <c r="C5" s="91">
        <f>SUM(DatosViolenciaGénero!C70:C73)</f>
        <v>214</v>
      </c>
      <c r="D5" s="91">
        <f>SUM(DatosViolenciaGénero!D70:D73)</f>
        <v>626</v>
      </c>
    </row>
    <row r="6" spans="2:4" ht="12.75" customHeight="1" x14ac:dyDescent="0.2">
      <c r="B6" s="90" t="s">
        <v>1367</v>
      </c>
      <c r="C6" s="91">
        <f>DatosViolenciaGénero!C74</f>
        <v>2</v>
      </c>
      <c r="D6" s="91">
        <f>DatosViolenciaGénero!D74</f>
        <v>6</v>
      </c>
    </row>
    <row r="7" spans="2:4" ht="12.75" customHeight="1" x14ac:dyDescent="0.2">
      <c r="B7" s="90" t="s">
        <v>1368</v>
      </c>
      <c r="C7" s="91">
        <f>SUM(DatosViolenciaGénero!C75:C77)</f>
        <v>57</v>
      </c>
      <c r="D7" s="91">
        <f>SUM(DatosViolenciaGénero!D75:D77)</f>
        <v>27</v>
      </c>
    </row>
    <row r="8" spans="2:4" ht="12.75" customHeight="1" x14ac:dyDescent="0.2">
      <c r="B8" s="90" t="s">
        <v>1369</v>
      </c>
      <c r="C8" s="91">
        <f>DatosViolenciaGénero!C81</f>
        <v>7</v>
      </c>
      <c r="D8" s="91">
        <f>DatosViolenciaGénero!D81</f>
        <v>5</v>
      </c>
    </row>
    <row r="9" spans="2:4" ht="12.75" customHeight="1" x14ac:dyDescent="0.2">
      <c r="B9" s="90" t="s">
        <v>1370</v>
      </c>
      <c r="C9" s="91">
        <f>DatosViolenciaGénero!C78</f>
        <v>3</v>
      </c>
      <c r="D9" s="91">
        <f>DatosViolenciaGénero!D78</f>
        <v>5</v>
      </c>
    </row>
    <row r="10" spans="2:4" ht="12.75" customHeight="1" x14ac:dyDescent="0.2">
      <c r="B10" s="90" t="s">
        <v>1371</v>
      </c>
      <c r="C10" s="91">
        <f>SUM(DatosViolenciaGénero!C79:C80)</f>
        <v>3517</v>
      </c>
      <c r="D10" s="91">
        <f>SUM(DatosViolenciaGénero!D79:D80)</f>
        <v>1322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2" t="s">
        <v>1373</v>
      </c>
      <c r="C15" s="93">
        <f>DatosViolenciaGénero!C38</f>
        <v>716</v>
      </c>
    </row>
    <row r="16" spans="2:4" ht="13.5" thickBot="1" x14ac:dyDescent="0.25">
      <c r="B16" s="94" t="s">
        <v>1374</v>
      </c>
      <c r="C16" s="95">
        <f>DatosViolenciaGénero!C39</f>
        <v>5153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F4E5-95DA-4EB5-8BF3-B7F6E71A842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4803</v>
      </c>
      <c r="D4" s="91">
        <f>SUM(DatosViolenciaDoméstica!D48:D54)</f>
        <v>778</v>
      </c>
    </row>
    <row r="5" spans="2:4" x14ac:dyDescent="0.2">
      <c r="B5" s="90" t="s">
        <v>1321</v>
      </c>
      <c r="C5" s="91">
        <f>SUM(DatosViolenciaDoméstica!C55:C58)</f>
        <v>103</v>
      </c>
      <c r="D5" s="91">
        <f>SUM(DatosViolenciaDoméstica!D55:D58)</f>
        <v>55</v>
      </c>
    </row>
    <row r="6" spans="2:4" ht="12.75" customHeight="1" x14ac:dyDescent="0.2">
      <c r="B6" s="90" t="s">
        <v>1367</v>
      </c>
      <c r="C6" s="91">
        <f>DatosViolenciaDoméstica!C59</f>
        <v>1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7</v>
      </c>
      <c r="D7" s="91">
        <f>SUM(DatosViolenciaDoméstica!D60:D62)</f>
        <v>7</v>
      </c>
    </row>
    <row r="8" spans="2:4" ht="12.75" customHeight="1" x14ac:dyDescent="0.2">
      <c r="B8" s="90" t="s">
        <v>1369</v>
      </c>
      <c r="C8" s="91">
        <f>DatosViolenciaDoméstica!C66</f>
        <v>2</v>
      </c>
      <c r="D8" s="91">
        <f>DatosViolenciaDoméstica!D66</f>
        <v>1</v>
      </c>
    </row>
    <row r="9" spans="2:4" ht="12.75" customHeight="1" x14ac:dyDescent="0.2">
      <c r="B9" s="90" t="s">
        <v>1370</v>
      </c>
      <c r="C9" s="91">
        <f>DatosViolenciaDoméstica!C63</f>
        <v>1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199</v>
      </c>
      <c r="D10" s="91">
        <f>SUM(DatosViolenciaDoméstica!D64:D65)</f>
        <v>94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2" t="s">
        <v>1373</v>
      </c>
      <c r="C15" s="93">
        <f>DatosViolenciaDoméstica!C33</f>
        <v>268</v>
      </c>
    </row>
    <row r="16" spans="2:4" ht="13.5" thickBot="1" x14ac:dyDescent="0.25">
      <c r="B16" s="94" t="s">
        <v>1374</v>
      </c>
      <c r="C16" s="95">
        <f>DatosViolenciaDoméstica!C34</f>
        <v>409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076A-522A-4A6C-A651-BAF2A35B9849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3" t="s">
        <v>1356</v>
      </c>
      <c r="C3" s="213"/>
    </row>
    <row r="4" spans="2:3" x14ac:dyDescent="0.2">
      <c r="B4" s="84" t="s">
        <v>1357</v>
      </c>
      <c r="C4" s="85">
        <f>DatosMenores!C69</f>
        <v>640</v>
      </c>
    </row>
    <row r="5" spans="2:3" x14ac:dyDescent="0.2">
      <c r="B5" s="84" t="s">
        <v>1358</v>
      </c>
      <c r="C5" s="86">
        <f>DatosMenores!C70</f>
        <v>686</v>
      </c>
    </row>
    <row r="6" spans="2:3" x14ac:dyDescent="0.2">
      <c r="B6" s="84" t="s">
        <v>1359</v>
      </c>
      <c r="C6" s="86">
        <f>DatosMenores!C71</f>
        <v>4052</v>
      </c>
    </row>
    <row r="7" spans="2:3" ht="25.5" x14ac:dyDescent="0.2">
      <c r="B7" s="84" t="s">
        <v>1360</v>
      </c>
      <c r="C7" s="86">
        <f>DatosMenores!C74</f>
        <v>129</v>
      </c>
    </row>
    <row r="8" spans="2:3" ht="25.5" x14ac:dyDescent="0.2">
      <c r="B8" s="84" t="s">
        <v>1021</v>
      </c>
      <c r="C8" s="86">
        <f>DatosMenores!C75</f>
        <v>102</v>
      </c>
    </row>
    <row r="9" spans="2:3" ht="25.5" x14ac:dyDescent="0.2">
      <c r="B9" s="84" t="s">
        <v>1361</v>
      </c>
      <c r="C9" s="86">
        <f>DatosMenores!C76</f>
        <v>3</v>
      </c>
    </row>
    <row r="10" spans="2:3" ht="25.5" x14ac:dyDescent="0.2">
      <c r="B10" s="84" t="s">
        <v>265</v>
      </c>
      <c r="C10" s="86">
        <f>DatosMenores!C78</f>
        <v>13</v>
      </c>
    </row>
    <row r="11" spans="2:3" x14ac:dyDescent="0.2">
      <c r="B11" s="84" t="s">
        <v>1362</v>
      </c>
      <c r="C11" s="86">
        <f>DatosMenores!C77</f>
        <v>90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0</v>
      </c>
    </row>
    <row r="14" spans="2:3" ht="25.5" x14ac:dyDescent="0.2">
      <c r="B14" s="84" t="s">
        <v>1365</v>
      </c>
      <c r="C14" s="86">
        <f>DatosMenores!C73</f>
        <v>119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17B3-D2B1-4CDD-A550-A003B2E437C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4" t="s">
        <v>1319</v>
      </c>
      <c r="C11" s="214"/>
      <c r="D11" s="68">
        <f>DatosDelitos!C5+DatosDelitos!C13-DatosDelitos!C17</f>
        <v>39302</v>
      </c>
      <c r="E11" s="69">
        <f>DatosDelitos!H5+DatosDelitos!H13-DatosDelitos!H17</f>
        <v>2043</v>
      </c>
      <c r="F11" s="69">
        <f>DatosDelitos!I5+DatosDelitos!I13-DatosDelitos!I17</f>
        <v>2573</v>
      </c>
      <c r="G11" s="69">
        <f>DatosDelitos!J5+DatosDelitos!J13-DatosDelitos!J17</f>
        <v>40</v>
      </c>
      <c r="H11" s="70">
        <f>DatosDelitos!K5+DatosDelitos!K13-DatosDelitos!K17</f>
        <v>91</v>
      </c>
      <c r="I11" s="70">
        <f>DatosDelitos!L5+DatosDelitos!L13-DatosDelitos!L17</f>
        <v>25</v>
      </c>
      <c r="J11" s="70">
        <f>DatosDelitos!M5+DatosDelitos!M13-DatosDelitos!M17</f>
        <v>24</v>
      </c>
      <c r="K11" s="70">
        <f>DatosDelitos!O5+DatosDelitos!O13-DatosDelitos!O17</f>
        <v>186</v>
      </c>
      <c r="L11" s="71">
        <f>DatosDelitos!P5+DatosDelitos!P13-DatosDelitos!P17</f>
        <v>2905</v>
      </c>
    </row>
    <row r="12" spans="2:13" ht="13.15" customHeight="1" x14ac:dyDescent="0.2">
      <c r="B12" s="215" t="s">
        <v>329</v>
      </c>
      <c r="C12" s="215"/>
      <c r="D12" s="72">
        <f>DatosDelitos!C10</f>
        <v>0</v>
      </c>
      <c r="E12" s="73">
        <f>DatosDelitos!H10</f>
        <v>0</v>
      </c>
      <c r="F12" s="73">
        <f>DatosDelitos!I10</f>
        <v>1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1</v>
      </c>
    </row>
    <row r="13" spans="2:13" ht="13.15" customHeight="1" x14ac:dyDescent="0.2">
      <c r="B13" s="215" t="s">
        <v>347</v>
      </c>
      <c r="C13" s="215"/>
      <c r="D13" s="72">
        <f>DatosDelitos!C20</f>
        <v>40</v>
      </c>
      <c r="E13" s="73">
        <f>DatosDelitos!H20</f>
        <v>2</v>
      </c>
      <c r="F13" s="73">
        <f>DatosDelitos!I20</f>
        <v>4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3</v>
      </c>
    </row>
    <row r="14" spans="2:13" ht="13.15" customHeight="1" x14ac:dyDescent="0.2">
      <c r="B14" s="215" t="s">
        <v>352</v>
      </c>
      <c r="C14" s="215"/>
      <c r="D14" s="72">
        <f>DatosDelitos!C23</f>
        <v>3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5" t="s">
        <v>1320</v>
      </c>
      <c r="C15" s="215"/>
      <c r="D15" s="72">
        <f>DatosDelitos!C17+DatosDelitos!C44</f>
        <v>19155</v>
      </c>
      <c r="E15" s="73">
        <f>DatosDelitos!H17+DatosDelitos!H44</f>
        <v>4497</v>
      </c>
      <c r="F15" s="73">
        <f>DatosDelitos!I16+DatosDelitos!I44</f>
        <v>329</v>
      </c>
      <c r="G15" s="73">
        <f>DatosDelitos!J17+DatosDelitos!J44</f>
        <v>66</v>
      </c>
      <c r="H15" s="73">
        <f>DatosDelitos!K17+DatosDelitos!K44</f>
        <v>16</v>
      </c>
      <c r="I15" s="73">
        <f>DatosDelitos!L17+DatosDelitos!L44</f>
        <v>13</v>
      </c>
      <c r="J15" s="73">
        <f>DatosDelitos!M17+DatosDelitos!M44</f>
        <v>5</v>
      </c>
      <c r="K15" s="73">
        <f>DatosDelitos!O17+DatosDelitos!O44</f>
        <v>133</v>
      </c>
      <c r="L15" s="74">
        <f>DatosDelitos!P17+DatosDelitos!P44</f>
        <v>3006</v>
      </c>
    </row>
    <row r="16" spans="2:13" ht="13.15" customHeight="1" x14ac:dyDescent="0.2">
      <c r="B16" s="215" t="s">
        <v>1321</v>
      </c>
      <c r="C16" s="215"/>
      <c r="D16" s="72">
        <f>DatosDelitos!C30</f>
        <v>6438</v>
      </c>
      <c r="E16" s="73">
        <f>DatosDelitos!H30</f>
        <v>790</v>
      </c>
      <c r="F16" s="73">
        <f>DatosDelitos!I30</f>
        <v>1111</v>
      </c>
      <c r="G16" s="73">
        <f>DatosDelitos!J30</f>
        <v>3</v>
      </c>
      <c r="H16" s="73">
        <f>DatosDelitos!K30</f>
        <v>19</v>
      </c>
      <c r="I16" s="73">
        <f>DatosDelitos!L30</f>
        <v>2</v>
      </c>
      <c r="J16" s="73">
        <f>DatosDelitos!M30</f>
        <v>3</v>
      </c>
      <c r="K16" s="73">
        <f>DatosDelitos!O30</f>
        <v>38</v>
      </c>
      <c r="L16" s="74">
        <f>DatosDelitos!P30</f>
        <v>1466</v>
      </c>
    </row>
    <row r="17" spans="2:12" ht="13.15" customHeight="1" x14ac:dyDescent="0.2">
      <c r="B17" s="216" t="s">
        <v>1322</v>
      </c>
      <c r="C17" s="216"/>
      <c r="D17" s="72">
        <f>DatosDelitos!C42-DatosDelitos!C44</f>
        <v>161</v>
      </c>
      <c r="E17" s="73">
        <f>DatosDelitos!H42-DatosDelitos!H44</f>
        <v>24</v>
      </c>
      <c r="F17" s="73">
        <f>DatosDelitos!I42-DatosDelitos!I44</f>
        <v>19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9</v>
      </c>
    </row>
    <row r="18" spans="2:12" ht="13.15" customHeight="1" x14ac:dyDescent="0.2">
      <c r="B18" s="215" t="s">
        <v>1323</v>
      </c>
      <c r="C18" s="215"/>
      <c r="D18" s="72">
        <f>DatosDelitos!C50</f>
        <v>3753</v>
      </c>
      <c r="E18" s="73">
        <f>DatosDelitos!H50</f>
        <v>757</v>
      </c>
      <c r="F18" s="73">
        <f>DatosDelitos!I50</f>
        <v>505</v>
      </c>
      <c r="G18" s="73">
        <f>DatosDelitos!J50</f>
        <v>269</v>
      </c>
      <c r="H18" s="73">
        <f>DatosDelitos!K50</f>
        <v>315</v>
      </c>
      <c r="I18" s="73">
        <f>DatosDelitos!L50</f>
        <v>0</v>
      </c>
      <c r="J18" s="73">
        <f>DatosDelitos!M50</f>
        <v>0</v>
      </c>
      <c r="K18" s="73">
        <f>DatosDelitos!O50</f>
        <v>164</v>
      </c>
      <c r="L18" s="74">
        <f>DatosDelitos!P50</f>
        <v>497</v>
      </c>
    </row>
    <row r="19" spans="2:12" ht="13.15" customHeight="1" x14ac:dyDescent="0.2">
      <c r="B19" s="215" t="s">
        <v>1324</v>
      </c>
      <c r="C19" s="215"/>
      <c r="D19" s="72">
        <f>DatosDelitos!C72</f>
        <v>20</v>
      </c>
      <c r="E19" s="73">
        <f>DatosDelitos!H72</f>
        <v>3</v>
      </c>
      <c r="F19" s="73">
        <f>DatosDelitos!I72</f>
        <v>10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3</v>
      </c>
    </row>
    <row r="20" spans="2:12" ht="27" customHeight="1" x14ac:dyDescent="0.2">
      <c r="B20" s="215" t="s">
        <v>1325</v>
      </c>
      <c r="C20" s="215"/>
      <c r="D20" s="72">
        <f>DatosDelitos!C74</f>
        <v>743</v>
      </c>
      <c r="E20" s="73">
        <f>DatosDelitos!H74</f>
        <v>130</v>
      </c>
      <c r="F20" s="73">
        <f>DatosDelitos!I74</f>
        <v>56</v>
      </c>
      <c r="G20" s="73">
        <f>DatosDelitos!J74</f>
        <v>0</v>
      </c>
      <c r="H20" s="73">
        <f>DatosDelitos!K74</f>
        <v>0</v>
      </c>
      <c r="I20" s="73">
        <f>DatosDelitos!L74</f>
        <v>14</v>
      </c>
      <c r="J20" s="73">
        <f>DatosDelitos!M74</f>
        <v>10</v>
      </c>
      <c r="K20" s="73">
        <f>DatosDelitos!O74</f>
        <v>1</v>
      </c>
      <c r="L20" s="74">
        <f>DatosDelitos!P74</f>
        <v>75</v>
      </c>
    </row>
    <row r="21" spans="2:12" ht="13.15" customHeight="1" x14ac:dyDescent="0.2">
      <c r="B21" s="216" t="s">
        <v>1326</v>
      </c>
      <c r="C21" s="216"/>
      <c r="D21" s="72">
        <f>DatosDelitos!C82</f>
        <v>398</v>
      </c>
      <c r="E21" s="73">
        <f>DatosDelitos!H82</f>
        <v>19</v>
      </c>
      <c r="F21" s="73">
        <f>DatosDelitos!I82</f>
        <v>66</v>
      </c>
      <c r="G21" s="73">
        <f>DatosDelitos!J82</f>
        <v>0</v>
      </c>
      <c r="H21" s="73">
        <f>DatosDelitos!K82</f>
        <v>1</v>
      </c>
      <c r="I21" s="73">
        <f>DatosDelitos!L82</f>
        <v>1</v>
      </c>
      <c r="J21" s="73">
        <f>DatosDelitos!M82</f>
        <v>0</v>
      </c>
      <c r="K21" s="73">
        <f>DatosDelitos!O82</f>
        <v>0</v>
      </c>
      <c r="L21" s="74">
        <f>DatosDelitos!P82</f>
        <v>53</v>
      </c>
    </row>
    <row r="22" spans="2:12" ht="13.15" customHeight="1" x14ac:dyDescent="0.2">
      <c r="B22" s="215" t="s">
        <v>1327</v>
      </c>
      <c r="C22" s="215"/>
      <c r="D22" s="72">
        <f>DatosDelitos!C85</f>
        <v>2150</v>
      </c>
      <c r="E22" s="73">
        <f>DatosDelitos!H85</f>
        <v>744</v>
      </c>
      <c r="F22" s="73">
        <f>DatosDelitos!I85</f>
        <v>433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1</v>
      </c>
      <c r="K22" s="73">
        <f>DatosDelitos!O85</f>
        <v>1</v>
      </c>
      <c r="L22" s="74">
        <f>DatosDelitos!P85</f>
        <v>270</v>
      </c>
    </row>
    <row r="23" spans="2:12" ht="13.15" customHeight="1" x14ac:dyDescent="0.2">
      <c r="B23" s="215" t="s">
        <v>975</v>
      </c>
      <c r="C23" s="215"/>
      <c r="D23" s="72">
        <f>DatosDelitos!C97</f>
        <v>37563</v>
      </c>
      <c r="E23" s="73">
        <f>DatosDelitos!H97</f>
        <v>11377</v>
      </c>
      <c r="F23" s="73">
        <f>DatosDelitos!I97</f>
        <v>7544</v>
      </c>
      <c r="G23" s="73">
        <f>DatosDelitos!J97</f>
        <v>3</v>
      </c>
      <c r="H23" s="73">
        <f>DatosDelitos!K97</f>
        <v>13</v>
      </c>
      <c r="I23" s="73">
        <f>DatosDelitos!L97</f>
        <v>2</v>
      </c>
      <c r="J23" s="73">
        <f>DatosDelitos!M97</f>
        <v>3</v>
      </c>
      <c r="K23" s="73">
        <f>DatosDelitos!O97</f>
        <v>986</v>
      </c>
      <c r="L23" s="74">
        <f>DatosDelitos!P97</f>
        <v>5018</v>
      </c>
    </row>
    <row r="24" spans="2:12" ht="27" customHeight="1" x14ac:dyDescent="0.2">
      <c r="B24" s="215" t="s">
        <v>1328</v>
      </c>
      <c r="C24" s="215"/>
      <c r="D24" s="72">
        <f>DatosDelitos!C131</f>
        <v>47</v>
      </c>
      <c r="E24" s="73">
        <f>DatosDelitos!H131</f>
        <v>51</v>
      </c>
      <c r="F24" s="73">
        <f>DatosDelitos!I131</f>
        <v>33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60</v>
      </c>
    </row>
    <row r="25" spans="2:12" ht="13.15" customHeight="1" x14ac:dyDescent="0.2">
      <c r="B25" s="215" t="s">
        <v>1329</v>
      </c>
      <c r="C25" s="215"/>
      <c r="D25" s="72">
        <f>DatosDelitos!C137</f>
        <v>161</v>
      </c>
      <c r="E25" s="73">
        <f>DatosDelitos!H137</f>
        <v>31</v>
      </c>
      <c r="F25" s="73">
        <f>DatosDelitos!I137</f>
        <v>42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15</v>
      </c>
    </row>
    <row r="26" spans="2:12" ht="13.15" customHeight="1" x14ac:dyDescent="0.2">
      <c r="B26" s="216" t="s">
        <v>1330</v>
      </c>
      <c r="C26" s="216"/>
      <c r="D26" s="72">
        <f>DatosDelitos!C144</f>
        <v>11</v>
      </c>
      <c r="E26" s="73">
        <f>DatosDelitos!H144</f>
        <v>3</v>
      </c>
      <c r="F26" s="73">
        <f>DatosDelitos!I144</f>
        <v>8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3</v>
      </c>
      <c r="L26" s="74">
        <f>DatosDelitos!P144</f>
        <v>3</v>
      </c>
    </row>
    <row r="27" spans="2:12" ht="38.25" customHeight="1" x14ac:dyDescent="0.2">
      <c r="B27" s="215" t="s">
        <v>1331</v>
      </c>
      <c r="C27" s="215"/>
      <c r="D27" s="72">
        <f>DatosDelitos!C147</f>
        <v>235</v>
      </c>
      <c r="E27" s="73">
        <f>DatosDelitos!H147</f>
        <v>105</v>
      </c>
      <c r="F27" s="73">
        <f>DatosDelitos!I147</f>
        <v>90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32</v>
      </c>
    </row>
    <row r="28" spans="2:12" ht="13.15" customHeight="1" x14ac:dyDescent="0.2">
      <c r="B28" s="215" t="s">
        <v>1332</v>
      </c>
      <c r="C28" s="215"/>
      <c r="D28" s="72">
        <f>DatosDelitos!C156+SUM(DatosDelitos!C167:C172)</f>
        <v>99</v>
      </c>
      <c r="E28" s="73">
        <f>DatosDelitos!H156+SUM(DatosDelitos!H167:H172)</f>
        <v>19</v>
      </c>
      <c r="F28" s="73">
        <f>DatosDelitos!I156+SUM(DatosDelitos!I167:I172)</f>
        <v>12</v>
      </c>
      <c r="G28" s="73">
        <f>DatosDelitos!J156+SUM(DatosDelitos!J167:J172)</f>
        <v>2</v>
      </c>
      <c r="H28" s="73">
        <f>DatosDelitos!K156+SUM(DatosDelitos!K167:K172)</f>
        <v>2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6</v>
      </c>
      <c r="L28" s="73">
        <f>DatosDelitos!P156+SUM(DatosDelitos!P167:Q172)</f>
        <v>16</v>
      </c>
    </row>
    <row r="29" spans="2:12" ht="13.15" customHeight="1" x14ac:dyDescent="0.2">
      <c r="B29" s="215" t="s">
        <v>1333</v>
      </c>
      <c r="C29" s="215"/>
      <c r="D29" s="72">
        <f>SUM(DatosDelitos!C173:C177)</f>
        <v>3329</v>
      </c>
      <c r="E29" s="73">
        <f>SUM(DatosDelitos!H173:H177)</f>
        <v>1838</v>
      </c>
      <c r="F29" s="73">
        <f>SUM(DatosDelitos!I173:I177)</f>
        <v>1258</v>
      </c>
      <c r="G29" s="73">
        <f>SUM(DatosDelitos!J173:J177)</f>
        <v>3</v>
      </c>
      <c r="H29" s="73">
        <f>SUM(DatosDelitos!K173:K177)</f>
        <v>5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574</v>
      </c>
      <c r="L29" s="73">
        <f>SUM(DatosDelitos!P173:P177)</f>
        <v>1099</v>
      </c>
    </row>
    <row r="30" spans="2:12" ht="13.15" customHeight="1" x14ac:dyDescent="0.2">
      <c r="B30" s="215" t="s">
        <v>1334</v>
      </c>
      <c r="C30" s="215"/>
      <c r="D30" s="72">
        <f>DatosDelitos!C178</f>
        <v>3510</v>
      </c>
      <c r="E30" s="73">
        <f>DatosDelitos!H178</f>
        <v>2158</v>
      </c>
      <c r="F30" s="73">
        <f>DatosDelitos!I178</f>
        <v>1983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1</v>
      </c>
      <c r="K30" s="73">
        <f>DatosDelitos!O178</f>
        <v>4</v>
      </c>
      <c r="L30" s="73">
        <f>DatosDelitos!P178</f>
        <v>10702</v>
      </c>
    </row>
    <row r="31" spans="2:12" ht="13.15" customHeight="1" x14ac:dyDescent="0.2">
      <c r="B31" s="215" t="s">
        <v>1335</v>
      </c>
      <c r="C31" s="215"/>
      <c r="D31" s="72">
        <f>DatosDelitos!C186</f>
        <v>3189</v>
      </c>
      <c r="E31" s="73">
        <f>DatosDelitos!H186</f>
        <v>1842</v>
      </c>
      <c r="F31" s="73">
        <f>DatosDelitos!I186</f>
        <v>1591</v>
      </c>
      <c r="G31" s="73">
        <f>DatosDelitos!J186</f>
        <v>1</v>
      </c>
      <c r="H31" s="73">
        <f>DatosDelitos!K186</f>
        <v>1</v>
      </c>
      <c r="I31" s="73">
        <f>DatosDelitos!L186</f>
        <v>1</v>
      </c>
      <c r="J31" s="73">
        <f>DatosDelitos!M186</f>
        <v>0</v>
      </c>
      <c r="K31" s="73">
        <f>DatosDelitos!O186</f>
        <v>13</v>
      </c>
      <c r="L31" s="73">
        <f>DatosDelitos!P186</f>
        <v>618</v>
      </c>
    </row>
    <row r="32" spans="2:12" ht="13.15" customHeight="1" x14ac:dyDescent="0.2">
      <c r="B32" s="215" t="s">
        <v>1336</v>
      </c>
      <c r="C32" s="215"/>
      <c r="D32" s="72">
        <f>DatosDelitos!C201</f>
        <v>263</v>
      </c>
      <c r="E32" s="73">
        <f>DatosDelitos!H201</f>
        <v>93</v>
      </c>
      <c r="F32" s="73">
        <f>DatosDelitos!I201</f>
        <v>67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2</v>
      </c>
      <c r="K32" s="73">
        <f>DatosDelitos!O201</f>
        <v>0</v>
      </c>
      <c r="L32" s="73">
        <f>DatosDelitos!P201</f>
        <v>102</v>
      </c>
    </row>
    <row r="33" spans="2:13" ht="13.15" customHeight="1" x14ac:dyDescent="0.2">
      <c r="B33" s="215" t="s">
        <v>1337</v>
      </c>
      <c r="C33" s="215"/>
      <c r="D33" s="72">
        <f>DatosDelitos!C223</f>
        <v>6641</v>
      </c>
      <c r="E33" s="73">
        <f>DatosDelitos!H223</f>
        <v>2348</v>
      </c>
      <c r="F33" s="73">
        <f>DatosDelitos!I223</f>
        <v>1832</v>
      </c>
      <c r="G33" s="73">
        <f>DatosDelitos!J223</f>
        <v>2</v>
      </c>
      <c r="H33" s="73">
        <f>DatosDelitos!K223</f>
        <v>5</v>
      </c>
      <c r="I33" s="73">
        <f>DatosDelitos!L223</f>
        <v>2</v>
      </c>
      <c r="J33" s="73">
        <f>DatosDelitos!M223</f>
        <v>3</v>
      </c>
      <c r="K33" s="73">
        <f>DatosDelitos!O223</f>
        <v>60</v>
      </c>
      <c r="L33" s="73">
        <f>DatosDelitos!P223</f>
        <v>2104</v>
      </c>
    </row>
    <row r="34" spans="2:13" ht="13.15" customHeight="1" x14ac:dyDescent="0.2">
      <c r="B34" s="215" t="s">
        <v>1338</v>
      </c>
      <c r="C34" s="215"/>
      <c r="D34" s="72">
        <f>DatosDelitos!C244</f>
        <v>76</v>
      </c>
      <c r="E34" s="73">
        <f>DatosDelitos!H244</f>
        <v>14</v>
      </c>
      <c r="F34" s="73">
        <f>DatosDelitos!I244</f>
        <v>23</v>
      </c>
      <c r="G34" s="73">
        <f>DatosDelitos!J244</f>
        <v>0</v>
      </c>
      <c r="H34" s="73">
        <f>DatosDelitos!K244</f>
        <v>3</v>
      </c>
      <c r="I34" s="73">
        <f>DatosDelitos!L244</f>
        <v>0</v>
      </c>
      <c r="J34" s="73">
        <f>DatosDelitos!M244</f>
        <v>2</v>
      </c>
      <c r="K34" s="73">
        <f>DatosDelitos!O244</f>
        <v>6</v>
      </c>
      <c r="L34" s="73">
        <f>DatosDelitos!P244</f>
        <v>42</v>
      </c>
    </row>
    <row r="35" spans="2:13" ht="13.15" customHeight="1" x14ac:dyDescent="0.2">
      <c r="B35" s="215" t="s">
        <v>1339</v>
      </c>
      <c r="C35" s="215"/>
      <c r="D35" s="72">
        <f>DatosDelitos!C271</f>
        <v>3163</v>
      </c>
      <c r="E35" s="73">
        <f>DatosDelitos!H271</f>
        <v>2012</v>
      </c>
      <c r="F35" s="73">
        <f>DatosDelitos!I271</f>
        <v>1970</v>
      </c>
      <c r="G35" s="73">
        <f>DatosDelitos!J271</f>
        <v>0</v>
      </c>
      <c r="H35" s="73">
        <f>DatosDelitos!K271</f>
        <v>7</v>
      </c>
      <c r="I35" s="73">
        <f>DatosDelitos!L271</f>
        <v>0</v>
      </c>
      <c r="J35" s="73">
        <f>DatosDelitos!M271</f>
        <v>3</v>
      </c>
      <c r="K35" s="73">
        <f>DatosDelitos!O271</f>
        <v>29</v>
      </c>
      <c r="L35" s="73">
        <f>DatosDelitos!P271</f>
        <v>1771</v>
      </c>
    </row>
    <row r="36" spans="2:13" ht="38.25" customHeight="1" x14ac:dyDescent="0.2">
      <c r="B36" s="215" t="s">
        <v>1340</v>
      </c>
      <c r="C36" s="215"/>
      <c r="D36" s="72">
        <f>DatosDelitos!C301</f>
        <v>3</v>
      </c>
      <c r="E36" s="73">
        <f>DatosDelitos!H301</f>
        <v>1</v>
      </c>
      <c r="F36" s="73">
        <f>DatosDelitos!I301</f>
        <v>3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2</v>
      </c>
      <c r="L36" s="73">
        <f>DatosDelitos!P301</f>
        <v>6</v>
      </c>
    </row>
    <row r="37" spans="2:13" ht="13.15" customHeight="1" x14ac:dyDescent="0.2">
      <c r="B37" s="215" t="s">
        <v>1341</v>
      </c>
      <c r="C37" s="215"/>
      <c r="D37" s="72">
        <f>DatosDelitos!C305</f>
        <v>28</v>
      </c>
      <c r="E37" s="73">
        <f>DatosDelitos!H305</f>
        <v>0</v>
      </c>
      <c r="F37" s="73">
        <f>DatosDelitos!I305</f>
        <v>2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5" t="s">
        <v>1342</v>
      </c>
      <c r="C38" s="215"/>
      <c r="D38" s="72">
        <f>DatosDelitos!C312+DatosDelitos!C318+DatosDelitos!C320</f>
        <v>94</v>
      </c>
      <c r="E38" s="73">
        <f>DatosDelitos!H312+DatosDelitos!H318+DatosDelitos!H320</f>
        <v>17</v>
      </c>
      <c r="F38" s="73">
        <f>DatosDelitos!I312+DatosDelitos!I318+DatosDelitos!I320</f>
        <v>8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3</v>
      </c>
      <c r="L38" s="73">
        <f>DatosDelitos!P312+DatosDelitos!P318+DatosDelitos!P320</f>
        <v>0</v>
      </c>
    </row>
    <row r="39" spans="2:13" ht="13.15" customHeight="1" x14ac:dyDescent="0.2">
      <c r="B39" s="215" t="s">
        <v>1343</v>
      </c>
      <c r="C39" s="215"/>
      <c r="D39" s="72">
        <f>DatosDelitos!C323</f>
        <v>35469</v>
      </c>
      <c r="E39" s="73">
        <f>DatosDelitos!H323</f>
        <v>618</v>
      </c>
      <c r="F39" s="73">
        <f>DatosDelitos!I323</f>
        <v>0</v>
      </c>
      <c r="G39" s="73">
        <f>DatosDelitos!J323</f>
        <v>6</v>
      </c>
      <c r="H39" s="73">
        <f>DatosDelitos!K323</f>
        <v>0</v>
      </c>
      <c r="I39" s="73">
        <f>DatosDelitos!L323</f>
        <v>3</v>
      </c>
      <c r="J39" s="73">
        <f>DatosDelitos!M323</f>
        <v>0</v>
      </c>
      <c r="K39" s="73">
        <f>DatosDelitos!O323</f>
        <v>20</v>
      </c>
      <c r="L39" s="73">
        <f>DatosDelitos!P323</f>
        <v>28</v>
      </c>
    </row>
    <row r="40" spans="2:13" ht="13.15" customHeight="1" x14ac:dyDescent="0.2">
      <c r="B40" s="215" t="s">
        <v>1344</v>
      </c>
      <c r="C40" s="215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5" t="s">
        <v>952</v>
      </c>
      <c r="C41" s="215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5" t="s">
        <v>1345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8" t="s">
        <v>956</v>
      </c>
      <c r="C43" s="218"/>
      <c r="D43" s="75">
        <f>SUM(D11:D42)</f>
        <v>166044</v>
      </c>
      <c r="E43" s="75">
        <f t="shared" ref="E43:L43" si="0">SUM(E11:E42)</f>
        <v>31536</v>
      </c>
      <c r="F43" s="75">
        <f t="shared" si="0"/>
        <v>21573</v>
      </c>
      <c r="G43" s="75">
        <f t="shared" si="0"/>
        <v>395</v>
      </c>
      <c r="H43" s="75">
        <f t="shared" si="0"/>
        <v>478</v>
      </c>
      <c r="I43" s="75">
        <f t="shared" si="0"/>
        <v>64</v>
      </c>
      <c r="J43" s="75">
        <f t="shared" si="0"/>
        <v>57</v>
      </c>
      <c r="K43" s="75">
        <f t="shared" si="0"/>
        <v>2229</v>
      </c>
      <c r="L43" s="75">
        <f t="shared" si="0"/>
        <v>29904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7" t="s">
        <v>1347</v>
      </c>
      <c r="C49" s="217"/>
      <c r="D49" s="78">
        <f>DatosDelitos!F5</f>
        <v>2</v>
      </c>
      <c r="E49" s="78">
        <f>DatosDelitos!G5</f>
        <v>0</v>
      </c>
    </row>
    <row r="50" spans="2:5" ht="13.15" customHeight="1" x14ac:dyDescent="0.25">
      <c r="B50" s="217" t="s">
        <v>1348</v>
      </c>
      <c r="C50" s="217"/>
      <c r="D50" s="78">
        <f>DatosDelitos!F13-DatosDelitos!F17</f>
        <v>468</v>
      </c>
      <c r="E50" s="78">
        <f>DatosDelitos!G13-DatosDelitos!G17</f>
        <v>399</v>
      </c>
    </row>
    <row r="51" spans="2:5" ht="13.15" customHeight="1" x14ac:dyDescent="0.25">
      <c r="B51" s="217" t="s">
        <v>329</v>
      </c>
      <c r="C51" s="217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7" t="s">
        <v>347</v>
      </c>
      <c r="C52" s="217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7" t="s">
        <v>352</v>
      </c>
      <c r="C53" s="217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7" t="s">
        <v>1320</v>
      </c>
      <c r="C54" s="217"/>
      <c r="D54" s="78">
        <f>DatosDelitos!F17+DatosDelitos!F44</f>
        <v>9282</v>
      </c>
      <c r="E54" s="78">
        <f>DatosDelitos!G17+DatosDelitos!G44</f>
        <v>1946</v>
      </c>
    </row>
    <row r="55" spans="2:5" ht="13.15" customHeight="1" x14ac:dyDescent="0.25">
      <c r="B55" s="217" t="s">
        <v>1321</v>
      </c>
      <c r="C55" s="217"/>
      <c r="D55" s="78">
        <f>DatosDelitos!F30</f>
        <v>1139</v>
      </c>
      <c r="E55" s="78">
        <f>DatosDelitos!G30</f>
        <v>793</v>
      </c>
    </row>
    <row r="56" spans="2:5" ht="13.15" customHeight="1" x14ac:dyDescent="0.25">
      <c r="B56" s="217" t="s">
        <v>1322</v>
      </c>
      <c r="C56" s="217"/>
      <c r="D56" s="78">
        <f>DatosDelitos!F42-DatosDelitos!F44</f>
        <v>5</v>
      </c>
      <c r="E56" s="78">
        <f>DatosDelitos!G42-DatosDelitos!G44</f>
        <v>1</v>
      </c>
    </row>
    <row r="57" spans="2:5" ht="13.15" customHeight="1" x14ac:dyDescent="0.25">
      <c r="B57" s="217" t="s">
        <v>1323</v>
      </c>
      <c r="C57" s="217"/>
      <c r="D57" s="78">
        <f>DatosDelitos!F50</f>
        <v>84</v>
      </c>
      <c r="E57" s="78">
        <f>DatosDelitos!G50</f>
        <v>24</v>
      </c>
    </row>
    <row r="58" spans="2:5" ht="13.15" customHeight="1" x14ac:dyDescent="0.25">
      <c r="B58" s="217" t="s">
        <v>1324</v>
      </c>
      <c r="C58" s="217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7" t="s">
        <v>1349</v>
      </c>
      <c r="C59" s="217"/>
      <c r="D59" s="78">
        <f>DatosDelitos!F74</f>
        <v>60</v>
      </c>
      <c r="E59" s="78">
        <f>DatosDelitos!G74</f>
        <v>12</v>
      </c>
    </row>
    <row r="60" spans="2:5" ht="13.15" customHeight="1" x14ac:dyDescent="0.25">
      <c r="B60" s="217" t="s">
        <v>1326</v>
      </c>
      <c r="C60" s="217"/>
      <c r="D60" s="78">
        <f>DatosDelitos!F82</f>
        <v>41</v>
      </c>
      <c r="E60" s="78">
        <f>DatosDelitos!G82</f>
        <v>41</v>
      </c>
    </row>
    <row r="61" spans="2:5" ht="13.15" customHeight="1" x14ac:dyDescent="0.25">
      <c r="B61" s="217" t="s">
        <v>1327</v>
      </c>
      <c r="C61" s="217"/>
      <c r="D61" s="78">
        <f>DatosDelitos!F85</f>
        <v>21</v>
      </c>
      <c r="E61" s="78">
        <f>DatosDelitos!G85</f>
        <v>9</v>
      </c>
    </row>
    <row r="62" spans="2:5" ht="13.15" customHeight="1" x14ac:dyDescent="0.25">
      <c r="B62" s="217" t="s">
        <v>975</v>
      </c>
      <c r="C62" s="217"/>
      <c r="D62" s="78">
        <f>DatosDelitos!F97</f>
        <v>1590</v>
      </c>
      <c r="E62" s="78">
        <f>DatosDelitos!G97</f>
        <v>991</v>
      </c>
    </row>
    <row r="63" spans="2:5" ht="27" customHeight="1" x14ac:dyDescent="0.25">
      <c r="B63" s="217" t="s">
        <v>1350</v>
      </c>
      <c r="C63" s="217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7" t="s">
        <v>1329</v>
      </c>
      <c r="C64" s="217"/>
      <c r="D64" s="78">
        <f>DatosDelitos!F137</f>
        <v>1</v>
      </c>
      <c r="E64" s="78">
        <f>DatosDelitos!G137</f>
        <v>0</v>
      </c>
    </row>
    <row r="65" spans="2:5" ht="13.15" customHeight="1" x14ac:dyDescent="0.25">
      <c r="B65" s="217" t="s">
        <v>1330</v>
      </c>
      <c r="C65" s="217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7" t="s">
        <v>1331</v>
      </c>
      <c r="C66" s="217"/>
      <c r="D66" s="78">
        <f>DatosDelitos!F147</f>
        <v>4</v>
      </c>
      <c r="E66" s="78">
        <f>DatosDelitos!G147</f>
        <v>0</v>
      </c>
    </row>
    <row r="67" spans="2:5" ht="13.15" customHeight="1" x14ac:dyDescent="0.25">
      <c r="B67" s="217" t="s">
        <v>1332</v>
      </c>
      <c r="C67" s="217"/>
      <c r="D67" s="78">
        <f>DatosDelitos!F156+SUM(DatosDelitos!F167:G172)</f>
        <v>2</v>
      </c>
      <c r="E67" s="78">
        <f>DatosDelitos!G156+SUM(DatosDelitos!G167:H172)</f>
        <v>4</v>
      </c>
    </row>
    <row r="68" spans="2:5" ht="13.15" customHeight="1" x14ac:dyDescent="0.25">
      <c r="B68" s="217" t="s">
        <v>1333</v>
      </c>
      <c r="C68" s="217"/>
      <c r="D68" s="78">
        <f>SUM(DatosDelitos!F173:G177)</f>
        <v>39</v>
      </c>
      <c r="E68" s="78">
        <f>SUM(DatosDelitos!G173:H177)</f>
        <v>1841</v>
      </c>
    </row>
    <row r="69" spans="2:5" ht="13.15" customHeight="1" x14ac:dyDescent="0.25">
      <c r="B69" s="217" t="s">
        <v>1334</v>
      </c>
      <c r="C69" s="217"/>
      <c r="D69" s="78">
        <f>DatosDelitos!F178</f>
        <v>10392</v>
      </c>
      <c r="E69" s="78">
        <f>DatosDelitos!G178</f>
        <v>8908</v>
      </c>
    </row>
    <row r="70" spans="2:5" ht="13.15" customHeight="1" x14ac:dyDescent="0.25">
      <c r="B70" s="217" t="s">
        <v>1335</v>
      </c>
      <c r="C70" s="217"/>
      <c r="D70" s="78">
        <f>DatosDelitos!F186</f>
        <v>104</v>
      </c>
      <c r="E70" s="78">
        <f>DatosDelitos!G186</f>
        <v>89</v>
      </c>
    </row>
    <row r="71" spans="2:5" ht="13.15" customHeight="1" x14ac:dyDescent="0.25">
      <c r="B71" s="217" t="s">
        <v>1336</v>
      </c>
      <c r="C71" s="217"/>
      <c r="D71" s="78">
        <f>DatosDelitos!F201</f>
        <v>42</v>
      </c>
      <c r="E71" s="78">
        <f>DatosDelitos!G201</f>
        <v>23</v>
      </c>
    </row>
    <row r="72" spans="2:5" ht="13.15" customHeight="1" x14ac:dyDescent="0.25">
      <c r="B72" s="217" t="s">
        <v>1337</v>
      </c>
      <c r="C72" s="217"/>
      <c r="D72" s="78">
        <f>DatosDelitos!F223</f>
        <v>1135</v>
      </c>
      <c r="E72" s="78">
        <f>DatosDelitos!G223</f>
        <v>774</v>
      </c>
    </row>
    <row r="73" spans="2:5" ht="13.15" customHeight="1" x14ac:dyDescent="0.25">
      <c r="B73" s="217" t="s">
        <v>1338</v>
      </c>
      <c r="C73" s="217"/>
      <c r="D73" s="78">
        <f>DatosDelitos!F244</f>
        <v>2</v>
      </c>
      <c r="E73" s="78">
        <f>DatosDelitos!G244</f>
        <v>1</v>
      </c>
    </row>
    <row r="74" spans="2:5" ht="13.15" customHeight="1" x14ac:dyDescent="0.25">
      <c r="B74" s="217" t="s">
        <v>1339</v>
      </c>
      <c r="C74" s="217"/>
      <c r="D74" s="78">
        <f>DatosDelitos!F271</f>
        <v>434</v>
      </c>
      <c r="E74" s="78">
        <f>DatosDelitos!G271</f>
        <v>265</v>
      </c>
    </row>
    <row r="75" spans="2:5" ht="38.25" customHeight="1" x14ac:dyDescent="0.25">
      <c r="B75" s="217" t="s">
        <v>1340</v>
      </c>
      <c r="C75" s="217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7" t="s">
        <v>1341</v>
      </c>
      <c r="C76" s="217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7" t="s">
        <v>1342</v>
      </c>
      <c r="C77" s="217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7" t="s">
        <v>1343</v>
      </c>
      <c r="C78" s="217"/>
      <c r="D78" s="78">
        <f>DatosDelitos!F323</f>
        <v>199</v>
      </c>
      <c r="E78" s="78">
        <f>DatosDelitos!G323</f>
        <v>0</v>
      </c>
    </row>
    <row r="79" spans="2:5" ht="15" customHeight="1" x14ac:dyDescent="0.25">
      <c r="B79" s="219" t="s">
        <v>1344</v>
      </c>
      <c r="C79" s="219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9" t="s">
        <v>952</v>
      </c>
      <c r="C80" s="219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9" t="s">
        <v>1345</v>
      </c>
      <c r="C81" s="219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9" t="s">
        <v>1351</v>
      </c>
      <c r="C82" s="219"/>
      <c r="D82" s="78">
        <f>SUM(D49:D81)</f>
        <v>25046</v>
      </c>
      <c r="E82" s="78">
        <f>SUM(E49:E81)</f>
        <v>16121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7" t="s">
        <v>1319</v>
      </c>
      <c r="C87" s="217"/>
      <c r="D87" s="78">
        <f>DatosDelitos!N5+DatosDelitos!N13-DatosDelitos!N17</f>
        <v>66</v>
      </c>
    </row>
    <row r="88" spans="2:13" ht="13.15" customHeight="1" x14ac:dyDescent="0.25">
      <c r="B88" s="217" t="s">
        <v>329</v>
      </c>
      <c r="C88" s="217"/>
      <c r="D88" s="78">
        <f>DatosDelitos!N10</f>
        <v>0</v>
      </c>
    </row>
    <row r="89" spans="2:13" ht="13.15" customHeight="1" x14ac:dyDescent="0.25">
      <c r="B89" s="217" t="s">
        <v>347</v>
      </c>
      <c r="C89" s="217"/>
      <c r="D89" s="78">
        <f>DatosDelitos!N20</f>
        <v>1</v>
      </c>
    </row>
    <row r="90" spans="2:13" ht="13.15" customHeight="1" x14ac:dyDescent="0.25">
      <c r="B90" s="217" t="s">
        <v>352</v>
      </c>
      <c r="C90" s="217"/>
      <c r="D90" s="78">
        <f>DatosDelitos!N23</f>
        <v>0</v>
      </c>
    </row>
    <row r="91" spans="2:13" ht="13.15" customHeight="1" x14ac:dyDescent="0.25">
      <c r="B91" s="217" t="s">
        <v>1353</v>
      </c>
      <c r="C91" s="217"/>
      <c r="D91" s="78">
        <f>SUM(DatosDelitos!N17,DatosDelitos!N44)</f>
        <v>13</v>
      </c>
    </row>
    <row r="92" spans="2:13" ht="13.15" customHeight="1" x14ac:dyDescent="0.25">
      <c r="B92" s="217" t="s">
        <v>1321</v>
      </c>
      <c r="C92" s="217"/>
      <c r="D92" s="78">
        <f>DatosDelitos!N30</f>
        <v>49</v>
      </c>
    </row>
    <row r="93" spans="2:13" ht="13.15" customHeight="1" x14ac:dyDescent="0.25">
      <c r="B93" s="217" t="s">
        <v>1322</v>
      </c>
      <c r="C93" s="217"/>
      <c r="D93" s="78">
        <f>DatosDelitos!N42-DatosDelitos!N44</f>
        <v>2</v>
      </c>
    </row>
    <row r="94" spans="2:13" ht="13.15" customHeight="1" x14ac:dyDescent="0.25">
      <c r="B94" s="217" t="s">
        <v>1323</v>
      </c>
      <c r="C94" s="217"/>
      <c r="D94" s="78">
        <f>DatosDelitos!N50</f>
        <v>190</v>
      </c>
    </row>
    <row r="95" spans="2:13" ht="13.15" customHeight="1" x14ac:dyDescent="0.25">
      <c r="B95" s="217" t="s">
        <v>1324</v>
      </c>
      <c r="C95" s="217"/>
      <c r="D95" s="78">
        <f>DatosDelitos!N72</f>
        <v>1</v>
      </c>
    </row>
    <row r="96" spans="2:13" ht="27" customHeight="1" x14ac:dyDescent="0.25">
      <c r="B96" s="217" t="s">
        <v>1349</v>
      </c>
      <c r="C96" s="217"/>
      <c r="D96" s="78">
        <f>DatosDelitos!N74</f>
        <v>2</v>
      </c>
    </row>
    <row r="97" spans="2:4" ht="13.15" customHeight="1" x14ac:dyDescent="0.25">
      <c r="B97" s="217" t="s">
        <v>1326</v>
      </c>
      <c r="C97" s="217"/>
      <c r="D97" s="78">
        <f>DatosDelitos!N82</f>
        <v>9</v>
      </c>
    </row>
    <row r="98" spans="2:4" ht="13.15" customHeight="1" x14ac:dyDescent="0.25">
      <c r="B98" s="217" t="s">
        <v>1327</v>
      </c>
      <c r="C98" s="217"/>
      <c r="D98" s="78">
        <f>DatosDelitos!N85</f>
        <v>7</v>
      </c>
    </row>
    <row r="99" spans="2:4" ht="13.15" customHeight="1" x14ac:dyDescent="0.25">
      <c r="B99" s="217" t="s">
        <v>975</v>
      </c>
      <c r="C99" s="217"/>
      <c r="D99" s="78">
        <f>DatosDelitos!N97</f>
        <v>100</v>
      </c>
    </row>
    <row r="100" spans="2:4" ht="27" customHeight="1" x14ac:dyDescent="0.25">
      <c r="B100" s="217" t="s">
        <v>1350</v>
      </c>
      <c r="C100" s="217"/>
      <c r="D100" s="78">
        <f>DatosDelitos!N131</f>
        <v>39</v>
      </c>
    </row>
    <row r="101" spans="2:4" ht="13.15" customHeight="1" x14ac:dyDescent="0.25">
      <c r="B101" s="217" t="s">
        <v>1329</v>
      </c>
      <c r="C101" s="217"/>
      <c r="D101" s="78">
        <f>DatosDelitos!N137</f>
        <v>3</v>
      </c>
    </row>
    <row r="102" spans="2:4" ht="13.15" customHeight="1" x14ac:dyDescent="0.25">
      <c r="B102" s="217" t="s">
        <v>1330</v>
      </c>
      <c r="C102" s="217"/>
      <c r="D102" s="78">
        <f>DatosDelitos!N144</f>
        <v>2</v>
      </c>
    </row>
    <row r="103" spans="2:4" ht="13.15" customHeight="1" x14ac:dyDescent="0.25">
      <c r="B103" s="217" t="s">
        <v>1354</v>
      </c>
      <c r="C103" s="217"/>
      <c r="D103" s="78">
        <f>DatosDelitos!N148</f>
        <v>42</v>
      </c>
    </row>
    <row r="104" spans="2:4" ht="13.15" customHeight="1" x14ac:dyDescent="0.25">
      <c r="B104" s="217" t="s">
        <v>1186</v>
      </c>
      <c r="C104" s="217"/>
      <c r="D104" s="78">
        <f>SUM(DatosDelitos!N149,DatosDelitos!N150)</f>
        <v>10</v>
      </c>
    </row>
    <row r="105" spans="2:4" ht="13.15" customHeight="1" x14ac:dyDescent="0.25">
      <c r="B105" s="217" t="s">
        <v>1184</v>
      </c>
      <c r="C105" s="217"/>
      <c r="D105" s="78">
        <f>SUM(DatosDelitos!N151:N155)</f>
        <v>155</v>
      </c>
    </row>
    <row r="106" spans="2:4" ht="13.15" customHeight="1" x14ac:dyDescent="0.25">
      <c r="B106" s="217" t="s">
        <v>1332</v>
      </c>
      <c r="C106" s="217"/>
      <c r="D106" s="78">
        <f>SUM(SUM(DatosDelitos!N157:N160),SUM(DatosDelitos!N167:N172))</f>
        <v>1</v>
      </c>
    </row>
    <row r="107" spans="2:4" ht="13.15" customHeight="1" x14ac:dyDescent="0.25">
      <c r="B107" s="217" t="s">
        <v>1355</v>
      </c>
      <c r="C107" s="217"/>
      <c r="D107" s="78">
        <f>SUM(DatosDelitos!N161:N165)</f>
        <v>16</v>
      </c>
    </row>
    <row r="108" spans="2:4" ht="13.15" customHeight="1" x14ac:dyDescent="0.25">
      <c r="B108" s="217" t="s">
        <v>1333</v>
      </c>
      <c r="C108" s="217"/>
      <c r="D108" s="78">
        <f>SUM(DatosDelitos!N173:N177)</f>
        <v>13</v>
      </c>
    </row>
    <row r="109" spans="2:4" ht="13.15" customHeight="1" x14ac:dyDescent="0.25">
      <c r="B109" s="217" t="s">
        <v>1334</v>
      </c>
      <c r="C109" s="217"/>
      <c r="D109" s="78">
        <f>DatosDelitos!N178</f>
        <v>0</v>
      </c>
    </row>
    <row r="110" spans="2:4" ht="13.15" customHeight="1" x14ac:dyDescent="0.25">
      <c r="B110" s="217" t="s">
        <v>1335</v>
      </c>
      <c r="C110" s="217"/>
      <c r="D110" s="78">
        <f>DatosDelitos!N186</f>
        <v>205</v>
      </c>
    </row>
    <row r="111" spans="2:4" ht="13.15" customHeight="1" x14ac:dyDescent="0.25">
      <c r="B111" s="217" t="s">
        <v>1336</v>
      </c>
      <c r="C111" s="217"/>
      <c r="D111" s="78">
        <f>DatosDelitos!N201</f>
        <v>60</v>
      </c>
    </row>
    <row r="112" spans="2:4" ht="13.15" customHeight="1" x14ac:dyDescent="0.25">
      <c r="B112" s="217" t="s">
        <v>1337</v>
      </c>
      <c r="C112" s="217"/>
      <c r="D112" s="78">
        <f>DatosDelitos!N223</f>
        <v>13</v>
      </c>
    </row>
    <row r="113" spans="2:4" ht="13.15" customHeight="1" x14ac:dyDescent="0.25">
      <c r="B113" s="217" t="s">
        <v>1338</v>
      </c>
      <c r="C113" s="217"/>
      <c r="D113" s="78">
        <f>DatosDelitos!N244</f>
        <v>105</v>
      </c>
    </row>
    <row r="114" spans="2:4" ht="13.15" customHeight="1" x14ac:dyDescent="0.25">
      <c r="B114" s="217" t="s">
        <v>1339</v>
      </c>
      <c r="C114" s="217"/>
      <c r="D114" s="78">
        <f>DatosDelitos!N271</f>
        <v>3</v>
      </c>
    </row>
    <row r="115" spans="2:4" ht="38.25" customHeight="1" x14ac:dyDescent="0.25">
      <c r="B115" s="217" t="s">
        <v>1340</v>
      </c>
      <c r="C115" s="217"/>
      <c r="D115" s="78">
        <f>DatosDelitos!N301</f>
        <v>0</v>
      </c>
    </row>
    <row r="116" spans="2:4" ht="13.15" customHeight="1" x14ac:dyDescent="0.25">
      <c r="B116" s="217" t="s">
        <v>1341</v>
      </c>
      <c r="C116" s="217"/>
      <c r="D116" s="78">
        <f>DatosDelitos!N305</f>
        <v>0</v>
      </c>
    </row>
    <row r="117" spans="2:4" ht="13.15" customHeight="1" x14ac:dyDescent="0.25">
      <c r="B117" s="217" t="s">
        <v>1342</v>
      </c>
      <c r="C117" s="217"/>
      <c r="D117" s="78">
        <f>DatosDelitos!N312+DatosDelitos!N320</f>
        <v>1</v>
      </c>
    </row>
    <row r="118" spans="2:4" ht="13.15" customHeight="1" x14ac:dyDescent="0.25">
      <c r="B118" s="217" t="s">
        <v>918</v>
      </c>
      <c r="C118" s="217"/>
      <c r="D118" s="78">
        <f>DatosDelitos!N318</f>
        <v>45</v>
      </c>
    </row>
    <row r="119" spans="2:4" ht="13.9" customHeight="1" x14ac:dyDescent="0.25">
      <c r="B119" s="217" t="s">
        <v>1343</v>
      </c>
      <c r="C119" s="217"/>
      <c r="D119" s="78">
        <f>DatosDelitos!N323</f>
        <v>242</v>
      </c>
    </row>
    <row r="120" spans="2:4" ht="12.75" customHeight="1" x14ac:dyDescent="0.25">
      <c r="B120" s="219" t="s">
        <v>1344</v>
      </c>
      <c r="C120" s="219"/>
      <c r="D120" s="78">
        <f>DatosDelitos!N325</f>
        <v>0</v>
      </c>
    </row>
    <row r="121" spans="2:4" ht="15" customHeight="1" x14ac:dyDescent="0.25">
      <c r="B121" s="219" t="s">
        <v>952</v>
      </c>
      <c r="C121" s="219"/>
      <c r="D121" s="78">
        <f>DatosDelitos!N337</f>
        <v>0</v>
      </c>
    </row>
    <row r="122" spans="2:4" ht="15" customHeight="1" x14ac:dyDescent="0.25">
      <c r="B122" s="219" t="s">
        <v>1345</v>
      </c>
      <c r="C122" s="219"/>
      <c r="D122" s="78">
        <f>DatosDelitos!N339</f>
        <v>0</v>
      </c>
    </row>
    <row r="123" spans="2:4" ht="15" customHeight="1" x14ac:dyDescent="0.25">
      <c r="B123" s="217" t="s">
        <v>1351</v>
      </c>
      <c r="C123" s="217"/>
      <c r="D123" s="78">
        <f>SUM(D87:D122)</f>
        <v>1395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245</v>
      </c>
      <c r="D5" s="25">
        <v>226</v>
      </c>
      <c r="E5" s="26">
        <v>8.4070796460176997E-2</v>
      </c>
      <c r="F5" s="25">
        <v>2</v>
      </c>
      <c r="G5" s="25">
        <v>0</v>
      </c>
      <c r="H5" s="25">
        <v>77</v>
      </c>
      <c r="I5" s="25">
        <v>39</v>
      </c>
      <c r="J5" s="25">
        <v>17</v>
      </c>
      <c r="K5" s="25">
        <v>48</v>
      </c>
      <c r="L5" s="25">
        <v>22</v>
      </c>
      <c r="M5" s="25">
        <v>24</v>
      </c>
      <c r="N5" s="25">
        <v>4</v>
      </c>
      <c r="O5" s="25">
        <v>98</v>
      </c>
      <c r="P5" s="27">
        <v>90</v>
      </c>
    </row>
    <row r="6" spans="1:16" x14ac:dyDescent="0.25">
      <c r="A6" s="28" t="s">
        <v>319</v>
      </c>
      <c r="B6" s="28" t="s">
        <v>320</v>
      </c>
      <c r="C6" s="14">
        <v>157</v>
      </c>
      <c r="D6" s="14">
        <v>123</v>
      </c>
      <c r="E6" s="29">
        <v>0.276422764227642</v>
      </c>
      <c r="F6" s="14">
        <v>1</v>
      </c>
      <c r="G6" s="14">
        <v>0</v>
      </c>
      <c r="H6" s="14">
        <v>30</v>
      </c>
      <c r="I6" s="14">
        <v>1</v>
      </c>
      <c r="J6" s="14">
        <v>16</v>
      </c>
      <c r="K6" s="14">
        <v>37</v>
      </c>
      <c r="L6" s="14">
        <v>19</v>
      </c>
      <c r="M6" s="14">
        <v>14</v>
      </c>
      <c r="N6" s="14">
        <v>0</v>
      </c>
      <c r="O6" s="14">
        <v>88</v>
      </c>
      <c r="P6" s="23">
        <v>41</v>
      </c>
    </row>
    <row r="7" spans="1:16" x14ac:dyDescent="0.25">
      <c r="A7" s="28" t="s">
        <v>321</v>
      </c>
      <c r="B7" s="28" t="s">
        <v>322</v>
      </c>
      <c r="C7" s="14">
        <v>7</v>
      </c>
      <c r="D7" s="14">
        <v>6</v>
      </c>
      <c r="E7" s="29">
        <v>0.16666666666666699</v>
      </c>
      <c r="F7" s="14">
        <v>0</v>
      </c>
      <c r="G7" s="14">
        <v>0</v>
      </c>
      <c r="H7" s="14">
        <v>0</v>
      </c>
      <c r="I7" s="14">
        <v>1</v>
      </c>
      <c r="J7" s="14">
        <v>0</v>
      </c>
      <c r="K7" s="14">
        <v>11</v>
      </c>
      <c r="L7" s="14">
        <v>2</v>
      </c>
      <c r="M7" s="14">
        <v>9</v>
      </c>
      <c r="N7" s="14">
        <v>0</v>
      </c>
      <c r="O7" s="14">
        <v>8</v>
      </c>
      <c r="P7" s="23">
        <v>21</v>
      </c>
    </row>
    <row r="8" spans="1:16" x14ac:dyDescent="0.25">
      <c r="A8" s="28" t="s">
        <v>323</v>
      </c>
      <c r="B8" s="28" t="s">
        <v>324</v>
      </c>
      <c r="C8" s="14">
        <v>66</v>
      </c>
      <c r="D8" s="14">
        <v>94</v>
      </c>
      <c r="E8" s="29">
        <v>-0.29787234042553201</v>
      </c>
      <c r="F8" s="14">
        <v>1</v>
      </c>
      <c r="G8" s="14">
        <v>0</v>
      </c>
      <c r="H8" s="14">
        <v>47</v>
      </c>
      <c r="I8" s="14">
        <v>37</v>
      </c>
      <c r="J8" s="14">
        <v>1</v>
      </c>
      <c r="K8" s="14">
        <v>0</v>
      </c>
      <c r="L8" s="14">
        <v>1</v>
      </c>
      <c r="M8" s="14">
        <v>1</v>
      </c>
      <c r="N8" s="14">
        <v>4</v>
      </c>
      <c r="O8" s="14">
        <v>2</v>
      </c>
      <c r="P8" s="23">
        <v>28</v>
      </c>
    </row>
    <row r="9" spans="1:16" x14ac:dyDescent="0.25">
      <c r="A9" s="28" t="s">
        <v>325</v>
      </c>
      <c r="B9" s="28" t="s">
        <v>326</v>
      </c>
      <c r="C9" s="14">
        <v>15</v>
      </c>
      <c r="D9" s="14">
        <v>3</v>
      </c>
      <c r="E9" s="29">
        <v>4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327</v>
      </c>
      <c r="B10" s="182"/>
      <c r="C10" s="25">
        <v>0</v>
      </c>
      <c r="D10" s="25">
        <v>3</v>
      </c>
      <c r="E10" s="26">
        <v>-1</v>
      </c>
      <c r="F10" s="25">
        <v>0</v>
      </c>
      <c r="G10" s="25">
        <v>0</v>
      </c>
      <c r="H10" s="25">
        <v>0</v>
      </c>
      <c r="I10" s="25">
        <v>1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1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3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1</v>
      </c>
    </row>
    <row r="13" spans="1:16" x14ac:dyDescent="0.25">
      <c r="A13" s="181" t="s">
        <v>332</v>
      </c>
      <c r="B13" s="182"/>
      <c r="C13" s="25">
        <v>56574</v>
      </c>
      <c r="D13" s="25">
        <v>54133</v>
      </c>
      <c r="E13" s="26">
        <v>4.5092642196072598E-2</v>
      </c>
      <c r="F13" s="25">
        <v>8781</v>
      </c>
      <c r="G13" s="25">
        <v>2146</v>
      </c>
      <c r="H13" s="25">
        <v>6154</v>
      </c>
      <c r="I13" s="25">
        <v>4304</v>
      </c>
      <c r="J13" s="25">
        <v>85</v>
      </c>
      <c r="K13" s="25">
        <v>54</v>
      </c>
      <c r="L13" s="25">
        <v>16</v>
      </c>
      <c r="M13" s="25">
        <v>5</v>
      </c>
      <c r="N13" s="25">
        <v>70</v>
      </c>
      <c r="O13" s="25">
        <v>215</v>
      </c>
      <c r="P13" s="27">
        <v>5634</v>
      </c>
    </row>
    <row r="14" spans="1:16" x14ac:dyDescent="0.25">
      <c r="A14" s="28" t="s">
        <v>333</v>
      </c>
      <c r="B14" s="28" t="s">
        <v>334</v>
      </c>
      <c r="C14" s="14">
        <v>33652</v>
      </c>
      <c r="D14" s="14">
        <v>32495</v>
      </c>
      <c r="E14" s="29">
        <v>3.5605477765810099E-2</v>
      </c>
      <c r="F14" s="14">
        <v>455</v>
      </c>
      <c r="G14" s="14">
        <v>368</v>
      </c>
      <c r="H14" s="14">
        <v>1805</v>
      </c>
      <c r="I14" s="14">
        <v>2368</v>
      </c>
      <c r="J14" s="14">
        <v>22</v>
      </c>
      <c r="K14" s="14">
        <v>37</v>
      </c>
      <c r="L14" s="14">
        <v>3</v>
      </c>
      <c r="M14" s="14">
        <v>0</v>
      </c>
      <c r="N14" s="14">
        <v>19</v>
      </c>
      <c r="O14" s="14">
        <v>83</v>
      </c>
      <c r="P14" s="23">
        <v>2708</v>
      </c>
    </row>
    <row r="15" spans="1:16" x14ac:dyDescent="0.25">
      <c r="A15" s="28" t="s">
        <v>335</v>
      </c>
      <c r="B15" s="28" t="s">
        <v>336</v>
      </c>
      <c r="C15" s="14">
        <v>17</v>
      </c>
      <c r="D15" s="14">
        <v>17</v>
      </c>
      <c r="E15" s="29">
        <v>0</v>
      </c>
      <c r="F15" s="14">
        <v>0</v>
      </c>
      <c r="G15" s="14">
        <v>1</v>
      </c>
      <c r="H15" s="14">
        <v>2</v>
      </c>
      <c r="I15" s="14">
        <v>20</v>
      </c>
      <c r="J15" s="14">
        <v>1</v>
      </c>
      <c r="K15" s="14">
        <v>6</v>
      </c>
      <c r="L15" s="14">
        <v>0</v>
      </c>
      <c r="M15" s="14">
        <v>0</v>
      </c>
      <c r="N15" s="14">
        <v>0</v>
      </c>
      <c r="O15" s="14">
        <v>3</v>
      </c>
      <c r="P15" s="23">
        <v>5</v>
      </c>
    </row>
    <row r="16" spans="1:16" x14ac:dyDescent="0.25">
      <c r="A16" s="28" t="s">
        <v>337</v>
      </c>
      <c r="B16" s="28" t="s">
        <v>338</v>
      </c>
      <c r="C16" s="14">
        <v>5263</v>
      </c>
      <c r="D16" s="14">
        <v>4803</v>
      </c>
      <c r="E16" s="29">
        <v>9.5773474911513598E-2</v>
      </c>
      <c r="F16" s="14">
        <v>10</v>
      </c>
      <c r="G16" s="14">
        <v>30</v>
      </c>
      <c r="H16" s="14">
        <v>130</v>
      </c>
      <c r="I16" s="14">
        <v>143</v>
      </c>
      <c r="J16" s="14">
        <v>0</v>
      </c>
      <c r="K16" s="14">
        <v>0</v>
      </c>
      <c r="L16" s="14">
        <v>0</v>
      </c>
      <c r="M16" s="14">
        <v>0</v>
      </c>
      <c r="N16" s="14">
        <v>43</v>
      </c>
      <c r="O16" s="14">
        <v>0</v>
      </c>
      <c r="P16" s="23">
        <v>99</v>
      </c>
    </row>
    <row r="17" spans="1:16" ht="33.75" x14ac:dyDescent="0.25">
      <c r="A17" s="28" t="s">
        <v>339</v>
      </c>
      <c r="B17" s="28" t="s">
        <v>340</v>
      </c>
      <c r="C17" s="14">
        <v>17517</v>
      </c>
      <c r="D17" s="14">
        <v>16717</v>
      </c>
      <c r="E17" s="29">
        <v>4.7855476461087502E-2</v>
      </c>
      <c r="F17" s="14">
        <v>8313</v>
      </c>
      <c r="G17" s="14">
        <v>1747</v>
      </c>
      <c r="H17" s="14">
        <v>4188</v>
      </c>
      <c r="I17" s="14">
        <v>1770</v>
      </c>
      <c r="J17" s="14">
        <v>62</v>
      </c>
      <c r="K17" s="14">
        <v>11</v>
      </c>
      <c r="L17" s="14">
        <v>13</v>
      </c>
      <c r="M17" s="14">
        <v>5</v>
      </c>
      <c r="N17" s="14">
        <v>8</v>
      </c>
      <c r="O17" s="14">
        <v>127</v>
      </c>
      <c r="P17" s="23">
        <v>2819</v>
      </c>
    </row>
    <row r="18" spans="1:16" x14ac:dyDescent="0.25">
      <c r="A18" s="28" t="s">
        <v>341</v>
      </c>
      <c r="B18" s="28" t="s">
        <v>342</v>
      </c>
      <c r="C18" s="14">
        <v>125</v>
      </c>
      <c r="D18" s="14">
        <v>101</v>
      </c>
      <c r="E18" s="29">
        <v>0.237623762376238</v>
      </c>
      <c r="F18" s="14">
        <v>3</v>
      </c>
      <c r="G18" s="14">
        <v>0</v>
      </c>
      <c r="H18" s="14">
        <v>29</v>
      </c>
      <c r="I18" s="14">
        <v>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23">
        <v>3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345</v>
      </c>
      <c r="B20" s="182"/>
      <c r="C20" s="25">
        <v>40</v>
      </c>
      <c r="D20" s="25">
        <v>50</v>
      </c>
      <c r="E20" s="26">
        <v>-0.2</v>
      </c>
      <c r="F20" s="25">
        <v>0</v>
      </c>
      <c r="G20" s="25">
        <v>0</v>
      </c>
      <c r="H20" s="25">
        <v>2</v>
      </c>
      <c r="I20" s="25">
        <v>4</v>
      </c>
      <c r="J20" s="25">
        <v>0</v>
      </c>
      <c r="K20" s="25">
        <v>0</v>
      </c>
      <c r="L20" s="25">
        <v>0</v>
      </c>
      <c r="M20" s="25">
        <v>0</v>
      </c>
      <c r="N20" s="25">
        <v>1</v>
      </c>
      <c r="O20" s="25">
        <v>0</v>
      </c>
      <c r="P20" s="27">
        <v>3</v>
      </c>
    </row>
    <row r="21" spans="1:16" x14ac:dyDescent="0.25">
      <c r="A21" s="28" t="s">
        <v>346</v>
      </c>
      <c r="B21" s="28" t="s">
        <v>347</v>
      </c>
      <c r="C21" s="14">
        <v>8</v>
      </c>
      <c r="D21" s="14">
        <v>1</v>
      </c>
      <c r="E21" s="29">
        <v>7</v>
      </c>
      <c r="F21" s="14">
        <v>0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32</v>
      </c>
      <c r="D22" s="14">
        <v>49</v>
      </c>
      <c r="E22" s="29">
        <v>-0.34693877551020402</v>
      </c>
      <c r="F22" s="14">
        <v>0</v>
      </c>
      <c r="G22" s="14">
        <v>0</v>
      </c>
      <c r="H22" s="14">
        <v>2</v>
      </c>
      <c r="I22" s="14">
        <v>3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3">
        <v>3</v>
      </c>
    </row>
    <row r="23" spans="1:16" x14ac:dyDescent="0.25">
      <c r="A23" s="181" t="s">
        <v>350</v>
      </c>
      <c r="B23" s="182"/>
      <c r="C23" s="25">
        <v>3</v>
      </c>
      <c r="D23" s="25">
        <v>1</v>
      </c>
      <c r="E23" s="26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2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1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1</v>
      </c>
      <c r="E29" s="29">
        <v>-1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363</v>
      </c>
      <c r="B30" s="182"/>
      <c r="C30" s="25">
        <v>6438</v>
      </c>
      <c r="D30" s="25">
        <v>6080</v>
      </c>
      <c r="E30" s="26">
        <v>5.8881578947368403E-2</v>
      </c>
      <c r="F30" s="25">
        <v>1139</v>
      </c>
      <c r="G30" s="25">
        <v>793</v>
      </c>
      <c r="H30" s="25">
        <v>790</v>
      </c>
      <c r="I30" s="25">
        <v>1111</v>
      </c>
      <c r="J30" s="25">
        <v>3</v>
      </c>
      <c r="K30" s="25">
        <v>19</v>
      </c>
      <c r="L30" s="25">
        <v>2</v>
      </c>
      <c r="M30" s="25">
        <v>3</v>
      </c>
      <c r="N30" s="25">
        <v>49</v>
      </c>
      <c r="O30" s="25">
        <v>38</v>
      </c>
      <c r="P30" s="27">
        <v>1466</v>
      </c>
    </row>
    <row r="31" spans="1:16" x14ac:dyDescent="0.25">
      <c r="A31" s="28" t="s">
        <v>364</v>
      </c>
      <c r="B31" s="28" t="s">
        <v>365</v>
      </c>
      <c r="C31" s="14">
        <v>176</v>
      </c>
      <c r="D31" s="14">
        <v>154</v>
      </c>
      <c r="E31" s="29">
        <v>0.14285714285714299</v>
      </c>
      <c r="F31" s="14">
        <v>8</v>
      </c>
      <c r="G31" s="14">
        <v>1</v>
      </c>
      <c r="H31" s="14">
        <v>17</v>
      </c>
      <c r="I31" s="14">
        <v>8</v>
      </c>
      <c r="J31" s="14">
        <v>0</v>
      </c>
      <c r="K31" s="14">
        <v>1</v>
      </c>
      <c r="L31" s="14">
        <v>0</v>
      </c>
      <c r="M31" s="14">
        <v>0</v>
      </c>
      <c r="N31" s="14">
        <v>2</v>
      </c>
      <c r="O31" s="14">
        <v>18</v>
      </c>
      <c r="P31" s="23">
        <v>15</v>
      </c>
    </row>
    <row r="32" spans="1:16" x14ac:dyDescent="0.25">
      <c r="A32" s="28" t="s">
        <v>366</v>
      </c>
      <c r="B32" s="28" t="s">
        <v>367</v>
      </c>
      <c r="C32" s="14">
        <v>16</v>
      </c>
      <c r="D32" s="14">
        <v>9</v>
      </c>
      <c r="E32" s="29">
        <v>0.77777777777777801</v>
      </c>
      <c r="F32" s="14">
        <v>0</v>
      </c>
      <c r="G32" s="14">
        <v>1</v>
      </c>
      <c r="H32" s="14">
        <v>0</v>
      </c>
      <c r="I32" s="14">
        <v>0</v>
      </c>
      <c r="J32" s="14">
        <v>1</v>
      </c>
      <c r="K32" s="14">
        <v>1</v>
      </c>
      <c r="L32" s="14">
        <v>0</v>
      </c>
      <c r="M32" s="14">
        <v>0</v>
      </c>
      <c r="N32" s="14">
        <v>0</v>
      </c>
      <c r="O32" s="14">
        <v>6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3844</v>
      </c>
      <c r="D33" s="14">
        <v>3410</v>
      </c>
      <c r="E33" s="29">
        <v>0.12727272727272701</v>
      </c>
      <c r="F33" s="14">
        <v>582</v>
      </c>
      <c r="G33" s="14">
        <v>230</v>
      </c>
      <c r="H33" s="14">
        <v>446</v>
      </c>
      <c r="I33" s="14">
        <v>403</v>
      </c>
      <c r="J33" s="14">
        <v>2</v>
      </c>
      <c r="K33" s="14">
        <v>5</v>
      </c>
      <c r="L33" s="14">
        <v>2</v>
      </c>
      <c r="M33" s="14">
        <v>1</v>
      </c>
      <c r="N33" s="14">
        <v>21</v>
      </c>
      <c r="O33" s="14">
        <v>11</v>
      </c>
      <c r="P33" s="23">
        <v>331</v>
      </c>
    </row>
    <row r="34" spans="1:16" x14ac:dyDescent="0.25">
      <c r="A34" s="28" t="s">
        <v>370</v>
      </c>
      <c r="B34" s="28" t="s">
        <v>371</v>
      </c>
      <c r="C34" s="14">
        <v>128</v>
      </c>
      <c r="D34" s="14">
        <v>177</v>
      </c>
      <c r="E34" s="29">
        <v>-0.27683615819209001</v>
      </c>
      <c r="F34" s="14">
        <v>24</v>
      </c>
      <c r="G34" s="14">
        <v>9</v>
      </c>
      <c r="H34" s="14">
        <v>30</v>
      </c>
      <c r="I34" s="14">
        <v>11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3">
        <v>17</v>
      </c>
    </row>
    <row r="35" spans="1:16" x14ac:dyDescent="0.25">
      <c r="A35" s="28" t="s">
        <v>372</v>
      </c>
      <c r="B35" s="28" t="s">
        <v>373</v>
      </c>
      <c r="C35" s="14">
        <v>1219</v>
      </c>
      <c r="D35" s="14">
        <v>1174</v>
      </c>
      <c r="E35" s="29">
        <v>3.83304940374787E-2</v>
      </c>
      <c r="F35" s="14">
        <v>126</v>
      </c>
      <c r="G35" s="14">
        <v>58</v>
      </c>
      <c r="H35" s="14">
        <v>97</v>
      </c>
      <c r="I35" s="14">
        <v>92</v>
      </c>
      <c r="J35" s="14">
        <v>0</v>
      </c>
      <c r="K35" s="14">
        <v>0</v>
      </c>
      <c r="L35" s="14">
        <v>0</v>
      </c>
      <c r="M35" s="14">
        <v>0</v>
      </c>
      <c r="N35" s="14">
        <v>14</v>
      </c>
      <c r="O35" s="14">
        <v>0</v>
      </c>
      <c r="P35" s="23">
        <v>71</v>
      </c>
    </row>
    <row r="36" spans="1:16" ht="22.5" x14ac:dyDescent="0.25">
      <c r="A36" s="28" t="s">
        <v>374</v>
      </c>
      <c r="B36" s="28" t="s">
        <v>375</v>
      </c>
      <c r="C36" s="14">
        <v>239</v>
      </c>
      <c r="D36" s="14">
        <v>341</v>
      </c>
      <c r="E36" s="29">
        <v>-0.29912023460410497</v>
      </c>
      <c r="F36" s="14">
        <v>251</v>
      </c>
      <c r="G36" s="14">
        <v>333</v>
      </c>
      <c r="H36" s="14">
        <v>66</v>
      </c>
      <c r="I36" s="14">
        <v>326</v>
      </c>
      <c r="J36" s="14">
        <v>0</v>
      </c>
      <c r="K36" s="14">
        <v>10</v>
      </c>
      <c r="L36" s="14">
        <v>0</v>
      </c>
      <c r="M36" s="14">
        <v>0</v>
      </c>
      <c r="N36" s="14">
        <v>5</v>
      </c>
      <c r="O36" s="14">
        <v>1</v>
      </c>
      <c r="P36" s="23">
        <v>660</v>
      </c>
    </row>
    <row r="37" spans="1:16" ht="22.5" x14ac:dyDescent="0.25">
      <c r="A37" s="28" t="s">
        <v>376</v>
      </c>
      <c r="B37" s="28" t="s">
        <v>377</v>
      </c>
      <c r="C37" s="14">
        <v>67</v>
      </c>
      <c r="D37" s="14">
        <v>75</v>
      </c>
      <c r="E37" s="29">
        <v>-0.10666666666666701</v>
      </c>
      <c r="F37" s="14">
        <v>83</v>
      </c>
      <c r="G37" s="14">
        <v>122</v>
      </c>
      <c r="H37" s="14">
        <v>17</v>
      </c>
      <c r="I37" s="14">
        <v>166</v>
      </c>
      <c r="J37" s="14">
        <v>0</v>
      </c>
      <c r="K37" s="14">
        <v>1</v>
      </c>
      <c r="L37" s="14">
        <v>0</v>
      </c>
      <c r="M37" s="14">
        <v>2</v>
      </c>
      <c r="N37" s="14">
        <v>2</v>
      </c>
      <c r="O37" s="14">
        <v>0</v>
      </c>
      <c r="P37" s="23">
        <v>255</v>
      </c>
    </row>
    <row r="38" spans="1:16" ht="22.5" x14ac:dyDescent="0.25">
      <c r="A38" s="28" t="s">
        <v>378</v>
      </c>
      <c r="B38" s="28" t="s">
        <v>379</v>
      </c>
      <c r="C38" s="14">
        <v>70</v>
      </c>
      <c r="D38" s="14">
        <v>63</v>
      </c>
      <c r="E38" s="29">
        <v>0.11111111111111099</v>
      </c>
      <c r="F38" s="14">
        <v>36</v>
      </c>
      <c r="G38" s="14">
        <v>22</v>
      </c>
      <c r="H38" s="14">
        <v>27</v>
      </c>
      <c r="I38" s="14">
        <v>29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74</v>
      </c>
    </row>
    <row r="39" spans="1:16" ht="33.75" x14ac:dyDescent="0.25">
      <c r="A39" s="28" t="s">
        <v>380</v>
      </c>
      <c r="B39" s="28" t="s">
        <v>381</v>
      </c>
      <c r="C39" s="14">
        <v>1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1</v>
      </c>
      <c r="E40" s="29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678</v>
      </c>
      <c r="D41" s="14">
        <v>676</v>
      </c>
      <c r="E41" s="29">
        <v>2.9585798816567999E-3</v>
      </c>
      <c r="F41" s="14">
        <v>29</v>
      </c>
      <c r="G41" s="14">
        <v>17</v>
      </c>
      <c r="H41" s="14">
        <v>90</v>
      </c>
      <c r="I41" s="14">
        <v>76</v>
      </c>
      <c r="J41" s="14">
        <v>0</v>
      </c>
      <c r="K41" s="14">
        <v>1</v>
      </c>
      <c r="L41" s="14">
        <v>0</v>
      </c>
      <c r="M41" s="14">
        <v>0</v>
      </c>
      <c r="N41" s="14">
        <v>4</v>
      </c>
      <c r="O41" s="14">
        <v>2</v>
      </c>
      <c r="P41" s="23">
        <v>43</v>
      </c>
    </row>
    <row r="42" spans="1:16" x14ac:dyDescent="0.25">
      <c r="A42" s="181" t="s">
        <v>386</v>
      </c>
      <c r="B42" s="182"/>
      <c r="C42" s="25">
        <v>1799</v>
      </c>
      <c r="D42" s="25">
        <v>1484</v>
      </c>
      <c r="E42" s="26">
        <v>0.21226415094339601</v>
      </c>
      <c r="F42" s="25">
        <v>974</v>
      </c>
      <c r="G42" s="25">
        <v>200</v>
      </c>
      <c r="H42" s="25">
        <v>333</v>
      </c>
      <c r="I42" s="25">
        <v>205</v>
      </c>
      <c r="J42" s="25">
        <v>4</v>
      </c>
      <c r="K42" s="25">
        <v>5</v>
      </c>
      <c r="L42" s="25">
        <v>0</v>
      </c>
      <c r="M42" s="25">
        <v>0</v>
      </c>
      <c r="N42" s="25">
        <v>7</v>
      </c>
      <c r="O42" s="25">
        <v>6</v>
      </c>
      <c r="P42" s="27">
        <v>196</v>
      </c>
    </row>
    <row r="43" spans="1:16" x14ac:dyDescent="0.25">
      <c r="A43" s="28" t="s">
        <v>387</v>
      </c>
      <c r="B43" s="28" t="s">
        <v>388</v>
      </c>
      <c r="C43" s="14">
        <v>62</v>
      </c>
      <c r="D43" s="14">
        <v>34</v>
      </c>
      <c r="E43" s="29">
        <v>0.82352941176470595</v>
      </c>
      <c r="F43" s="14">
        <v>3</v>
      </c>
      <c r="G43" s="14">
        <v>1</v>
      </c>
      <c r="H43" s="14">
        <v>10</v>
      </c>
      <c r="I43" s="14">
        <v>10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8" t="s">
        <v>389</v>
      </c>
      <c r="B44" s="28" t="s">
        <v>390</v>
      </c>
      <c r="C44" s="14">
        <v>1638</v>
      </c>
      <c r="D44" s="14">
        <v>1383</v>
      </c>
      <c r="E44" s="29">
        <v>0.18438177874186601</v>
      </c>
      <c r="F44" s="14">
        <v>969</v>
      </c>
      <c r="G44" s="14">
        <v>199</v>
      </c>
      <c r="H44" s="14">
        <v>309</v>
      </c>
      <c r="I44" s="14">
        <v>186</v>
      </c>
      <c r="J44" s="14">
        <v>4</v>
      </c>
      <c r="K44" s="14">
        <v>5</v>
      </c>
      <c r="L44" s="14">
        <v>0</v>
      </c>
      <c r="M44" s="14">
        <v>0</v>
      </c>
      <c r="N44" s="14">
        <v>5</v>
      </c>
      <c r="O44" s="14">
        <v>6</v>
      </c>
      <c r="P44" s="23">
        <v>187</v>
      </c>
    </row>
    <row r="45" spans="1:16" x14ac:dyDescent="0.25">
      <c r="A45" s="28" t="s">
        <v>391</v>
      </c>
      <c r="B45" s="28" t="s">
        <v>392</v>
      </c>
      <c r="C45" s="14">
        <v>15</v>
      </c>
      <c r="D45" s="14">
        <v>10</v>
      </c>
      <c r="E45" s="29">
        <v>0.5</v>
      </c>
      <c r="F45" s="14">
        <v>2</v>
      </c>
      <c r="G45" s="14">
        <v>0</v>
      </c>
      <c r="H45" s="14">
        <v>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19</v>
      </c>
      <c r="D46" s="14">
        <v>9</v>
      </c>
      <c r="E46" s="29">
        <v>1.1111111111111101</v>
      </c>
      <c r="F46" s="14">
        <v>0</v>
      </c>
      <c r="G46" s="14">
        <v>0</v>
      </c>
      <c r="H46" s="14">
        <v>3</v>
      </c>
      <c r="I46" s="14">
        <v>6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8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59</v>
      </c>
      <c r="D48" s="14">
        <v>39</v>
      </c>
      <c r="E48" s="29">
        <v>0.512820512820513</v>
      </c>
      <c r="F48" s="14">
        <v>0</v>
      </c>
      <c r="G48" s="14">
        <v>0</v>
      </c>
      <c r="H48" s="14">
        <v>6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6</v>
      </c>
      <c r="D49" s="14">
        <v>9</v>
      </c>
      <c r="E49" s="29">
        <v>-0.33333333333333298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401</v>
      </c>
      <c r="B50" s="182"/>
      <c r="C50" s="25">
        <v>3753</v>
      </c>
      <c r="D50" s="25">
        <v>3148</v>
      </c>
      <c r="E50" s="26">
        <v>0.19218551461245201</v>
      </c>
      <c r="F50" s="25">
        <v>84</v>
      </c>
      <c r="G50" s="25">
        <v>24</v>
      </c>
      <c r="H50" s="25">
        <v>757</v>
      </c>
      <c r="I50" s="25">
        <v>505</v>
      </c>
      <c r="J50" s="25">
        <v>269</v>
      </c>
      <c r="K50" s="25">
        <v>315</v>
      </c>
      <c r="L50" s="25">
        <v>0</v>
      </c>
      <c r="M50" s="25">
        <v>0</v>
      </c>
      <c r="N50" s="25">
        <v>190</v>
      </c>
      <c r="O50" s="25">
        <v>164</v>
      </c>
      <c r="P50" s="27">
        <v>497</v>
      </c>
    </row>
    <row r="51" spans="1:16" x14ac:dyDescent="0.25">
      <c r="A51" s="28" t="s">
        <v>402</v>
      </c>
      <c r="B51" s="28" t="s">
        <v>403</v>
      </c>
      <c r="C51" s="14">
        <v>2369</v>
      </c>
      <c r="D51" s="14">
        <v>936</v>
      </c>
      <c r="E51" s="29">
        <v>1.5309829059829101</v>
      </c>
      <c r="F51" s="14">
        <v>62</v>
      </c>
      <c r="G51" s="14">
        <v>15</v>
      </c>
      <c r="H51" s="14">
        <v>269</v>
      </c>
      <c r="I51" s="14">
        <v>145</v>
      </c>
      <c r="J51" s="14">
        <v>125</v>
      </c>
      <c r="K51" s="14">
        <v>98</v>
      </c>
      <c r="L51" s="14">
        <v>0</v>
      </c>
      <c r="M51" s="14">
        <v>0</v>
      </c>
      <c r="N51" s="14">
        <v>132</v>
      </c>
      <c r="O51" s="14">
        <v>87</v>
      </c>
      <c r="P51" s="23">
        <v>101</v>
      </c>
    </row>
    <row r="52" spans="1:16" x14ac:dyDescent="0.25">
      <c r="A52" s="28" t="s">
        <v>404</v>
      </c>
      <c r="B52" s="28" t="s">
        <v>405</v>
      </c>
      <c r="C52" s="14">
        <v>74</v>
      </c>
      <c r="D52" s="14">
        <v>55</v>
      </c>
      <c r="E52" s="29">
        <v>0.34545454545454501</v>
      </c>
      <c r="F52" s="14">
        <v>1</v>
      </c>
      <c r="G52" s="14">
        <v>2</v>
      </c>
      <c r="H52" s="14">
        <v>2</v>
      </c>
      <c r="I52" s="14">
        <v>0</v>
      </c>
      <c r="J52" s="14">
        <v>10</v>
      </c>
      <c r="K52" s="14">
        <v>7</v>
      </c>
      <c r="L52" s="14">
        <v>0</v>
      </c>
      <c r="M52" s="14">
        <v>0</v>
      </c>
      <c r="N52" s="14">
        <v>0</v>
      </c>
      <c r="O52" s="14">
        <v>19</v>
      </c>
      <c r="P52" s="23">
        <v>5</v>
      </c>
    </row>
    <row r="53" spans="1:16" x14ac:dyDescent="0.25">
      <c r="A53" s="28" t="s">
        <v>406</v>
      </c>
      <c r="B53" s="28" t="s">
        <v>407</v>
      </c>
      <c r="C53" s="14">
        <v>352</v>
      </c>
      <c r="D53" s="14">
        <v>1198</v>
      </c>
      <c r="E53" s="29">
        <v>-0.70617696160267096</v>
      </c>
      <c r="F53" s="14">
        <v>6</v>
      </c>
      <c r="G53" s="14">
        <v>2</v>
      </c>
      <c r="H53" s="14">
        <v>198</v>
      </c>
      <c r="I53" s="14">
        <v>147</v>
      </c>
      <c r="J53" s="14">
        <v>66</v>
      </c>
      <c r="K53" s="14">
        <v>64</v>
      </c>
      <c r="L53" s="14">
        <v>0</v>
      </c>
      <c r="M53" s="14">
        <v>0</v>
      </c>
      <c r="N53" s="14">
        <v>22</v>
      </c>
      <c r="O53" s="14">
        <v>4</v>
      </c>
      <c r="P53" s="23">
        <v>150</v>
      </c>
    </row>
    <row r="54" spans="1:16" ht="22.5" x14ac:dyDescent="0.25">
      <c r="A54" s="28" t="s">
        <v>408</v>
      </c>
      <c r="B54" s="28" t="s">
        <v>409</v>
      </c>
      <c r="C54" s="14">
        <v>19</v>
      </c>
      <c r="D54" s="14">
        <v>63</v>
      </c>
      <c r="E54" s="29">
        <v>-0.69841269841269804</v>
      </c>
      <c r="F54" s="14">
        <v>0</v>
      </c>
      <c r="G54" s="14">
        <v>0</v>
      </c>
      <c r="H54" s="14">
        <v>2</v>
      </c>
      <c r="I54" s="14">
        <v>3</v>
      </c>
      <c r="J54" s="14">
        <v>9</v>
      </c>
      <c r="K54" s="14">
        <v>21</v>
      </c>
      <c r="L54" s="14">
        <v>0</v>
      </c>
      <c r="M54" s="14">
        <v>0</v>
      </c>
      <c r="N54" s="14">
        <v>0</v>
      </c>
      <c r="O54" s="14">
        <v>0</v>
      </c>
      <c r="P54" s="23">
        <v>4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7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4</v>
      </c>
    </row>
    <row r="56" spans="1:16" x14ac:dyDescent="0.25">
      <c r="A56" s="28" t="s">
        <v>412</v>
      </c>
      <c r="B56" s="28" t="s">
        <v>413</v>
      </c>
      <c r="C56" s="14">
        <v>94</v>
      </c>
      <c r="D56" s="14">
        <v>84</v>
      </c>
      <c r="E56" s="29">
        <v>0.119047619047619</v>
      </c>
      <c r="F56" s="14">
        <v>2</v>
      </c>
      <c r="G56" s="14">
        <v>0</v>
      </c>
      <c r="H56" s="14">
        <v>26</v>
      </c>
      <c r="I56" s="14">
        <v>15</v>
      </c>
      <c r="J56" s="14">
        <v>1</v>
      </c>
      <c r="K56" s="14">
        <v>0</v>
      </c>
      <c r="L56" s="14">
        <v>0</v>
      </c>
      <c r="M56" s="14">
        <v>0</v>
      </c>
      <c r="N56" s="14">
        <v>5</v>
      </c>
      <c r="O56" s="14">
        <v>0</v>
      </c>
      <c r="P56" s="23">
        <v>10</v>
      </c>
    </row>
    <row r="57" spans="1:16" ht="22.5" x14ac:dyDescent="0.25">
      <c r="A57" s="28" t="s">
        <v>414</v>
      </c>
      <c r="B57" s="28" t="s">
        <v>415</v>
      </c>
      <c r="C57" s="14">
        <v>155</v>
      </c>
      <c r="D57" s="14">
        <v>110</v>
      </c>
      <c r="E57" s="29">
        <v>0.40909090909090901</v>
      </c>
      <c r="F57" s="14">
        <v>9</v>
      </c>
      <c r="G57" s="14">
        <v>2</v>
      </c>
      <c r="H57" s="14">
        <v>56</v>
      </c>
      <c r="I57" s="14">
        <v>43</v>
      </c>
      <c r="J57" s="14">
        <v>0</v>
      </c>
      <c r="K57" s="14">
        <v>1</v>
      </c>
      <c r="L57" s="14">
        <v>0</v>
      </c>
      <c r="M57" s="14">
        <v>0</v>
      </c>
      <c r="N57" s="14">
        <v>4</v>
      </c>
      <c r="O57" s="14">
        <v>0</v>
      </c>
      <c r="P57" s="23">
        <v>28</v>
      </c>
    </row>
    <row r="58" spans="1:16" ht="22.5" x14ac:dyDescent="0.25">
      <c r="A58" s="28" t="s">
        <v>416</v>
      </c>
      <c r="B58" s="28" t="s">
        <v>417</v>
      </c>
      <c r="C58" s="14">
        <v>42</v>
      </c>
      <c r="D58" s="14">
        <v>50</v>
      </c>
      <c r="E58" s="29">
        <v>-0.16</v>
      </c>
      <c r="F58" s="14">
        <v>0</v>
      </c>
      <c r="G58" s="14">
        <v>0</v>
      </c>
      <c r="H58" s="14">
        <v>26</v>
      </c>
      <c r="I58" s="14">
        <v>4</v>
      </c>
      <c r="J58" s="14">
        <v>1</v>
      </c>
      <c r="K58" s="14">
        <v>2</v>
      </c>
      <c r="L58" s="14">
        <v>0</v>
      </c>
      <c r="M58" s="14">
        <v>0</v>
      </c>
      <c r="N58" s="14">
        <v>0</v>
      </c>
      <c r="O58" s="14">
        <v>2</v>
      </c>
      <c r="P58" s="23">
        <v>8</v>
      </c>
    </row>
    <row r="59" spans="1:16" ht="22.5" x14ac:dyDescent="0.25">
      <c r="A59" s="28" t="s">
        <v>418</v>
      </c>
      <c r="B59" s="28" t="s">
        <v>419</v>
      </c>
      <c r="C59" s="14">
        <v>21</v>
      </c>
      <c r="D59" s="14">
        <v>9</v>
      </c>
      <c r="E59" s="29">
        <v>1.3333333333333299</v>
      </c>
      <c r="F59" s="14">
        <v>0</v>
      </c>
      <c r="G59" s="14">
        <v>0</v>
      </c>
      <c r="H59" s="14">
        <v>1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4</v>
      </c>
      <c r="P59" s="23">
        <v>5</v>
      </c>
    </row>
    <row r="60" spans="1:16" ht="22.5" x14ac:dyDescent="0.25">
      <c r="A60" s="28" t="s">
        <v>420</v>
      </c>
      <c r="B60" s="28" t="s">
        <v>421</v>
      </c>
      <c r="C60" s="14">
        <v>75</v>
      </c>
      <c r="D60" s="14">
        <v>85</v>
      </c>
      <c r="E60" s="29">
        <v>-0.11764705882352899</v>
      </c>
      <c r="F60" s="14">
        <v>0</v>
      </c>
      <c r="G60" s="14">
        <v>0</v>
      </c>
      <c r="H60" s="14">
        <v>45</v>
      </c>
      <c r="I60" s="14">
        <v>8</v>
      </c>
      <c r="J60" s="14">
        <v>1</v>
      </c>
      <c r="K60" s="14">
        <v>4</v>
      </c>
      <c r="L60" s="14">
        <v>0</v>
      </c>
      <c r="M60" s="14">
        <v>0</v>
      </c>
      <c r="N60" s="14">
        <v>0</v>
      </c>
      <c r="O60" s="14">
        <v>1</v>
      </c>
      <c r="P60" s="23">
        <v>5</v>
      </c>
    </row>
    <row r="61" spans="1:16" ht="33.75" x14ac:dyDescent="0.25">
      <c r="A61" s="28" t="s">
        <v>422</v>
      </c>
      <c r="B61" s="28" t="s">
        <v>423</v>
      </c>
      <c r="C61" s="14">
        <v>69</v>
      </c>
      <c r="D61" s="14">
        <v>58</v>
      </c>
      <c r="E61" s="29">
        <v>0.18965517241379301</v>
      </c>
      <c r="F61" s="14">
        <v>1</v>
      </c>
      <c r="G61" s="14">
        <v>1</v>
      </c>
      <c r="H61" s="14">
        <v>22</v>
      </c>
      <c r="I61" s="14">
        <v>34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3">
        <v>44</v>
      </c>
    </row>
    <row r="62" spans="1:16" x14ac:dyDescent="0.25">
      <c r="A62" s="28" t="s">
        <v>424</v>
      </c>
      <c r="B62" s="28" t="s">
        <v>425</v>
      </c>
      <c r="C62" s="14">
        <v>16</v>
      </c>
      <c r="D62" s="14">
        <v>18</v>
      </c>
      <c r="E62" s="29">
        <v>-0.11111111111111099</v>
      </c>
      <c r="F62" s="14">
        <v>0</v>
      </c>
      <c r="G62" s="14">
        <v>0</v>
      </c>
      <c r="H62" s="14">
        <v>7</v>
      </c>
      <c r="I62" s="14">
        <v>10</v>
      </c>
      <c r="J62" s="14">
        <v>0</v>
      </c>
      <c r="K62" s="14">
        <v>6</v>
      </c>
      <c r="L62" s="14">
        <v>0</v>
      </c>
      <c r="M62" s="14">
        <v>0</v>
      </c>
      <c r="N62" s="14">
        <v>0</v>
      </c>
      <c r="O62" s="14">
        <v>1</v>
      </c>
      <c r="P62" s="23">
        <v>17</v>
      </c>
    </row>
    <row r="63" spans="1:16" ht="22.5" x14ac:dyDescent="0.25">
      <c r="A63" s="28" t="s">
        <v>426</v>
      </c>
      <c r="B63" s="28" t="s">
        <v>427</v>
      </c>
      <c r="C63" s="14">
        <v>120</v>
      </c>
      <c r="D63" s="14">
        <v>309</v>
      </c>
      <c r="E63" s="29">
        <v>-0.61165048543689304</v>
      </c>
      <c r="F63" s="14">
        <v>0</v>
      </c>
      <c r="G63" s="14">
        <v>0</v>
      </c>
      <c r="H63" s="14">
        <v>66</v>
      </c>
      <c r="I63" s="14">
        <v>68</v>
      </c>
      <c r="J63" s="14">
        <v>25</v>
      </c>
      <c r="K63" s="14">
        <v>42</v>
      </c>
      <c r="L63" s="14">
        <v>0</v>
      </c>
      <c r="M63" s="14">
        <v>0</v>
      </c>
      <c r="N63" s="14">
        <v>15</v>
      </c>
      <c r="O63" s="14">
        <v>9</v>
      </c>
      <c r="P63" s="23">
        <v>80</v>
      </c>
    </row>
    <row r="64" spans="1:16" ht="22.5" x14ac:dyDescent="0.25">
      <c r="A64" s="28" t="s">
        <v>428</v>
      </c>
      <c r="B64" s="28" t="s">
        <v>429</v>
      </c>
      <c r="C64" s="14">
        <v>289</v>
      </c>
      <c r="D64" s="14">
        <v>108</v>
      </c>
      <c r="E64" s="29">
        <v>1.67592592592593</v>
      </c>
      <c r="F64" s="14">
        <v>2</v>
      </c>
      <c r="G64" s="14">
        <v>0</v>
      </c>
      <c r="H64" s="14">
        <v>35</v>
      </c>
      <c r="I64" s="14">
        <v>20</v>
      </c>
      <c r="J64" s="14">
        <v>21</v>
      </c>
      <c r="K64" s="14">
        <v>58</v>
      </c>
      <c r="L64" s="14">
        <v>0</v>
      </c>
      <c r="M64" s="14">
        <v>0</v>
      </c>
      <c r="N64" s="14">
        <v>11</v>
      </c>
      <c r="O64" s="14">
        <v>30</v>
      </c>
      <c r="P64" s="23">
        <v>20</v>
      </c>
    </row>
    <row r="65" spans="1:16" ht="33.75" x14ac:dyDescent="0.25">
      <c r="A65" s="28" t="s">
        <v>430</v>
      </c>
      <c r="B65" s="28" t="s">
        <v>431</v>
      </c>
      <c r="C65" s="14">
        <v>14</v>
      </c>
      <c r="D65" s="14">
        <v>19</v>
      </c>
      <c r="E65" s="29">
        <v>-0.26315789473684198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23">
        <v>2</v>
      </c>
    </row>
    <row r="66" spans="1:16" ht="33.75" x14ac:dyDescent="0.25">
      <c r="A66" s="28" t="s">
        <v>432</v>
      </c>
      <c r="B66" s="28" t="s">
        <v>433</v>
      </c>
      <c r="C66" s="14">
        <v>2</v>
      </c>
      <c r="D66" s="14">
        <v>5</v>
      </c>
      <c r="E66" s="29">
        <v>-0.6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3">
        <v>8</v>
      </c>
    </row>
    <row r="67" spans="1:16" ht="33.75" x14ac:dyDescent="0.25">
      <c r="A67" s="28" t="s">
        <v>434</v>
      </c>
      <c r="B67" s="28" t="s">
        <v>435</v>
      </c>
      <c r="C67" s="14">
        <v>33</v>
      </c>
      <c r="D67" s="14">
        <v>19</v>
      </c>
      <c r="E67" s="29">
        <v>0.73684210526315796</v>
      </c>
      <c r="F67" s="14">
        <v>1</v>
      </c>
      <c r="G67" s="14">
        <v>0</v>
      </c>
      <c r="H67" s="14">
        <v>1</v>
      </c>
      <c r="I67" s="14">
        <v>1</v>
      </c>
      <c r="J67" s="14">
        <v>10</v>
      </c>
      <c r="K67" s="14">
        <v>8</v>
      </c>
      <c r="L67" s="14">
        <v>0</v>
      </c>
      <c r="M67" s="14">
        <v>0</v>
      </c>
      <c r="N67" s="14">
        <v>0</v>
      </c>
      <c r="O67" s="14">
        <v>7</v>
      </c>
      <c r="P67" s="23">
        <v>6</v>
      </c>
    </row>
    <row r="68" spans="1:16" ht="33.75" x14ac:dyDescent="0.25">
      <c r="A68" s="28" t="s">
        <v>436</v>
      </c>
      <c r="B68" s="28" t="s">
        <v>437</v>
      </c>
      <c r="C68" s="14">
        <v>1</v>
      </c>
      <c r="D68" s="14">
        <v>3</v>
      </c>
      <c r="E68" s="29">
        <v>-0.66666666666666696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2</v>
      </c>
      <c r="D69" s="14">
        <v>3</v>
      </c>
      <c r="E69" s="29">
        <v>-0.33333333333333298</v>
      </c>
      <c r="F69" s="14">
        <v>0</v>
      </c>
      <c r="G69" s="14">
        <v>2</v>
      </c>
      <c r="H69" s="14">
        <v>0</v>
      </c>
      <c r="I69" s="14">
        <v>3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1</v>
      </c>
      <c r="D70" s="14">
        <v>2</v>
      </c>
      <c r="E70" s="29">
        <v>-0.5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5</v>
      </c>
      <c r="D71" s="14">
        <v>7</v>
      </c>
      <c r="E71" s="29">
        <v>-0.28571428571428598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444</v>
      </c>
      <c r="B72" s="182"/>
      <c r="C72" s="25">
        <v>20</v>
      </c>
      <c r="D72" s="25">
        <v>24</v>
      </c>
      <c r="E72" s="26">
        <v>-0.16666666666666699</v>
      </c>
      <c r="F72" s="25">
        <v>0</v>
      </c>
      <c r="G72" s="25">
        <v>0</v>
      </c>
      <c r="H72" s="25">
        <v>3</v>
      </c>
      <c r="I72" s="25">
        <v>10</v>
      </c>
      <c r="J72" s="25">
        <v>0</v>
      </c>
      <c r="K72" s="25">
        <v>0</v>
      </c>
      <c r="L72" s="25">
        <v>0</v>
      </c>
      <c r="M72" s="25">
        <v>0</v>
      </c>
      <c r="N72" s="25">
        <v>1</v>
      </c>
      <c r="O72" s="25">
        <v>0</v>
      </c>
      <c r="P72" s="27">
        <v>3</v>
      </c>
    </row>
    <row r="73" spans="1:16" x14ac:dyDescent="0.25">
      <c r="A73" s="28" t="s">
        <v>445</v>
      </c>
      <c r="B73" s="28" t="s">
        <v>446</v>
      </c>
      <c r="C73" s="14">
        <v>20</v>
      </c>
      <c r="D73" s="14">
        <v>24</v>
      </c>
      <c r="E73" s="29">
        <v>-0.16666666666666699</v>
      </c>
      <c r="F73" s="14">
        <v>0</v>
      </c>
      <c r="G73" s="14">
        <v>0</v>
      </c>
      <c r="H73" s="14">
        <v>3</v>
      </c>
      <c r="I73" s="14">
        <v>10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3">
        <v>3</v>
      </c>
    </row>
    <row r="74" spans="1:16" x14ac:dyDescent="0.25">
      <c r="A74" s="181" t="s">
        <v>447</v>
      </c>
      <c r="B74" s="182"/>
      <c r="C74" s="25">
        <v>743</v>
      </c>
      <c r="D74" s="25">
        <v>633</v>
      </c>
      <c r="E74" s="26">
        <v>0.173775671406003</v>
      </c>
      <c r="F74" s="25">
        <v>60</v>
      </c>
      <c r="G74" s="25">
        <v>12</v>
      </c>
      <c r="H74" s="25">
        <v>130</v>
      </c>
      <c r="I74" s="25">
        <v>56</v>
      </c>
      <c r="J74" s="25">
        <v>0</v>
      </c>
      <c r="K74" s="25">
        <v>0</v>
      </c>
      <c r="L74" s="25">
        <v>14</v>
      </c>
      <c r="M74" s="25">
        <v>10</v>
      </c>
      <c r="N74" s="25">
        <v>2</v>
      </c>
      <c r="O74" s="25">
        <v>1</v>
      </c>
      <c r="P74" s="27">
        <v>75</v>
      </c>
    </row>
    <row r="75" spans="1:16" x14ac:dyDescent="0.25">
      <c r="A75" s="28" t="s">
        <v>448</v>
      </c>
      <c r="B75" s="28" t="s">
        <v>449</v>
      </c>
      <c r="C75" s="14">
        <v>184</v>
      </c>
      <c r="D75" s="14">
        <v>134</v>
      </c>
      <c r="E75" s="29">
        <v>0.37313432835820898</v>
      </c>
      <c r="F75" s="14">
        <v>0</v>
      </c>
      <c r="G75" s="14">
        <v>3</v>
      </c>
      <c r="H75" s="14">
        <v>44</v>
      </c>
      <c r="I75" s="14">
        <v>27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22</v>
      </c>
    </row>
    <row r="76" spans="1:16" ht="33.75" x14ac:dyDescent="0.25">
      <c r="A76" s="28" t="s">
        <v>450</v>
      </c>
      <c r="B76" s="28" t="s">
        <v>451</v>
      </c>
      <c r="C76" s="14">
        <v>7</v>
      </c>
      <c r="D76" s="14">
        <v>3</v>
      </c>
      <c r="E76" s="29">
        <v>1.3333333333333299</v>
      </c>
      <c r="F76" s="14">
        <v>0</v>
      </c>
      <c r="G76" s="14">
        <v>0</v>
      </c>
      <c r="H76" s="14">
        <v>5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2</v>
      </c>
    </row>
    <row r="77" spans="1:16" x14ac:dyDescent="0.25">
      <c r="A77" s="28" t="s">
        <v>452</v>
      </c>
      <c r="B77" s="28" t="s">
        <v>453</v>
      </c>
      <c r="C77" s="14">
        <v>326</v>
      </c>
      <c r="D77" s="14">
        <v>290</v>
      </c>
      <c r="E77" s="29">
        <v>0.12413793103448301</v>
      </c>
      <c r="F77" s="14">
        <v>37</v>
      </c>
      <c r="G77" s="14">
        <v>2</v>
      </c>
      <c r="H77" s="14">
        <v>41</v>
      </c>
      <c r="I77" s="14">
        <v>2</v>
      </c>
      <c r="J77" s="14">
        <v>0</v>
      </c>
      <c r="K77" s="14">
        <v>0</v>
      </c>
      <c r="L77" s="14">
        <v>14</v>
      </c>
      <c r="M77" s="14">
        <v>10</v>
      </c>
      <c r="N77" s="14">
        <v>0</v>
      </c>
      <c r="O77" s="14">
        <v>1</v>
      </c>
      <c r="P77" s="23">
        <v>9</v>
      </c>
    </row>
    <row r="78" spans="1:16" x14ac:dyDescent="0.25">
      <c r="A78" s="28" t="s">
        <v>454</v>
      </c>
      <c r="B78" s="28" t="s">
        <v>455</v>
      </c>
      <c r="C78" s="14">
        <v>55</v>
      </c>
      <c r="D78" s="14">
        <v>52</v>
      </c>
      <c r="E78" s="29">
        <v>5.7692307692307702E-2</v>
      </c>
      <c r="F78" s="14">
        <v>20</v>
      </c>
      <c r="G78" s="14">
        <v>0</v>
      </c>
      <c r="H78" s="14">
        <v>2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144</v>
      </c>
      <c r="D79" s="14">
        <v>133</v>
      </c>
      <c r="E79" s="29">
        <v>8.2706766917293201E-2</v>
      </c>
      <c r="F79" s="14">
        <v>1</v>
      </c>
      <c r="G79" s="14">
        <v>3</v>
      </c>
      <c r="H79" s="14">
        <v>34</v>
      </c>
      <c r="I79" s="14">
        <v>20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35</v>
      </c>
    </row>
    <row r="80" spans="1:16" ht="33.75" x14ac:dyDescent="0.25">
      <c r="A80" s="28" t="s">
        <v>458</v>
      </c>
      <c r="B80" s="28" t="s">
        <v>459</v>
      </c>
      <c r="C80" s="14">
        <v>14</v>
      </c>
      <c r="D80" s="14">
        <v>7</v>
      </c>
      <c r="E80" s="29">
        <v>1</v>
      </c>
      <c r="F80" s="14">
        <v>0</v>
      </c>
      <c r="G80" s="14">
        <v>1</v>
      </c>
      <c r="H80" s="14">
        <v>2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13</v>
      </c>
      <c r="D81" s="14">
        <v>14</v>
      </c>
      <c r="E81" s="29">
        <v>-7.1428571428571397E-2</v>
      </c>
      <c r="F81" s="14">
        <v>2</v>
      </c>
      <c r="G81" s="14">
        <v>3</v>
      </c>
      <c r="H81" s="14">
        <v>2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7</v>
      </c>
    </row>
    <row r="82" spans="1:16" x14ac:dyDescent="0.25">
      <c r="A82" s="181" t="s">
        <v>462</v>
      </c>
      <c r="B82" s="182"/>
      <c r="C82" s="25">
        <v>398</v>
      </c>
      <c r="D82" s="25">
        <v>506</v>
      </c>
      <c r="E82" s="26">
        <v>-0.21343873517786599</v>
      </c>
      <c r="F82" s="25">
        <v>41</v>
      </c>
      <c r="G82" s="25">
        <v>41</v>
      </c>
      <c r="H82" s="25">
        <v>19</v>
      </c>
      <c r="I82" s="25">
        <v>66</v>
      </c>
      <c r="J82" s="25">
        <v>0</v>
      </c>
      <c r="K82" s="25">
        <v>1</v>
      </c>
      <c r="L82" s="25">
        <v>1</v>
      </c>
      <c r="M82" s="25">
        <v>0</v>
      </c>
      <c r="N82" s="25">
        <v>9</v>
      </c>
      <c r="O82" s="25">
        <v>0</v>
      </c>
      <c r="P82" s="27">
        <v>53</v>
      </c>
    </row>
    <row r="83" spans="1:16" x14ac:dyDescent="0.25">
      <c r="A83" s="28" t="s">
        <v>463</v>
      </c>
      <c r="B83" s="28" t="s">
        <v>464</v>
      </c>
      <c r="C83" s="14">
        <v>106</v>
      </c>
      <c r="D83" s="14">
        <v>131</v>
      </c>
      <c r="E83" s="29">
        <v>-0.19083969465648901</v>
      </c>
      <c r="F83" s="14">
        <v>0</v>
      </c>
      <c r="G83" s="14">
        <v>0</v>
      </c>
      <c r="H83" s="14">
        <v>6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5</v>
      </c>
      <c r="O83" s="14">
        <v>0</v>
      </c>
      <c r="P83" s="23">
        <v>5</v>
      </c>
    </row>
    <row r="84" spans="1:16" x14ac:dyDescent="0.25">
      <c r="A84" s="28" t="s">
        <v>465</v>
      </c>
      <c r="B84" s="28" t="s">
        <v>466</v>
      </c>
      <c r="C84" s="14">
        <v>292</v>
      </c>
      <c r="D84" s="14">
        <v>375</v>
      </c>
      <c r="E84" s="29">
        <v>-0.22133333333333299</v>
      </c>
      <c r="F84" s="14">
        <v>41</v>
      </c>
      <c r="G84" s="14">
        <v>41</v>
      </c>
      <c r="H84" s="14">
        <v>13</v>
      </c>
      <c r="I84" s="14">
        <v>65</v>
      </c>
      <c r="J84" s="14">
        <v>0</v>
      </c>
      <c r="K84" s="14">
        <v>1</v>
      </c>
      <c r="L84" s="14">
        <v>1</v>
      </c>
      <c r="M84" s="14">
        <v>0</v>
      </c>
      <c r="N84" s="14">
        <v>4</v>
      </c>
      <c r="O84" s="14">
        <v>0</v>
      </c>
      <c r="P84" s="23">
        <v>48</v>
      </c>
    </row>
    <row r="85" spans="1:16" x14ac:dyDescent="0.25">
      <c r="A85" s="181" t="s">
        <v>467</v>
      </c>
      <c r="B85" s="182"/>
      <c r="C85" s="25">
        <v>2150</v>
      </c>
      <c r="D85" s="25">
        <v>2281</v>
      </c>
      <c r="E85" s="26">
        <v>-5.7430951337132802E-2</v>
      </c>
      <c r="F85" s="25">
        <v>21</v>
      </c>
      <c r="G85" s="25">
        <v>9</v>
      </c>
      <c r="H85" s="25">
        <v>744</v>
      </c>
      <c r="I85" s="25">
        <v>433</v>
      </c>
      <c r="J85" s="25">
        <v>0</v>
      </c>
      <c r="K85" s="25">
        <v>0</v>
      </c>
      <c r="L85" s="25">
        <v>0</v>
      </c>
      <c r="M85" s="25">
        <v>1</v>
      </c>
      <c r="N85" s="25">
        <v>7</v>
      </c>
      <c r="O85" s="25">
        <v>1</v>
      </c>
      <c r="P85" s="27">
        <v>270</v>
      </c>
    </row>
    <row r="86" spans="1:16" x14ac:dyDescent="0.25">
      <c r="A86" s="28" t="s">
        <v>468</v>
      </c>
      <c r="B86" s="28" t="s">
        <v>469</v>
      </c>
      <c r="C86" s="14">
        <v>4</v>
      </c>
      <c r="D86" s="14">
        <v>1</v>
      </c>
      <c r="E86" s="29">
        <v>3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1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3</v>
      </c>
      <c r="D88" s="14">
        <v>3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588</v>
      </c>
      <c r="D89" s="14">
        <v>748</v>
      </c>
      <c r="E89" s="29">
        <v>-0.21390374331550799</v>
      </c>
      <c r="F89" s="14">
        <v>3</v>
      </c>
      <c r="G89" s="14">
        <v>1</v>
      </c>
      <c r="H89" s="14">
        <v>16</v>
      </c>
      <c r="I89" s="14">
        <v>9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2.5" x14ac:dyDescent="0.25">
      <c r="A90" s="28" t="s">
        <v>476</v>
      </c>
      <c r="B90" s="28" t="s">
        <v>477</v>
      </c>
      <c r="C90" s="14">
        <v>3</v>
      </c>
      <c r="D90" s="14">
        <v>1</v>
      </c>
      <c r="E90" s="29">
        <v>2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1</v>
      </c>
    </row>
    <row r="91" spans="1:16" x14ac:dyDescent="0.25">
      <c r="A91" s="28" t="s">
        <v>478</v>
      </c>
      <c r="B91" s="28" t="s">
        <v>479</v>
      </c>
      <c r="C91" s="14">
        <v>152</v>
      </c>
      <c r="D91" s="14">
        <v>134</v>
      </c>
      <c r="E91" s="29">
        <v>0.134328358208955</v>
      </c>
      <c r="F91" s="14">
        <v>0</v>
      </c>
      <c r="G91" s="14">
        <v>0</v>
      </c>
      <c r="H91" s="14">
        <v>11</v>
      </c>
      <c r="I91" s="14">
        <v>6</v>
      </c>
      <c r="J91" s="14">
        <v>0</v>
      </c>
      <c r="K91" s="14">
        <v>0</v>
      </c>
      <c r="L91" s="14">
        <v>0</v>
      </c>
      <c r="M91" s="14">
        <v>1</v>
      </c>
      <c r="N91" s="14">
        <v>0</v>
      </c>
      <c r="O91" s="14">
        <v>0</v>
      </c>
      <c r="P91" s="23">
        <v>3</v>
      </c>
    </row>
    <row r="92" spans="1:16" x14ac:dyDescent="0.25">
      <c r="A92" s="28" t="s">
        <v>480</v>
      </c>
      <c r="B92" s="28" t="s">
        <v>481</v>
      </c>
      <c r="C92" s="14">
        <v>457</v>
      </c>
      <c r="D92" s="14">
        <v>345</v>
      </c>
      <c r="E92" s="29">
        <v>0.32463768115941999</v>
      </c>
      <c r="F92" s="14">
        <v>3</v>
      </c>
      <c r="G92" s="14">
        <v>1</v>
      </c>
      <c r="H92" s="14">
        <v>123</v>
      </c>
      <c r="I92" s="14">
        <v>195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1</v>
      </c>
      <c r="P92" s="23">
        <v>140</v>
      </c>
    </row>
    <row r="93" spans="1:16" x14ac:dyDescent="0.25">
      <c r="A93" s="28" t="s">
        <v>482</v>
      </c>
      <c r="B93" s="28" t="s">
        <v>483</v>
      </c>
      <c r="C93" s="14">
        <v>130</v>
      </c>
      <c r="D93" s="14">
        <v>120</v>
      </c>
      <c r="E93" s="29">
        <v>8.3333333333333301E-2</v>
      </c>
      <c r="F93" s="14">
        <v>10</v>
      </c>
      <c r="G93" s="14">
        <v>3</v>
      </c>
      <c r="H93" s="14">
        <v>25</v>
      </c>
      <c r="I93" s="14">
        <v>20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8" t="s">
        <v>484</v>
      </c>
      <c r="B94" s="28" t="s">
        <v>485</v>
      </c>
      <c r="C94" s="14">
        <v>788</v>
      </c>
      <c r="D94" s="14">
        <v>913</v>
      </c>
      <c r="E94" s="29">
        <v>-0.136911281489595</v>
      </c>
      <c r="F94" s="14">
        <v>2</v>
      </c>
      <c r="G94" s="14">
        <v>2</v>
      </c>
      <c r="H94" s="14">
        <v>562</v>
      </c>
      <c r="I94" s="14">
        <v>200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0</v>
      </c>
      <c r="P94" s="23">
        <v>120</v>
      </c>
    </row>
    <row r="95" spans="1:16" ht="22.5" x14ac:dyDescent="0.25">
      <c r="A95" s="28" t="s">
        <v>486</v>
      </c>
      <c r="B95" s="28" t="s">
        <v>487</v>
      </c>
      <c r="C95" s="14">
        <v>19</v>
      </c>
      <c r="D95" s="14">
        <v>12</v>
      </c>
      <c r="E95" s="29">
        <v>0.58333333333333304</v>
      </c>
      <c r="F95" s="14">
        <v>3</v>
      </c>
      <c r="G95" s="14">
        <v>2</v>
      </c>
      <c r="H95" s="14">
        <v>6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1</v>
      </c>
    </row>
    <row r="96" spans="1:16" ht="22.5" x14ac:dyDescent="0.25">
      <c r="A96" s="28" t="s">
        <v>488</v>
      </c>
      <c r="B96" s="28" t="s">
        <v>489</v>
      </c>
      <c r="C96" s="14">
        <v>6</v>
      </c>
      <c r="D96" s="14">
        <v>4</v>
      </c>
      <c r="E96" s="29">
        <v>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490</v>
      </c>
      <c r="B97" s="182"/>
      <c r="C97" s="25">
        <v>37563</v>
      </c>
      <c r="D97" s="25">
        <v>35094</v>
      </c>
      <c r="E97" s="26">
        <v>7.0353906650709494E-2</v>
      </c>
      <c r="F97" s="25">
        <v>1590</v>
      </c>
      <c r="G97" s="25">
        <v>991</v>
      </c>
      <c r="H97" s="25">
        <v>11377</v>
      </c>
      <c r="I97" s="25">
        <v>7544</v>
      </c>
      <c r="J97" s="25">
        <v>3</v>
      </c>
      <c r="K97" s="25">
        <v>13</v>
      </c>
      <c r="L97" s="25">
        <v>2</v>
      </c>
      <c r="M97" s="25">
        <v>3</v>
      </c>
      <c r="N97" s="25">
        <v>100</v>
      </c>
      <c r="O97" s="25">
        <v>986</v>
      </c>
      <c r="P97" s="27">
        <v>5018</v>
      </c>
    </row>
    <row r="98" spans="1:16" x14ac:dyDescent="0.25">
      <c r="A98" s="28" t="s">
        <v>491</v>
      </c>
      <c r="B98" s="28" t="s">
        <v>492</v>
      </c>
      <c r="C98" s="14">
        <v>8149</v>
      </c>
      <c r="D98" s="14">
        <v>6276</v>
      </c>
      <c r="E98" s="29">
        <v>0.29843849585723398</v>
      </c>
      <c r="F98" s="14">
        <v>684</v>
      </c>
      <c r="G98" s="14">
        <v>448</v>
      </c>
      <c r="H98" s="14">
        <v>2659</v>
      </c>
      <c r="I98" s="14">
        <v>1696</v>
      </c>
      <c r="J98" s="14">
        <v>2</v>
      </c>
      <c r="K98" s="14">
        <v>1</v>
      </c>
      <c r="L98" s="14">
        <v>0</v>
      </c>
      <c r="M98" s="14">
        <v>1</v>
      </c>
      <c r="N98" s="14">
        <v>2</v>
      </c>
      <c r="O98" s="14">
        <v>10</v>
      </c>
      <c r="P98" s="23">
        <v>1185</v>
      </c>
    </row>
    <row r="99" spans="1:16" x14ac:dyDescent="0.25">
      <c r="A99" s="28" t="s">
        <v>493</v>
      </c>
      <c r="B99" s="28" t="s">
        <v>494</v>
      </c>
      <c r="C99" s="14">
        <v>3639</v>
      </c>
      <c r="D99" s="14">
        <v>3595</v>
      </c>
      <c r="E99" s="29">
        <v>1.22392211404729E-2</v>
      </c>
      <c r="F99" s="14">
        <v>250</v>
      </c>
      <c r="G99" s="14">
        <v>154</v>
      </c>
      <c r="H99" s="14">
        <v>2138</v>
      </c>
      <c r="I99" s="14">
        <v>1020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118</v>
      </c>
      <c r="P99" s="23">
        <v>665</v>
      </c>
    </row>
    <row r="100" spans="1:16" ht="33.75" x14ac:dyDescent="0.25">
      <c r="A100" s="28" t="s">
        <v>495</v>
      </c>
      <c r="B100" s="28" t="s">
        <v>496</v>
      </c>
      <c r="C100" s="14">
        <v>399</v>
      </c>
      <c r="D100" s="14">
        <v>322</v>
      </c>
      <c r="E100" s="29">
        <v>0.23913043478260901</v>
      </c>
      <c r="F100" s="14">
        <v>51</v>
      </c>
      <c r="G100" s="14">
        <v>30</v>
      </c>
      <c r="H100" s="14">
        <v>275</v>
      </c>
      <c r="I100" s="14">
        <v>456</v>
      </c>
      <c r="J100" s="14">
        <v>0</v>
      </c>
      <c r="K100" s="14">
        <v>1</v>
      </c>
      <c r="L100" s="14">
        <v>0</v>
      </c>
      <c r="M100" s="14">
        <v>1</v>
      </c>
      <c r="N100" s="14">
        <v>0</v>
      </c>
      <c r="O100" s="14">
        <v>75</v>
      </c>
      <c r="P100" s="23">
        <v>371</v>
      </c>
    </row>
    <row r="101" spans="1:16" ht="22.5" x14ac:dyDescent="0.25">
      <c r="A101" s="28" t="s">
        <v>497</v>
      </c>
      <c r="B101" s="28" t="s">
        <v>498</v>
      </c>
      <c r="C101" s="14">
        <v>7345</v>
      </c>
      <c r="D101" s="14">
        <v>6950</v>
      </c>
      <c r="E101" s="29">
        <v>5.6834532374100702E-2</v>
      </c>
      <c r="F101" s="14">
        <v>360</v>
      </c>
      <c r="G101" s="14">
        <v>167</v>
      </c>
      <c r="H101" s="14">
        <v>1641</v>
      </c>
      <c r="I101" s="14">
        <v>1134</v>
      </c>
      <c r="J101" s="14">
        <v>1</v>
      </c>
      <c r="K101" s="14">
        <v>8</v>
      </c>
      <c r="L101" s="14">
        <v>0</v>
      </c>
      <c r="M101" s="14">
        <v>1</v>
      </c>
      <c r="N101" s="14">
        <v>2</v>
      </c>
      <c r="O101" s="14">
        <v>762</v>
      </c>
      <c r="P101" s="23">
        <v>688</v>
      </c>
    </row>
    <row r="102" spans="1:16" x14ac:dyDescent="0.25">
      <c r="A102" s="28" t="s">
        <v>499</v>
      </c>
      <c r="B102" s="28" t="s">
        <v>500</v>
      </c>
      <c r="C102" s="14">
        <v>206</v>
      </c>
      <c r="D102" s="14">
        <v>142</v>
      </c>
      <c r="E102" s="29">
        <v>0.45070422535211302</v>
      </c>
      <c r="F102" s="14">
        <v>3</v>
      </c>
      <c r="G102" s="14">
        <v>0</v>
      </c>
      <c r="H102" s="14">
        <v>26</v>
      </c>
      <c r="I102" s="14">
        <v>24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2</v>
      </c>
      <c r="P102" s="23">
        <v>11</v>
      </c>
    </row>
    <row r="103" spans="1:16" ht="22.5" x14ac:dyDescent="0.25">
      <c r="A103" s="28" t="s">
        <v>501</v>
      </c>
      <c r="B103" s="28" t="s">
        <v>502</v>
      </c>
      <c r="C103" s="14">
        <v>530</v>
      </c>
      <c r="D103" s="14">
        <v>537</v>
      </c>
      <c r="E103" s="29">
        <v>-1.3035381750465499E-2</v>
      </c>
      <c r="F103" s="14">
        <v>30</v>
      </c>
      <c r="G103" s="14">
        <v>25</v>
      </c>
      <c r="H103" s="14">
        <v>255</v>
      </c>
      <c r="I103" s="14">
        <v>155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139</v>
      </c>
    </row>
    <row r="104" spans="1:16" x14ac:dyDescent="0.25">
      <c r="A104" s="28" t="s">
        <v>503</v>
      </c>
      <c r="B104" s="28" t="s">
        <v>504</v>
      </c>
      <c r="C104" s="14">
        <v>555</v>
      </c>
      <c r="D104" s="14">
        <v>535</v>
      </c>
      <c r="E104" s="29">
        <v>3.7383177570093497E-2</v>
      </c>
      <c r="F104" s="14">
        <v>12</v>
      </c>
      <c r="G104" s="14">
        <v>1</v>
      </c>
      <c r="H104" s="14">
        <v>62</v>
      </c>
      <c r="I104" s="14">
        <v>13</v>
      </c>
      <c r="J104" s="14">
        <v>0</v>
      </c>
      <c r="K104" s="14">
        <v>0</v>
      </c>
      <c r="L104" s="14">
        <v>0</v>
      </c>
      <c r="M104" s="14">
        <v>0</v>
      </c>
      <c r="N104" s="14">
        <v>8</v>
      </c>
      <c r="O104" s="14">
        <v>0</v>
      </c>
      <c r="P104" s="23">
        <v>19</v>
      </c>
    </row>
    <row r="105" spans="1:16" x14ac:dyDescent="0.25">
      <c r="A105" s="28" t="s">
        <v>505</v>
      </c>
      <c r="B105" s="28" t="s">
        <v>506</v>
      </c>
      <c r="C105" s="14">
        <v>8659</v>
      </c>
      <c r="D105" s="14">
        <v>8242</v>
      </c>
      <c r="E105" s="29">
        <v>5.0594515894200401E-2</v>
      </c>
      <c r="F105" s="14">
        <v>63</v>
      </c>
      <c r="G105" s="14">
        <v>59</v>
      </c>
      <c r="H105" s="14">
        <v>2728</v>
      </c>
      <c r="I105" s="14">
        <v>1633</v>
      </c>
      <c r="J105" s="14">
        <v>0</v>
      </c>
      <c r="K105" s="14">
        <v>1</v>
      </c>
      <c r="L105" s="14">
        <v>1</v>
      </c>
      <c r="M105" s="14">
        <v>0</v>
      </c>
      <c r="N105" s="14">
        <v>55</v>
      </c>
      <c r="O105" s="14">
        <v>12</v>
      </c>
      <c r="P105" s="23">
        <v>952</v>
      </c>
    </row>
    <row r="106" spans="1:16" ht="22.5" x14ac:dyDescent="0.25">
      <c r="A106" s="28" t="s">
        <v>507</v>
      </c>
      <c r="B106" s="28" t="s">
        <v>508</v>
      </c>
      <c r="C106" s="14">
        <v>4203</v>
      </c>
      <c r="D106" s="14">
        <v>4326</v>
      </c>
      <c r="E106" s="29">
        <v>-2.8432732316227501E-2</v>
      </c>
      <c r="F106" s="14">
        <v>34</v>
      </c>
      <c r="G106" s="14">
        <v>13</v>
      </c>
      <c r="H106" s="14">
        <v>562</v>
      </c>
      <c r="I106" s="14">
        <v>314</v>
      </c>
      <c r="J106" s="14">
        <v>0</v>
      </c>
      <c r="K106" s="14">
        <v>1</v>
      </c>
      <c r="L106" s="14">
        <v>1</v>
      </c>
      <c r="M106" s="14">
        <v>0</v>
      </c>
      <c r="N106" s="14">
        <v>13</v>
      </c>
      <c r="O106" s="14">
        <v>1</v>
      </c>
      <c r="P106" s="23">
        <v>233</v>
      </c>
    </row>
    <row r="107" spans="1:16" ht="22.5" x14ac:dyDescent="0.25">
      <c r="A107" s="28" t="s">
        <v>509</v>
      </c>
      <c r="B107" s="28" t="s">
        <v>510</v>
      </c>
      <c r="C107" s="14">
        <v>79</v>
      </c>
      <c r="D107" s="14">
        <v>96</v>
      </c>
      <c r="E107" s="29">
        <v>-0.17708333333333301</v>
      </c>
      <c r="F107" s="14">
        <v>2</v>
      </c>
      <c r="G107" s="14">
        <v>0</v>
      </c>
      <c r="H107" s="14">
        <v>15</v>
      </c>
      <c r="I107" s="14">
        <v>34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23</v>
      </c>
    </row>
    <row r="108" spans="1:16" x14ac:dyDescent="0.25">
      <c r="A108" s="28" t="s">
        <v>511</v>
      </c>
      <c r="B108" s="28" t="s">
        <v>512</v>
      </c>
      <c r="C108" s="14">
        <v>55</v>
      </c>
      <c r="D108" s="14">
        <v>61</v>
      </c>
      <c r="E108" s="29">
        <v>-9.8360655737704902E-2</v>
      </c>
      <c r="F108" s="14">
        <v>0</v>
      </c>
      <c r="G108" s="14">
        <v>0</v>
      </c>
      <c r="H108" s="14">
        <v>38</v>
      </c>
      <c r="I108" s="14">
        <v>18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0</v>
      </c>
      <c r="P108" s="23">
        <v>12</v>
      </c>
    </row>
    <row r="109" spans="1:16" x14ac:dyDescent="0.25">
      <c r="A109" s="28" t="s">
        <v>513</v>
      </c>
      <c r="B109" s="28" t="s">
        <v>514</v>
      </c>
      <c r="C109" s="14">
        <v>28</v>
      </c>
      <c r="D109" s="14">
        <v>24</v>
      </c>
      <c r="E109" s="29">
        <v>0.16666666666666699</v>
      </c>
      <c r="F109" s="14">
        <v>0</v>
      </c>
      <c r="G109" s="14">
        <v>0</v>
      </c>
      <c r="H109" s="14">
        <v>28</v>
      </c>
      <c r="I109" s="14">
        <v>19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3">
        <v>28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2</v>
      </c>
      <c r="E110" s="29">
        <v>-1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3010</v>
      </c>
      <c r="D111" s="14">
        <v>3246</v>
      </c>
      <c r="E111" s="29">
        <v>-7.2704867529266803E-2</v>
      </c>
      <c r="F111" s="14">
        <v>87</v>
      </c>
      <c r="G111" s="14">
        <v>84</v>
      </c>
      <c r="H111" s="14">
        <v>594</v>
      </c>
      <c r="I111" s="14">
        <v>543</v>
      </c>
      <c r="J111" s="14">
        <v>0</v>
      </c>
      <c r="K111" s="14">
        <v>1</v>
      </c>
      <c r="L111" s="14">
        <v>0</v>
      </c>
      <c r="M111" s="14">
        <v>0</v>
      </c>
      <c r="N111" s="14">
        <v>1</v>
      </c>
      <c r="O111" s="14">
        <v>1</v>
      </c>
      <c r="P111" s="23">
        <v>432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3</v>
      </c>
      <c r="E112" s="29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5</v>
      </c>
      <c r="E113" s="29">
        <v>-1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41</v>
      </c>
      <c r="D114" s="14">
        <v>35</v>
      </c>
      <c r="E114" s="29">
        <v>0.17142857142857101</v>
      </c>
      <c r="F114" s="14">
        <v>0</v>
      </c>
      <c r="G114" s="14">
        <v>0</v>
      </c>
      <c r="H114" s="14">
        <v>3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25</v>
      </c>
      <c r="D115" s="14">
        <v>51</v>
      </c>
      <c r="E115" s="29">
        <v>-0.50980392156862697</v>
      </c>
      <c r="F115" s="14">
        <v>1</v>
      </c>
      <c r="G115" s="14">
        <v>0</v>
      </c>
      <c r="H115" s="14">
        <v>9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3">
        <v>9</v>
      </c>
    </row>
    <row r="116" spans="1:16" ht="22.5" x14ac:dyDescent="0.25">
      <c r="A116" s="28" t="s">
        <v>527</v>
      </c>
      <c r="B116" s="28" t="s">
        <v>528</v>
      </c>
      <c r="C116" s="14">
        <v>95</v>
      </c>
      <c r="D116" s="14">
        <v>59</v>
      </c>
      <c r="E116" s="29">
        <v>0.61016949152542399</v>
      </c>
      <c r="F116" s="14">
        <v>0</v>
      </c>
      <c r="G116" s="14">
        <v>1</v>
      </c>
      <c r="H116" s="14">
        <v>46</v>
      </c>
      <c r="I116" s="14">
        <v>17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6</v>
      </c>
    </row>
    <row r="117" spans="1:16" ht="22.5" x14ac:dyDescent="0.25">
      <c r="A117" s="28" t="s">
        <v>529</v>
      </c>
      <c r="B117" s="28" t="s">
        <v>530</v>
      </c>
      <c r="C117" s="14">
        <v>6</v>
      </c>
      <c r="D117" s="14">
        <v>6</v>
      </c>
      <c r="E117" s="29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6</v>
      </c>
      <c r="D118" s="14">
        <v>4</v>
      </c>
      <c r="E118" s="29">
        <v>0.5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6</v>
      </c>
    </row>
    <row r="119" spans="1:16" ht="22.5" x14ac:dyDescent="0.25">
      <c r="A119" s="28" t="s">
        <v>533</v>
      </c>
      <c r="B119" s="28" t="s">
        <v>534</v>
      </c>
      <c r="C119" s="14">
        <v>2</v>
      </c>
      <c r="D119" s="14">
        <v>4</v>
      </c>
      <c r="E119" s="29">
        <v>-0.5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26</v>
      </c>
      <c r="D120" s="14">
        <v>30</v>
      </c>
      <c r="E120" s="29">
        <v>-0.133333333333333</v>
      </c>
      <c r="F120" s="14">
        <v>0</v>
      </c>
      <c r="G120" s="14">
        <v>0</v>
      </c>
      <c r="H120" s="14">
        <v>8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3">
        <v>1</v>
      </c>
    </row>
    <row r="121" spans="1:16" ht="22.5" x14ac:dyDescent="0.25">
      <c r="A121" s="28" t="s">
        <v>537</v>
      </c>
      <c r="B121" s="28" t="s">
        <v>538</v>
      </c>
      <c r="C121" s="14">
        <v>282</v>
      </c>
      <c r="D121" s="14">
        <v>295</v>
      </c>
      <c r="E121" s="29">
        <v>-4.4067796610169498E-2</v>
      </c>
      <c r="F121" s="14">
        <v>9</v>
      </c>
      <c r="G121" s="14">
        <v>7</v>
      </c>
      <c r="H121" s="14">
        <v>134</v>
      </c>
      <c r="I121" s="14">
        <v>247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129</v>
      </c>
    </row>
    <row r="122" spans="1:16" x14ac:dyDescent="0.25">
      <c r="A122" s="28" t="s">
        <v>539</v>
      </c>
      <c r="B122" s="28" t="s">
        <v>540</v>
      </c>
      <c r="C122" s="14">
        <v>53</v>
      </c>
      <c r="D122" s="14">
        <v>47</v>
      </c>
      <c r="E122" s="29">
        <v>0.12765957446808501</v>
      </c>
      <c r="F122" s="14">
        <v>0</v>
      </c>
      <c r="G122" s="14">
        <v>0</v>
      </c>
      <c r="H122" s="14">
        <v>17</v>
      </c>
      <c r="I122" s="14">
        <v>125</v>
      </c>
      <c r="J122" s="14">
        <v>0</v>
      </c>
      <c r="K122" s="14">
        <v>0</v>
      </c>
      <c r="L122" s="14">
        <v>0</v>
      </c>
      <c r="M122" s="14">
        <v>0</v>
      </c>
      <c r="N122" s="14">
        <v>3</v>
      </c>
      <c r="O122" s="14">
        <v>5</v>
      </c>
      <c r="P122" s="23">
        <v>22</v>
      </c>
    </row>
    <row r="123" spans="1:16" x14ac:dyDescent="0.25">
      <c r="A123" s="28" t="s">
        <v>541</v>
      </c>
      <c r="B123" s="28" t="s">
        <v>542</v>
      </c>
      <c r="C123" s="14">
        <v>15</v>
      </c>
      <c r="D123" s="14">
        <v>20</v>
      </c>
      <c r="E123" s="29">
        <v>-0.25</v>
      </c>
      <c r="F123" s="14">
        <v>0</v>
      </c>
      <c r="G123" s="14">
        <v>0</v>
      </c>
      <c r="H123" s="14">
        <v>5</v>
      </c>
      <c r="I123" s="14">
        <v>3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1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3</v>
      </c>
      <c r="E124" s="29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3">
        <v>1</v>
      </c>
    </row>
    <row r="125" spans="1:16" x14ac:dyDescent="0.25">
      <c r="A125" s="28" t="s">
        <v>545</v>
      </c>
      <c r="B125" s="28" t="s">
        <v>546</v>
      </c>
      <c r="C125" s="14">
        <v>2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71</v>
      </c>
      <c r="D126" s="14">
        <v>65</v>
      </c>
      <c r="E126" s="29">
        <v>9.2307692307692299E-2</v>
      </c>
      <c r="F126" s="14">
        <v>0</v>
      </c>
      <c r="G126" s="14">
        <v>0</v>
      </c>
      <c r="H126" s="14">
        <v>42</v>
      </c>
      <c r="I126" s="14">
        <v>13</v>
      </c>
      <c r="J126" s="14">
        <v>0</v>
      </c>
      <c r="K126" s="14">
        <v>0</v>
      </c>
      <c r="L126" s="14">
        <v>0</v>
      </c>
      <c r="M126" s="14">
        <v>0</v>
      </c>
      <c r="N126" s="14">
        <v>6</v>
      </c>
      <c r="O126" s="14">
        <v>0</v>
      </c>
      <c r="P126" s="23">
        <v>9</v>
      </c>
    </row>
    <row r="127" spans="1:16" ht="22.5" x14ac:dyDescent="0.25">
      <c r="A127" s="28" t="s">
        <v>549</v>
      </c>
      <c r="B127" s="28" t="s">
        <v>550</v>
      </c>
      <c r="C127" s="14">
        <v>3</v>
      </c>
      <c r="D127" s="14">
        <v>14</v>
      </c>
      <c r="E127" s="29">
        <v>-0.78571428571428603</v>
      </c>
      <c r="F127" s="14">
        <v>0</v>
      </c>
      <c r="G127" s="14">
        <v>0</v>
      </c>
      <c r="H127" s="14">
        <v>3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2</v>
      </c>
    </row>
    <row r="128" spans="1:16" ht="22.5" x14ac:dyDescent="0.25">
      <c r="A128" s="28" t="s">
        <v>551</v>
      </c>
      <c r="B128" s="28" t="s">
        <v>552</v>
      </c>
      <c r="C128" s="14">
        <v>70</v>
      </c>
      <c r="D128" s="14">
        <v>88</v>
      </c>
      <c r="E128" s="29">
        <v>-0.204545454545455</v>
      </c>
      <c r="F128" s="14">
        <v>4</v>
      </c>
      <c r="G128" s="14">
        <v>2</v>
      </c>
      <c r="H128" s="14">
        <v>75</v>
      </c>
      <c r="I128" s="14">
        <v>63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59</v>
      </c>
    </row>
    <row r="129" spans="1:16" ht="22.5" x14ac:dyDescent="0.25">
      <c r="A129" s="28" t="s">
        <v>553</v>
      </c>
      <c r="B129" s="28" t="s">
        <v>554</v>
      </c>
      <c r="C129" s="14">
        <v>1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8</v>
      </c>
      <c r="D130" s="14">
        <v>11</v>
      </c>
      <c r="E130" s="29">
        <v>-0.27272727272727298</v>
      </c>
      <c r="F130" s="14">
        <v>0</v>
      </c>
      <c r="G130" s="14">
        <v>0</v>
      </c>
      <c r="H130" s="14">
        <v>10</v>
      </c>
      <c r="I130" s="14">
        <v>7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15</v>
      </c>
    </row>
    <row r="131" spans="1:16" x14ac:dyDescent="0.25">
      <c r="A131" s="181" t="s">
        <v>557</v>
      </c>
      <c r="B131" s="182"/>
      <c r="C131" s="25">
        <v>47</v>
      </c>
      <c r="D131" s="25">
        <v>71</v>
      </c>
      <c r="E131" s="26">
        <v>-0.338028169014085</v>
      </c>
      <c r="F131" s="25">
        <v>0</v>
      </c>
      <c r="G131" s="25">
        <v>0</v>
      </c>
      <c r="H131" s="25">
        <v>51</v>
      </c>
      <c r="I131" s="25">
        <v>33</v>
      </c>
      <c r="J131" s="25">
        <v>0</v>
      </c>
      <c r="K131" s="25">
        <v>0</v>
      </c>
      <c r="L131" s="25">
        <v>0</v>
      </c>
      <c r="M131" s="25">
        <v>0</v>
      </c>
      <c r="N131" s="25">
        <v>39</v>
      </c>
      <c r="O131" s="25">
        <v>0</v>
      </c>
      <c r="P131" s="27">
        <v>60</v>
      </c>
    </row>
    <row r="132" spans="1:16" x14ac:dyDescent="0.25">
      <c r="A132" s="28" t="s">
        <v>558</v>
      </c>
      <c r="B132" s="28" t="s">
        <v>559</v>
      </c>
      <c r="C132" s="14">
        <v>26</v>
      </c>
      <c r="D132" s="14">
        <v>30</v>
      </c>
      <c r="E132" s="29">
        <v>-0.133333333333333</v>
      </c>
      <c r="F132" s="14">
        <v>0</v>
      </c>
      <c r="G132" s="14">
        <v>0</v>
      </c>
      <c r="H132" s="14">
        <v>33</v>
      </c>
      <c r="I132" s="14">
        <v>22</v>
      </c>
      <c r="J132" s="14">
        <v>0</v>
      </c>
      <c r="K132" s="14">
        <v>0</v>
      </c>
      <c r="L132" s="14">
        <v>0</v>
      </c>
      <c r="M132" s="14">
        <v>0</v>
      </c>
      <c r="N132" s="14">
        <v>18</v>
      </c>
      <c r="O132" s="14">
        <v>0</v>
      </c>
      <c r="P132" s="23">
        <v>57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15</v>
      </c>
      <c r="D134" s="14">
        <v>39</v>
      </c>
      <c r="E134" s="29">
        <v>-0.61538461538461497</v>
      </c>
      <c r="F134" s="14">
        <v>0</v>
      </c>
      <c r="G134" s="14">
        <v>0</v>
      </c>
      <c r="H134" s="14">
        <v>14</v>
      </c>
      <c r="I134" s="14">
        <v>10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8" t="s">
        <v>564</v>
      </c>
      <c r="B135" s="28" t="s">
        <v>565</v>
      </c>
      <c r="C135" s="14">
        <v>2</v>
      </c>
      <c r="D135" s="14">
        <v>1</v>
      </c>
      <c r="E135" s="29">
        <v>1</v>
      </c>
      <c r="F135" s="14">
        <v>0</v>
      </c>
      <c r="G135" s="14">
        <v>0</v>
      </c>
      <c r="H135" s="14">
        <v>3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21</v>
      </c>
      <c r="O135" s="14">
        <v>0</v>
      </c>
      <c r="P135" s="23">
        <v>3</v>
      </c>
    </row>
    <row r="136" spans="1:16" x14ac:dyDescent="0.25">
      <c r="A136" s="28" t="s">
        <v>566</v>
      </c>
      <c r="B136" s="28" t="s">
        <v>567</v>
      </c>
      <c r="C136" s="14">
        <v>4</v>
      </c>
      <c r="D136" s="14">
        <v>1</v>
      </c>
      <c r="E136" s="29">
        <v>3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568</v>
      </c>
      <c r="B137" s="182"/>
      <c r="C137" s="25">
        <v>161</v>
      </c>
      <c r="D137" s="25">
        <v>132</v>
      </c>
      <c r="E137" s="26">
        <v>0.21969696969697</v>
      </c>
      <c r="F137" s="25">
        <v>1</v>
      </c>
      <c r="G137" s="25">
        <v>0</v>
      </c>
      <c r="H137" s="25">
        <v>31</v>
      </c>
      <c r="I137" s="25">
        <v>42</v>
      </c>
      <c r="J137" s="25">
        <v>0</v>
      </c>
      <c r="K137" s="25">
        <v>0</v>
      </c>
      <c r="L137" s="25">
        <v>0</v>
      </c>
      <c r="M137" s="25">
        <v>0</v>
      </c>
      <c r="N137" s="25">
        <v>3</v>
      </c>
      <c r="O137" s="25">
        <v>0</v>
      </c>
      <c r="P137" s="27">
        <v>15</v>
      </c>
    </row>
    <row r="138" spans="1:16" ht="22.5" x14ac:dyDescent="0.25">
      <c r="A138" s="28" t="s">
        <v>569</v>
      </c>
      <c r="B138" s="28" t="s">
        <v>570</v>
      </c>
      <c r="C138" s="14">
        <v>17</v>
      </c>
      <c r="D138" s="14">
        <v>14</v>
      </c>
      <c r="E138" s="29">
        <v>0.214285714285714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1</v>
      </c>
      <c r="D139" s="14">
        <v>1</v>
      </c>
      <c r="E139" s="29">
        <v>0</v>
      </c>
      <c r="F139" s="14">
        <v>0</v>
      </c>
      <c r="G139" s="14">
        <v>0</v>
      </c>
      <c r="H139" s="14">
        <v>2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5</v>
      </c>
      <c r="D140" s="14">
        <v>3</v>
      </c>
      <c r="E140" s="29">
        <v>0.66666666666666696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2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120</v>
      </c>
      <c r="D142" s="14">
        <v>101</v>
      </c>
      <c r="E142" s="29">
        <v>0.18811881188118801</v>
      </c>
      <c r="F142" s="14">
        <v>0</v>
      </c>
      <c r="G142" s="14">
        <v>0</v>
      </c>
      <c r="H142" s="14">
        <v>22</v>
      </c>
      <c r="I142" s="14">
        <v>40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3">
        <v>11</v>
      </c>
    </row>
    <row r="143" spans="1:16" ht="22.5" x14ac:dyDescent="0.25">
      <c r="A143" s="28" t="s">
        <v>579</v>
      </c>
      <c r="B143" s="28" t="s">
        <v>580</v>
      </c>
      <c r="C143" s="14">
        <v>16</v>
      </c>
      <c r="D143" s="14">
        <v>13</v>
      </c>
      <c r="E143" s="29">
        <v>0.230769230769231</v>
      </c>
      <c r="F143" s="14">
        <v>1</v>
      </c>
      <c r="G143" s="14">
        <v>0</v>
      </c>
      <c r="H143" s="14">
        <v>5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4</v>
      </c>
    </row>
    <row r="144" spans="1:16" x14ac:dyDescent="0.25">
      <c r="A144" s="181" t="s">
        <v>581</v>
      </c>
      <c r="B144" s="182"/>
      <c r="C144" s="25">
        <v>11</v>
      </c>
      <c r="D144" s="25">
        <v>17</v>
      </c>
      <c r="E144" s="26">
        <v>-0.35294117647058798</v>
      </c>
      <c r="F144" s="25">
        <v>0</v>
      </c>
      <c r="G144" s="25">
        <v>0</v>
      </c>
      <c r="H144" s="25">
        <v>3</v>
      </c>
      <c r="I144" s="25">
        <v>8</v>
      </c>
      <c r="J144" s="25">
        <v>0</v>
      </c>
      <c r="K144" s="25">
        <v>0</v>
      </c>
      <c r="L144" s="25">
        <v>0</v>
      </c>
      <c r="M144" s="25">
        <v>0</v>
      </c>
      <c r="N144" s="25">
        <v>2</v>
      </c>
      <c r="O144" s="25">
        <v>3</v>
      </c>
      <c r="P144" s="27">
        <v>3</v>
      </c>
    </row>
    <row r="145" spans="1:16" ht="22.5" x14ac:dyDescent="0.25">
      <c r="A145" s="28" t="s">
        <v>582</v>
      </c>
      <c r="B145" s="28" t="s">
        <v>583</v>
      </c>
      <c r="C145" s="14">
        <v>11</v>
      </c>
      <c r="D145" s="14">
        <v>11</v>
      </c>
      <c r="E145" s="29">
        <v>0</v>
      </c>
      <c r="F145" s="14">
        <v>0</v>
      </c>
      <c r="G145" s="14">
        <v>0</v>
      </c>
      <c r="H145" s="14">
        <v>2</v>
      </c>
      <c r="I145" s="14">
        <v>8</v>
      </c>
      <c r="J145" s="14">
        <v>0</v>
      </c>
      <c r="K145" s="14">
        <v>0</v>
      </c>
      <c r="L145" s="14">
        <v>0</v>
      </c>
      <c r="M145" s="14">
        <v>0</v>
      </c>
      <c r="N145" s="14">
        <v>2</v>
      </c>
      <c r="O145" s="14">
        <v>1</v>
      </c>
      <c r="P145" s="23">
        <v>3</v>
      </c>
    </row>
    <row r="146" spans="1:16" ht="22.5" x14ac:dyDescent="0.25">
      <c r="A146" s="28" t="s">
        <v>584</v>
      </c>
      <c r="B146" s="28" t="s">
        <v>585</v>
      </c>
      <c r="C146" s="14">
        <v>0</v>
      </c>
      <c r="D146" s="14">
        <v>6</v>
      </c>
      <c r="E146" s="29">
        <v>-1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3">
        <v>0</v>
      </c>
    </row>
    <row r="147" spans="1:16" x14ac:dyDescent="0.25">
      <c r="A147" s="181" t="s">
        <v>586</v>
      </c>
      <c r="B147" s="182"/>
      <c r="C147" s="25">
        <v>235</v>
      </c>
      <c r="D147" s="25">
        <v>234</v>
      </c>
      <c r="E147" s="26">
        <v>4.2735042735042696E-3</v>
      </c>
      <c r="F147" s="25">
        <v>4</v>
      </c>
      <c r="G147" s="25">
        <v>0</v>
      </c>
      <c r="H147" s="25">
        <v>105</v>
      </c>
      <c r="I147" s="25">
        <v>90</v>
      </c>
      <c r="J147" s="25">
        <v>0</v>
      </c>
      <c r="K147" s="25">
        <v>0</v>
      </c>
      <c r="L147" s="25">
        <v>0</v>
      </c>
      <c r="M147" s="25">
        <v>0</v>
      </c>
      <c r="N147" s="25">
        <v>207</v>
      </c>
      <c r="O147" s="25">
        <v>0</v>
      </c>
      <c r="P147" s="27">
        <v>32</v>
      </c>
    </row>
    <row r="148" spans="1:16" ht="22.5" x14ac:dyDescent="0.25">
      <c r="A148" s="28" t="s">
        <v>587</v>
      </c>
      <c r="B148" s="28" t="s">
        <v>588</v>
      </c>
      <c r="C148" s="14">
        <v>58</v>
      </c>
      <c r="D148" s="14">
        <v>54</v>
      </c>
      <c r="E148" s="29">
        <v>7.4074074074074098E-2</v>
      </c>
      <c r="F148" s="14">
        <v>0</v>
      </c>
      <c r="G148" s="14">
        <v>0</v>
      </c>
      <c r="H148" s="14">
        <v>41</v>
      </c>
      <c r="I148" s="14">
        <v>37</v>
      </c>
      <c r="J148" s="14">
        <v>0</v>
      </c>
      <c r="K148" s="14">
        <v>0</v>
      </c>
      <c r="L148" s="14">
        <v>0</v>
      </c>
      <c r="M148" s="14">
        <v>0</v>
      </c>
      <c r="N148" s="14">
        <v>42</v>
      </c>
      <c r="O148" s="14">
        <v>0</v>
      </c>
      <c r="P148" s="23">
        <v>12</v>
      </c>
    </row>
    <row r="149" spans="1:16" x14ac:dyDescent="0.25">
      <c r="A149" s="28" t="s">
        <v>589</v>
      </c>
      <c r="B149" s="28" t="s">
        <v>590</v>
      </c>
      <c r="C149" s="14">
        <v>38</v>
      </c>
      <c r="D149" s="14">
        <v>27</v>
      </c>
      <c r="E149" s="29">
        <v>0.407407407407407</v>
      </c>
      <c r="F149" s="14">
        <v>3</v>
      </c>
      <c r="G149" s="14">
        <v>0</v>
      </c>
      <c r="H149" s="14">
        <v>11</v>
      </c>
      <c r="I149" s="14">
        <v>7</v>
      </c>
      <c r="J149" s="14">
        <v>0</v>
      </c>
      <c r="K149" s="14">
        <v>0</v>
      </c>
      <c r="L149" s="14">
        <v>0</v>
      </c>
      <c r="M149" s="14">
        <v>0</v>
      </c>
      <c r="N149" s="14">
        <v>10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2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16</v>
      </c>
      <c r="D151" s="14">
        <v>9</v>
      </c>
      <c r="E151" s="29">
        <v>0.77777777777777801</v>
      </c>
      <c r="F151" s="14">
        <v>0</v>
      </c>
      <c r="G151" s="14">
        <v>0</v>
      </c>
      <c r="H151" s="14">
        <v>5</v>
      </c>
      <c r="I151" s="14">
        <v>10</v>
      </c>
      <c r="J151" s="14">
        <v>0</v>
      </c>
      <c r="K151" s="14">
        <v>0</v>
      </c>
      <c r="L151" s="14">
        <v>0</v>
      </c>
      <c r="M151" s="14">
        <v>0</v>
      </c>
      <c r="N151" s="14">
        <v>40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4</v>
      </c>
      <c r="D152" s="14">
        <v>1</v>
      </c>
      <c r="E152" s="29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6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3</v>
      </c>
      <c r="D153" s="14">
        <v>5</v>
      </c>
      <c r="E153" s="29">
        <v>-0.4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3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94</v>
      </c>
      <c r="D154" s="14">
        <v>113</v>
      </c>
      <c r="E154" s="29">
        <v>-0.16814159292035399</v>
      </c>
      <c r="F154" s="14">
        <v>1</v>
      </c>
      <c r="G154" s="14">
        <v>0</v>
      </c>
      <c r="H154" s="14">
        <v>37</v>
      </c>
      <c r="I154" s="14">
        <v>25</v>
      </c>
      <c r="J154" s="14">
        <v>0</v>
      </c>
      <c r="K154" s="14">
        <v>0</v>
      </c>
      <c r="L154" s="14">
        <v>0</v>
      </c>
      <c r="M154" s="14">
        <v>0</v>
      </c>
      <c r="N154" s="14">
        <v>88</v>
      </c>
      <c r="O154" s="14">
        <v>0</v>
      </c>
      <c r="P154" s="23">
        <v>14</v>
      </c>
    </row>
    <row r="155" spans="1:16" ht="22.5" x14ac:dyDescent="0.25">
      <c r="A155" s="28" t="s">
        <v>601</v>
      </c>
      <c r="B155" s="28" t="s">
        <v>602</v>
      </c>
      <c r="C155" s="14">
        <v>20</v>
      </c>
      <c r="D155" s="14">
        <v>25</v>
      </c>
      <c r="E155" s="29">
        <v>-0.2</v>
      </c>
      <c r="F155" s="14">
        <v>0</v>
      </c>
      <c r="G155" s="14">
        <v>0</v>
      </c>
      <c r="H155" s="14">
        <v>10</v>
      </c>
      <c r="I155" s="14">
        <v>11</v>
      </c>
      <c r="J155" s="14">
        <v>0</v>
      </c>
      <c r="K155" s="14">
        <v>0</v>
      </c>
      <c r="L155" s="14">
        <v>0</v>
      </c>
      <c r="M155" s="14">
        <v>0</v>
      </c>
      <c r="N155" s="14">
        <v>18</v>
      </c>
      <c r="O155" s="14">
        <v>0</v>
      </c>
      <c r="P155" s="23">
        <v>6</v>
      </c>
    </row>
    <row r="156" spans="1:16" x14ac:dyDescent="0.25">
      <c r="A156" s="181" t="s">
        <v>603</v>
      </c>
      <c r="B156" s="182"/>
      <c r="C156" s="25">
        <v>82</v>
      </c>
      <c r="D156" s="25">
        <v>107</v>
      </c>
      <c r="E156" s="26">
        <v>-0.233644859813084</v>
      </c>
      <c r="F156" s="25">
        <v>2</v>
      </c>
      <c r="G156" s="25">
        <v>0</v>
      </c>
      <c r="H156" s="25">
        <v>15</v>
      </c>
      <c r="I156" s="25">
        <v>9</v>
      </c>
      <c r="J156" s="25">
        <v>2</v>
      </c>
      <c r="K156" s="25">
        <v>2</v>
      </c>
      <c r="L156" s="25">
        <v>0</v>
      </c>
      <c r="M156" s="25">
        <v>0</v>
      </c>
      <c r="N156" s="25">
        <v>16</v>
      </c>
      <c r="O156" s="25">
        <v>2</v>
      </c>
      <c r="P156" s="27">
        <v>10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30</v>
      </c>
      <c r="D161" s="14">
        <v>33</v>
      </c>
      <c r="E161" s="29">
        <v>-9.0909090909090898E-2</v>
      </c>
      <c r="F161" s="14">
        <v>2</v>
      </c>
      <c r="G161" s="14">
        <v>0</v>
      </c>
      <c r="H161" s="14">
        <v>2</v>
      </c>
      <c r="I161" s="14">
        <v>1</v>
      </c>
      <c r="J161" s="14">
        <v>2</v>
      </c>
      <c r="K161" s="14">
        <v>0</v>
      </c>
      <c r="L161" s="14">
        <v>0</v>
      </c>
      <c r="M161" s="14">
        <v>0</v>
      </c>
      <c r="N161" s="14">
        <v>0</v>
      </c>
      <c r="O161" s="14">
        <v>2</v>
      </c>
      <c r="P161" s="23">
        <v>2</v>
      </c>
    </row>
    <row r="162" spans="1:16" x14ac:dyDescent="0.25">
      <c r="A162" s="28" t="s">
        <v>614</v>
      </c>
      <c r="B162" s="28" t="s">
        <v>615</v>
      </c>
      <c r="C162" s="14">
        <v>21</v>
      </c>
      <c r="D162" s="14">
        <v>32</v>
      </c>
      <c r="E162" s="29">
        <v>-0.34375</v>
      </c>
      <c r="F162" s="14">
        <v>0</v>
      </c>
      <c r="G162" s="14">
        <v>0</v>
      </c>
      <c r="H162" s="14">
        <v>11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16</v>
      </c>
      <c r="O162" s="14">
        <v>0</v>
      </c>
      <c r="P162" s="23">
        <v>4</v>
      </c>
    </row>
    <row r="163" spans="1:16" ht="22.5" x14ac:dyDescent="0.25">
      <c r="A163" s="28" t="s">
        <v>616</v>
      </c>
      <c r="B163" s="28" t="s">
        <v>617</v>
      </c>
      <c r="C163" s="14">
        <v>1</v>
      </c>
      <c r="D163" s="14">
        <v>2</v>
      </c>
      <c r="E163" s="29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9</v>
      </c>
      <c r="D164" s="14">
        <v>17</v>
      </c>
      <c r="E164" s="29">
        <v>-0.47058823529411797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  <c r="P164" s="23">
        <v>2</v>
      </c>
    </row>
    <row r="165" spans="1:16" x14ac:dyDescent="0.25">
      <c r="A165" s="28" t="s">
        <v>620</v>
      </c>
      <c r="B165" s="28" t="s">
        <v>621</v>
      </c>
      <c r="C165" s="14">
        <v>21</v>
      </c>
      <c r="D165" s="14">
        <v>23</v>
      </c>
      <c r="E165" s="29">
        <v>-8.6956521739130405E-2</v>
      </c>
      <c r="F165" s="14">
        <v>0</v>
      </c>
      <c r="G165" s="14">
        <v>0</v>
      </c>
      <c r="H165" s="14">
        <v>1</v>
      </c>
      <c r="I165" s="14">
        <v>2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3">
        <v>2</v>
      </c>
    </row>
    <row r="166" spans="1:16" x14ac:dyDescent="0.25">
      <c r="A166" s="181" t="s">
        <v>622</v>
      </c>
      <c r="B166" s="182"/>
      <c r="C166" s="25">
        <v>3346</v>
      </c>
      <c r="D166" s="25">
        <v>3023</v>
      </c>
      <c r="E166" s="26">
        <v>0.106847502480979</v>
      </c>
      <c r="F166" s="25">
        <v>36</v>
      </c>
      <c r="G166" s="25">
        <v>3</v>
      </c>
      <c r="H166" s="25">
        <v>1842</v>
      </c>
      <c r="I166" s="25">
        <v>1261</v>
      </c>
      <c r="J166" s="25">
        <v>3</v>
      </c>
      <c r="K166" s="25">
        <v>5</v>
      </c>
      <c r="L166" s="25">
        <v>0</v>
      </c>
      <c r="M166" s="25">
        <v>0</v>
      </c>
      <c r="N166" s="25">
        <v>14</v>
      </c>
      <c r="O166" s="25">
        <v>578</v>
      </c>
      <c r="P166" s="27">
        <v>1105</v>
      </c>
    </row>
    <row r="167" spans="1:16" ht="22.5" x14ac:dyDescent="0.25">
      <c r="A167" s="28" t="s">
        <v>623</v>
      </c>
      <c r="B167" s="28" t="s">
        <v>624</v>
      </c>
      <c r="C167" s="14">
        <v>14</v>
      </c>
      <c r="D167" s="14">
        <v>15</v>
      </c>
      <c r="E167" s="29">
        <v>-6.6666666666666693E-2</v>
      </c>
      <c r="F167" s="14">
        <v>0</v>
      </c>
      <c r="G167" s="14">
        <v>0</v>
      </c>
      <c r="H167" s="14">
        <v>4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4</v>
      </c>
      <c r="P167" s="23">
        <v>5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1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2</v>
      </c>
      <c r="E169" s="29">
        <v>-0.5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1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2</v>
      </c>
      <c r="D171" s="14">
        <v>3</v>
      </c>
      <c r="E171" s="29">
        <v>-0.33333333333333298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1535</v>
      </c>
      <c r="D173" s="14">
        <v>1381</v>
      </c>
      <c r="E173" s="29">
        <v>0.11151339608979</v>
      </c>
      <c r="F173" s="14">
        <v>10</v>
      </c>
      <c r="G173" s="14">
        <v>0</v>
      </c>
      <c r="H173" s="14">
        <v>911</v>
      </c>
      <c r="I173" s="14">
        <v>741</v>
      </c>
      <c r="J173" s="14">
        <v>3</v>
      </c>
      <c r="K173" s="14">
        <v>4</v>
      </c>
      <c r="L173" s="14">
        <v>0</v>
      </c>
      <c r="M173" s="14">
        <v>0</v>
      </c>
      <c r="N173" s="14">
        <v>7</v>
      </c>
      <c r="O173" s="14">
        <v>486</v>
      </c>
      <c r="P173" s="23">
        <v>668</v>
      </c>
    </row>
    <row r="174" spans="1:16" ht="22.5" x14ac:dyDescent="0.25">
      <c r="A174" s="28" t="s">
        <v>637</v>
      </c>
      <c r="B174" s="28" t="s">
        <v>638</v>
      </c>
      <c r="C174" s="14">
        <v>1623</v>
      </c>
      <c r="D174" s="14">
        <v>1553</v>
      </c>
      <c r="E174" s="29">
        <v>4.5074050225370303E-2</v>
      </c>
      <c r="F174" s="14">
        <v>26</v>
      </c>
      <c r="G174" s="14">
        <v>3</v>
      </c>
      <c r="H174" s="14">
        <v>881</v>
      </c>
      <c r="I174" s="14">
        <v>504</v>
      </c>
      <c r="J174" s="14">
        <v>0</v>
      </c>
      <c r="K174" s="14">
        <v>0</v>
      </c>
      <c r="L174" s="14">
        <v>0</v>
      </c>
      <c r="M174" s="14">
        <v>0</v>
      </c>
      <c r="N174" s="14">
        <v>5</v>
      </c>
      <c r="O174" s="14">
        <v>65</v>
      </c>
      <c r="P174" s="23">
        <v>425</v>
      </c>
    </row>
    <row r="175" spans="1:16" x14ac:dyDescent="0.25">
      <c r="A175" s="28" t="s">
        <v>639</v>
      </c>
      <c r="B175" s="28" t="s">
        <v>640</v>
      </c>
      <c r="C175" s="14">
        <v>169</v>
      </c>
      <c r="D175" s="14">
        <v>66</v>
      </c>
      <c r="E175" s="29">
        <v>1.5606060606060601</v>
      </c>
      <c r="F175" s="14">
        <v>0</v>
      </c>
      <c r="G175" s="14">
        <v>0</v>
      </c>
      <c r="H175" s="14">
        <v>46</v>
      </c>
      <c r="I175" s="14">
        <v>13</v>
      </c>
      <c r="J175" s="14">
        <v>0</v>
      </c>
      <c r="K175" s="14">
        <v>1</v>
      </c>
      <c r="L175" s="14">
        <v>0</v>
      </c>
      <c r="M175" s="14">
        <v>0</v>
      </c>
      <c r="N175" s="14">
        <v>1</v>
      </c>
      <c r="O175" s="14">
        <v>23</v>
      </c>
      <c r="P175" s="23">
        <v>4</v>
      </c>
    </row>
    <row r="176" spans="1:16" ht="22.5" x14ac:dyDescent="0.25">
      <c r="A176" s="28" t="s">
        <v>641</v>
      </c>
      <c r="B176" s="28" t="s">
        <v>642</v>
      </c>
      <c r="C176" s="14">
        <v>2</v>
      </c>
      <c r="D176" s="14">
        <v>2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2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645</v>
      </c>
      <c r="B178" s="182"/>
      <c r="C178" s="25">
        <v>3510</v>
      </c>
      <c r="D178" s="25">
        <v>5037</v>
      </c>
      <c r="E178" s="26">
        <v>-0.30315664085765298</v>
      </c>
      <c r="F178" s="25">
        <v>10392</v>
      </c>
      <c r="G178" s="25">
        <v>8908</v>
      </c>
      <c r="H178" s="25">
        <v>2158</v>
      </c>
      <c r="I178" s="25">
        <v>1983</v>
      </c>
      <c r="J178" s="25">
        <v>0</v>
      </c>
      <c r="K178" s="25">
        <v>0</v>
      </c>
      <c r="L178" s="25">
        <v>0</v>
      </c>
      <c r="M178" s="25">
        <v>1</v>
      </c>
      <c r="N178" s="25">
        <v>0</v>
      </c>
      <c r="O178" s="25">
        <v>4</v>
      </c>
      <c r="P178" s="27">
        <v>10702</v>
      </c>
    </row>
    <row r="179" spans="1:16" ht="22.5" x14ac:dyDescent="0.25">
      <c r="A179" s="28" t="s">
        <v>646</v>
      </c>
      <c r="B179" s="28" t="s">
        <v>647</v>
      </c>
      <c r="C179" s="14">
        <v>77</v>
      </c>
      <c r="D179" s="14">
        <v>60</v>
      </c>
      <c r="E179" s="29">
        <v>0.28333333333333299</v>
      </c>
      <c r="F179" s="14">
        <v>186</v>
      </c>
      <c r="G179" s="14">
        <v>103</v>
      </c>
      <c r="H179" s="14">
        <v>24</v>
      </c>
      <c r="I179" s="14">
        <v>12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23">
        <v>118</v>
      </c>
    </row>
    <row r="180" spans="1:16" ht="22.5" x14ac:dyDescent="0.25">
      <c r="A180" s="28" t="s">
        <v>648</v>
      </c>
      <c r="B180" s="28" t="s">
        <v>649</v>
      </c>
      <c r="C180" s="14">
        <v>1916</v>
      </c>
      <c r="D180" s="14">
        <v>3061</v>
      </c>
      <c r="E180" s="29">
        <v>-0.37406076445606001</v>
      </c>
      <c r="F180" s="14">
        <v>6172</v>
      </c>
      <c r="G180" s="14">
        <v>5513</v>
      </c>
      <c r="H180" s="14">
        <v>1141</v>
      </c>
      <c r="I180" s="14">
        <v>954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2</v>
      </c>
      <c r="P180" s="23">
        <v>6435</v>
      </c>
    </row>
    <row r="181" spans="1:16" x14ac:dyDescent="0.25">
      <c r="A181" s="28" t="s">
        <v>650</v>
      </c>
      <c r="B181" s="28" t="s">
        <v>651</v>
      </c>
      <c r="C181" s="14">
        <v>210</v>
      </c>
      <c r="D181" s="14">
        <v>271</v>
      </c>
      <c r="E181" s="29">
        <v>-0.22509225092250901</v>
      </c>
      <c r="F181" s="14">
        <v>105</v>
      </c>
      <c r="G181" s="14">
        <v>68</v>
      </c>
      <c r="H181" s="14">
        <v>130</v>
      </c>
      <c r="I181" s="14">
        <v>96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1</v>
      </c>
      <c r="P181" s="23">
        <v>156</v>
      </c>
    </row>
    <row r="182" spans="1:16" ht="22.5" x14ac:dyDescent="0.25">
      <c r="A182" s="28" t="s">
        <v>652</v>
      </c>
      <c r="B182" s="28" t="s">
        <v>653</v>
      </c>
      <c r="C182" s="14">
        <v>19</v>
      </c>
      <c r="D182" s="14">
        <v>17</v>
      </c>
      <c r="E182" s="29">
        <v>0.11764705882352899</v>
      </c>
      <c r="F182" s="14">
        <v>7</v>
      </c>
      <c r="G182" s="14">
        <v>10</v>
      </c>
      <c r="H182" s="14">
        <v>10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16</v>
      </c>
    </row>
    <row r="183" spans="1:16" ht="22.5" x14ac:dyDescent="0.25">
      <c r="A183" s="28" t="s">
        <v>654</v>
      </c>
      <c r="B183" s="28" t="s">
        <v>655</v>
      </c>
      <c r="C183" s="14">
        <v>18</v>
      </c>
      <c r="D183" s="14">
        <v>53</v>
      </c>
      <c r="E183" s="29">
        <v>-0.660377358490566</v>
      </c>
      <c r="F183" s="14">
        <v>95</v>
      </c>
      <c r="G183" s="14">
        <v>213</v>
      </c>
      <c r="H183" s="14">
        <v>27</v>
      </c>
      <c r="I183" s="14">
        <v>92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341</v>
      </c>
    </row>
    <row r="184" spans="1:16" ht="22.5" x14ac:dyDescent="0.25">
      <c r="A184" s="28" t="s">
        <v>656</v>
      </c>
      <c r="B184" s="28" t="s">
        <v>657</v>
      </c>
      <c r="C184" s="14">
        <v>1257</v>
      </c>
      <c r="D184" s="14">
        <v>1560</v>
      </c>
      <c r="E184" s="29">
        <v>-0.19423076923076901</v>
      </c>
      <c r="F184" s="14">
        <v>3824</v>
      </c>
      <c r="G184" s="14">
        <v>3000</v>
      </c>
      <c r="H184" s="14">
        <v>818</v>
      </c>
      <c r="I184" s="14">
        <v>828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3636</v>
      </c>
    </row>
    <row r="185" spans="1:16" ht="22.5" x14ac:dyDescent="0.25">
      <c r="A185" s="28" t="s">
        <v>658</v>
      </c>
      <c r="B185" s="28" t="s">
        <v>659</v>
      </c>
      <c r="C185" s="14">
        <v>13</v>
      </c>
      <c r="D185" s="14">
        <v>15</v>
      </c>
      <c r="E185" s="29">
        <v>-0.133333333333333</v>
      </c>
      <c r="F185" s="14">
        <v>3</v>
      </c>
      <c r="G185" s="14">
        <v>1</v>
      </c>
      <c r="H185" s="14">
        <v>8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660</v>
      </c>
      <c r="B186" s="182"/>
      <c r="C186" s="25">
        <v>3189</v>
      </c>
      <c r="D186" s="25">
        <v>2796</v>
      </c>
      <c r="E186" s="26">
        <v>0.14055793991416299</v>
      </c>
      <c r="F186" s="25">
        <v>104</v>
      </c>
      <c r="G186" s="25">
        <v>89</v>
      </c>
      <c r="H186" s="25">
        <v>1842</v>
      </c>
      <c r="I186" s="25">
        <v>1591</v>
      </c>
      <c r="J186" s="25">
        <v>1</v>
      </c>
      <c r="K186" s="25">
        <v>1</v>
      </c>
      <c r="L186" s="25">
        <v>1</v>
      </c>
      <c r="M186" s="25">
        <v>0</v>
      </c>
      <c r="N186" s="25">
        <v>205</v>
      </c>
      <c r="O186" s="25">
        <v>13</v>
      </c>
      <c r="P186" s="27">
        <v>618</v>
      </c>
    </row>
    <row r="187" spans="1:16" x14ac:dyDescent="0.25">
      <c r="A187" s="28" t="s">
        <v>661</v>
      </c>
      <c r="B187" s="28" t="s">
        <v>662</v>
      </c>
      <c r="C187" s="14">
        <v>118</v>
      </c>
      <c r="D187" s="14">
        <v>91</v>
      </c>
      <c r="E187" s="29">
        <v>0.29670329670329698</v>
      </c>
      <c r="F187" s="14">
        <v>1</v>
      </c>
      <c r="G187" s="14">
        <v>1</v>
      </c>
      <c r="H187" s="14">
        <v>9</v>
      </c>
      <c r="I187" s="14">
        <v>4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2</v>
      </c>
      <c r="P187" s="23">
        <v>6</v>
      </c>
    </row>
    <row r="188" spans="1:16" ht="22.5" x14ac:dyDescent="0.25">
      <c r="A188" s="28" t="s">
        <v>663</v>
      </c>
      <c r="B188" s="28" t="s">
        <v>664</v>
      </c>
      <c r="C188" s="14">
        <v>4</v>
      </c>
      <c r="D188" s="14">
        <v>9</v>
      </c>
      <c r="E188" s="29">
        <v>-0.55555555555555503</v>
      </c>
      <c r="F188" s="14">
        <v>0</v>
      </c>
      <c r="G188" s="14">
        <v>0</v>
      </c>
      <c r="H188" s="14">
        <v>4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1692</v>
      </c>
      <c r="D189" s="14">
        <v>1359</v>
      </c>
      <c r="E189" s="29">
        <v>0.24503311258278099</v>
      </c>
      <c r="F189" s="14">
        <v>73</v>
      </c>
      <c r="G189" s="14">
        <v>48</v>
      </c>
      <c r="H189" s="14">
        <v>1358</v>
      </c>
      <c r="I189" s="14">
        <v>813</v>
      </c>
      <c r="J189" s="14">
        <v>0</v>
      </c>
      <c r="K189" s="14">
        <v>0</v>
      </c>
      <c r="L189" s="14">
        <v>1</v>
      </c>
      <c r="M189" s="14">
        <v>0</v>
      </c>
      <c r="N189" s="14">
        <v>167</v>
      </c>
      <c r="O189" s="14">
        <v>10</v>
      </c>
      <c r="P189" s="23">
        <v>254</v>
      </c>
    </row>
    <row r="190" spans="1:16" ht="22.5" x14ac:dyDescent="0.25">
      <c r="A190" s="28" t="s">
        <v>667</v>
      </c>
      <c r="B190" s="28" t="s">
        <v>668</v>
      </c>
      <c r="C190" s="14">
        <v>12</v>
      </c>
      <c r="D190" s="14">
        <v>15</v>
      </c>
      <c r="E190" s="29">
        <v>-0.2</v>
      </c>
      <c r="F190" s="14">
        <v>0</v>
      </c>
      <c r="G190" s="14">
        <v>1</v>
      </c>
      <c r="H190" s="14">
        <v>6</v>
      </c>
      <c r="I190" s="14">
        <v>9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17</v>
      </c>
    </row>
    <row r="191" spans="1:16" ht="33.75" x14ac:dyDescent="0.25">
      <c r="A191" s="28" t="s">
        <v>669</v>
      </c>
      <c r="B191" s="28" t="s">
        <v>670</v>
      </c>
      <c r="C191" s="14">
        <v>311</v>
      </c>
      <c r="D191" s="14">
        <v>288</v>
      </c>
      <c r="E191" s="29">
        <v>7.9861111111111105E-2</v>
      </c>
      <c r="F191" s="14">
        <v>16</v>
      </c>
      <c r="G191" s="14">
        <v>30</v>
      </c>
      <c r="H191" s="14">
        <v>261</v>
      </c>
      <c r="I191" s="14">
        <v>635</v>
      </c>
      <c r="J191" s="14">
        <v>0</v>
      </c>
      <c r="K191" s="14">
        <v>0</v>
      </c>
      <c r="L191" s="14">
        <v>0</v>
      </c>
      <c r="M191" s="14">
        <v>0</v>
      </c>
      <c r="N191" s="14">
        <v>9</v>
      </c>
      <c r="O191" s="14">
        <v>1</v>
      </c>
      <c r="P191" s="23">
        <v>273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107</v>
      </c>
      <c r="D193" s="14">
        <v>143</v>
      </c>
      <c r="E193" s="29">
        <v>-0.25174825174825199</v>
      </c>
      <c r="F193" s="14">
        <v>3</v>
      </c>
      <c r="G193" s="14">
        <v>3</v>
      </c>
      <c r="H193" s="14">
        <v>57</v>
      </c>
      <c r="I193" s="14">
        <v>57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3">
        <v>37</v>
      </c>
    </row>
    <row r="194" spans="1:16" x14ac:dyDescent="0.25">
      <c r="A194" s="28" t="s">
        <v>675</v>
      </c>
      <c r="B194" s="28" t="s">
        <v>676</v>
      </c>
      <c r="C194" s="14">
        <v>11</v>
      </c>
      <c r="D194" s="14">
        <v>7</v>
      </c>
      <c r="E194" s="29">
        <v>0.57142857142857095</v>
      </c>
      <c r="F194" s="14">
        <v>1</v>
      </c>
      <c r="G194" s="14">
        <v>0</v>
      </c>
      <c r="H194" s="14">
        <v>3</v>
      </c>
      <c r="I194" s="14">
        <v>6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2</v>
      </c>
    </row>
    <row r="195" spans="1:16" ht="22.5" x14ac:dyDescent="0.25">
      <c r="A195" s="28" t="s">
        <v>677</v>
      </c>
      <c r="B195" s="28" t="s">
        <v>678</v>
      </c>
      <c r="C195" s="14">
        <v>2</v>
      </c>
      <c r="D195" s="14">
        <v>0</v>
      </c>
      <c r="E195" s="29">
        <v>0</v>
      </c>
      <c r="F195" s="14">
        <v>0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1</v>
      </c>
    </row>
    <row r="196" spans="1:16" ht="22.5" x14ac:dyDescent="0.25">
      <c r="A196" s="28" t="s">
        <v>679</v>
      </c>
      <c r="B196" s="28" t="s">
        <v>680</v>
      </c>
      <c r="C196" s="14">
        <v>17</v>
      </c>
      <c r="D196" s="14">
        <v>17</v>
      </c>
      <c r="E196" s="29">
        <v>0</v>
      </c>
      <c r="F196" s="14">
        <v>1</v>
      </c>
      <c r="G196" s="14">
        <v>1</v>
      </c>
      <c r="H196" s="14">
        <v>10</v>
      </c>
      <c r="I196" s="14">
        <v>27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15</v>
      </c>
    </row>
    <row r="197" spans="1:16" x14ac:dyDescent="0.25">
      <c r="A197" s="28" t="s">
        <v>681</v>
      </c>
      <c r="B197" s="28" t="s">
        <v>682</v>
      </c>
      <c r="C197" s="14">
        <v>870</v>
      </c>
      <c r="D197" s="14">
        <v>826</v>
      </c>
      <c r="E197" s="29">
        <v>5.32687651331719E-2</v>
      </c>
      <c r="F197" s="14">
        <v>6</v>
      </c>
      <c r="G197" s="14">
        <v>1</v>
      </c>
      <c r="H197" s="14">
        <v>113</v>
      </c>
      <c r="I197" s="14">
        <v>25</v>
      </c>
      <c r="J197" s="14">
        <v>0</v>
      </c>
      <c r="K197" s="14">
        <v>0</v>
      </c>
      <c r="L197" s="14">
        <v>0</v>
      </c>
      <c r="M197" s="14">
        <v>0</v>
      </c>
      <c r="N197" s="14">
        <v>3</v>
      </c>
      <c r="O197" s="14">
        <v>0</v>
      </c>
      <c r="P197" s="23">
        <v>5</v>
      </c>
    </row>
    <row r="198" spans="1:16" ht="22.5" x14ac:dyDescent="0.25">
      <c r="A198" s="28" t="s">
        <v>683</v>
      </c>
      <c r="B198" s="28" t="s">
        <v>684</v>
      </c>
      <c r="C198" s="14">
        <v>16</v>
      </c>
      <c r="D198" s="14">
        <v>19</v>
      </c>
      <c r="E198" s="29">
        <v>-0.157894736842105</v>
      </c>
      <c r="F198" s="14">
        <v>3</v>
      </c>
      <c r="G198" s="14">
        <v>3</v>
      </c>
      <c r="H198" s="14">
        <v>6</v>
      </c>
      <c r="I198" s="14">
        <v>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4</v>
      </c>
    </row>
    <row r="199" spans="1:16" x14ac:dyDescent="0.25">
      <c r="A199" s="28" t="s">
        <v>685</v>
      </c>
      <c r="B199" s="28" t="s">
        <v>686</v>
      </c>
      <c r="C199" s="14">
        <v>27</v>
      </c>
      <c r="D199" s="14">
        <v>21</v>
      </c>
      <c r="E199" s="29">
        <v>0.28571428571428598</v>
      </c>
      <c r="F199" s="14">
        <v>0</v>
      </c>
      <c r="G199" s="14">
        <v>1</v>
      </c>
      <c r="H199" s="14">
        <v>10</v>
      </c>
      <c r="I199" s="14">
        <v>10</v>
      </c>
      <c r="J199" s="14">
        <v>0</v>
      </c>
      <c r="K199" s="14">
        <v>0</v>
      </c>
      <c r="L199" s="14">
        <v>0</v>
      </c>
      <c r="M199" s="14">
        <v>0</v>
      </c>
      <c r="N199" s="14">
        <v>23</v>
      </c>
      <c r="O199" s="14">
        <v>0</v>
      </c>
      <c r="P199" s="23">
        <v>3</v>
      </c>
    </row>
    <row r="200" spans="1:16" ht="22.5" x14ac:dyDescent="0.25">
      <c r="A200" s="28" t="s">
        <v>687</v>
      </c>
      <c r="B200" s="28" t="s">
        <v>688</v>
      </c>
      <c r="C200" s="14">
        <v>2</v>
      </c>
      <c r="D200" s="14">
        <v>1</v>
      </c>
      <c r="E200" s="29">
        <v>1</v>
      </c>
      <c r="F200" s="14">
        <v>0</v>
      </c>
      <c r="G200" s="14">
        <v>0</v>
      </c>
      <c r="H200" s="14">
        <v>3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1</v>
      </c>
    </row>
    <row r="201" spans="1:16" x14ac:dyDescent="0.25">
      <c r="A201" s="181" t="s">
        <v>689</v>
      </c>
      <c r="B201" s="182"/>
      <c r="C201" s="25">
        <v>263</v>
      </c>
      <c r="D201" s="25">
        <v>318</v>
      </c>
      <c r="E201" s="26">
        <v>-0.17295597484276701</v>
      </c>
      <c r="F201" s="25">
        <v>42</v>
      </c>
      <c r="G201" s="25">
        <v>23</v>
      </c>
      <c r="H201" s="25">
        <v>93</v>
      </c>
      <c r="I201" s="25">
        <v>67</v>
      </c>
      <c r="J201" s="25">
        <v>0</v>
      </c>
      <c r="K201" s="25">
        <v>0</v>
      </c>
      <c r="L201" s="25">
        <v>1</v>
      </c>
      <c r="M201" s="25">
        <v>2</v>
      </c>
      <c r="N201" s="25">
        <v>60</v>
      </c>
      <c r="O201" s="25">
        <v>0</v>
      </c>
      <c r="P201" s="27">
        <v>102</v>
      </c>
    </row>
    <row r="202" spans="1:16" x14ac:dyDescent="0.25">
      <c r="A202" s="28" t="s">
        <v>690</v>
      </c>
      <c r="B202" s="28" t="s">
        <v>691</v>
      </c>
      <c r="C202" s="14">
        <v>71</v>
      </c>
      <c r="D202" s="14">
        <v>91</v>
      </c>
      <c r="E202" s="29">
        <v>-0.21978021978022</v>
      </c>
      <c r="F202" s="14">
        <v>0</v>
      </c>
      <c r="G202" s="14">
        <v>0</v>
      </c>
      <c r="H202" s="14">
        <v>12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38</v>
      </c>
      <c r="O202" s="14">
        <v>0</v>
      </c>
      <c r="P202" s="23">
        <v>1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4</v>
      </c>
      <c r="D204" s="14">
        <v>2</v>
      </c>
      <c r="E204" s="29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1</v>
      </c>
      <c r="D205" s="14">
        <v>3</v>
      </c>
      <c r="E205" s="29">
        <v>-0.66666666666666696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154</v>
      </c>
      <c r="D206" s="14">
        <v>166</v>
      </c>
      <c r="E206" s="29">
        <v>-7.2289156626505993E-2</v>
      </c>
      <c r="F206" s="14">
        <v>41</v>
      </c>
      <c r="G206" s="14">
        <v>22</v>
      </c>
      <c r="H206" s="14">
        <v>69</v>
      </c>
      <c r="I206" s="14">
        <v>48</v>
      </c>
      <c r="J206" s="14">
        <v>0</v>
      </c>
      <c r="K206" s="14">
        <v>0</v>
      </c>
      <c r="L206" s="14">
        <v>0</v>
      </c>
      <c r="M206" s="14">
        <v>0</v>
      </c>
      <c r="N206" s="14">
        <v>5</v>
      </c>
      <c r="O206" s="14">
        <v>0</v>
      </c>
      <c r="P206" s="23">
        <v>78</v>
      </c>
    </row>
    <row r="207" spans="1:16" ht="22.5" x14ac:dyDescent="0.25">
      <c r="A207" s="28" t="s">
        <v>700</v>
      </c>
      <c r="B207" s="28" t="s">
        <v>701</v>
      </c>
      <c r="C207" s="14">
        <v>2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1</v>
      </c>
      <c r="D208" s="14">
        <v>4</v>
      </c>
      <c r="E208" s="29">
        <v>-0.75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2</v>
      </c>
      <c r="N208" s="14">
        <v>0</v>
      </c>
      <c r="O208" s="14">
        <v>0</v>
      </c>
      <c r="P208" s="23">
        <v>1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1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4</v>
      </c>
      <c r="E211" s="29">
        <v>-1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1</v>
      </c>
    </row>
    <row r="212" spans="1:16" x14ac:dyDescent="0.25">
      <c r="A212" s="28" t="s">
        <v>710</v>
      </c>
      <c r="B212" s="28" t="s">
        <v>711</v>
      </c>
      <c r="C212" s="14">
        <v>5</v>
      </c>
      <c r="D212" s="14">
        <v>5</v>
      </c>
      <c r="E212" s="29">
        <v>0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0</v>
      </c>
      <c r="P212" s="23">
        <v>3</v>
      </c>
    </row>
    <row r="213" spans="1:16" x14ac:dyDescent="0.25">
      <c r="A213" s="28" t="s">
        <v>712</v>
      </c>
      <c r="B213" s="28" t="s">
        <v>713</v>
      </c>
      <c r="C213" s="14">
        <v>1</v>
      </c>
      <c r="D213" s="14">
        <v>4</v>
      </c>
      <c r="E213" s="29">
        <v>-0.75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4</v>
      </c>
      <c r="D214" s="14">
        <v>5</v>
      </c>
      <c r="E214" s="29">
        <v>-0.2</v>
      </c>
      <c r="F214" s="14">
        <v>0</v>
      </c>
      <c r="G214" s="14">
        <v>1</v>
      </c>
      <c r="H214" s="14">
        <v>2</v>
      </c>
      <c r="I214" s="14">
        <v>2</v>
      </c>
      <c r="J214" s="14">
        <v>0</v>
      </c>
      <c r="K214" s="14">
        <v>0</v>
      </c>
      <c r="L214" s="14">
        <v>1</v>
      </c>
      <c r="M214" s="14">
        <v>0</v>
      </c>
      <c r="N214" s="14">
        <v>9</v>
      </c>
      <c r="O214" s="14">
        <v>0</v>
      </c>
      <c r="P214" s="23">
        <v>4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2</v>
      </c>
      <c r="E216" s="29">
        <v>-1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2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3</v>
      </c>
      <c r="E217" s="29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14</v>
      </c>
      <c r="D218" s="14">
        <v>24</v>
      </c>
      <c r="E218" s="29">
        <v>-0.41666666666666702</v>
      </c>
      <c r="F218" s="14">
        <v>0</v>
      </c>
      <c r="G218" s="14">
        <v>0</v>
      </c>
      <c r="H218" s="14">
        <v>8</v>
      </c>
      <c r="I218" s="14">
        <v>6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10</v>
      </c>
    </row>
    <row r="219" spans="1:16" ht="22.5" x14ac:dyDescent="0.25">
      <c r="A219" s="28" t="s">
        <v>724</v>
      </c>
      <c r="B219" s="28" t="s">
        <v>725</v>
      </c>
      <c r="C219" s="14">
        <v>2</v>
      </c>
      <c r="D219" s="14">
        <v>1</v>
      </c>
      <c r="E219" s="29">
        <v>1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2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4</v>
      </c>
      <c r="D222" s="14">
        <v>4</v>
      </c>
      <c r="E222" s="29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1</v>
      </c>
    </row>
    <row r="223" spans="1:16" x14ac:dyDescent="0.25">
      <c r="A223" s="181" t="s">
        <v>732</v>
      </c>
      <c r="B223" s="182"/>
      <c r="C223" s="25">
        <v>6641</v>
      </c>
      <c r="D223" s="25">
        <v>5759</v>
      </c>
      <c r="E223" s="26">
        <v>0.15315158881750299</v>
      </c>
      <c r="F223" s="25">
        <v>1135</v>
      </c>
      <c r="G223" s="25">
        <v>774</v>
      </c>
      <c r="H223" s="25">
        <v>2348</v>
      </c>
      <c r="I223" s="25">
        <v>1832</v>
      </c>
      <c r="J223" s="25">
        <v>2</v>
      </c>
      <c r="K223" s="25">
        <v>5</v>
      </c>
      <c r="L223" s="25">
        <v>2</v>
      </c>
      <c r="M223" s="25">
        <v>3</v>
      </c>
      <c r="N223" s="25">
        <v>13</v>
      </c>
      <c r="O223" s="25">
        <v>60</v>
      </c>
      <c r="P223" s="27">
        <v>2104</v>
      </c>
    </row>
    <row r="224" spans="1:16" x14ac:dyDescent="0.25">
      <c r="A224" s="28" t="s">
        <v>733</v>
      </c>
      <c r="B224" s="28" t="s">
        <v>734</v>
      </c>
      <c r="C224" s="14">
        <v>11</v>
      </c>
      <c r="D224" s="14">
        <v>18</v>
      </c>
      <c r="E224" s="29">
        <v>-0.38888888888888901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2</v>
      </c>
      <c r="E225" s="29">
        <v>-1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1</v>
      </c>
      <c r="E226" s="29">
        <v>-1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2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1</v>
      </c>
      <c r="D228" s="14">
        <v>1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6</v>
      </c>
      <c r="D229" s="14">
        <v>3</v>
      </c>
      <c r="E229" s="29">
        <v>1</v>
      </c>
      <c r="F229" s="14">
        <v>0</v>
      </c>
      <c r="G229" s="14">
        <v>0</v>
      </c>
      <c r="H229" s="14">
        <v>2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0</v>
      </c>
      <c r="P229" s="23">
        <v>2</v>
      </c>
    </row>
    <row r="230" spans="1:16" ht="22.5" x14ac:dyDescent="0.25">
      <c r="A230" s="28" t="s">
        <v>745</v>
      </c>
      <c r="B230" s="28" t="s">
        <v>746</v>
      </c>
      <c r="C230" s="14">
        <v>8</v>
      </c>
      <c r="D230" s="14">
        <v>15</v>
      </c>
      <c r="E230" s="29">
        <v>-0.46666666666666701</v>
      </c>
      <c r="F230" s="14">
        <v>2</v>
      </c>
      <c r="G230" s="14">
        <v>3</v>
      </c>
      <c r="H230" s="14">
        <v>3</v>
      </c>
      <c r="I230" s="14">
        <v>7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8</v>
      </c>
    </row>
    <row r="231" spans="1:16" x14ac:dyDescent="0.25">
      <c r="A231" s="28" t="s">
        <v>747</v>
      </c>
      <c r="B231" s="28" t="s">
        <v>748</v>
      </c>
      <c r="C231" s="14">
        <v>185</v>
      </c>
      <c r="D231" s="14">
        <v>225</v>
      </c>
      <c r="E231" s="29">
        <v>-0.17777777777777801</v>
      </c>
      <c r="F231" s="14">
        <v>6</v>
      </c>
      <c r="G231" s="14">
        <v>3</v>
      </c>
      <c r="H231" s="14">
        <v>44</v>
      </c>
      <c r="I231" s="14">
        <v>24</v>
      </c>
      <c r="J231" s="14">
        <v>0</v>
      </c>
      <c r="K231" s="14">
        <v>0</v>
      </c>
      <c r="L231" s="14">
        <v>0</v>
      </c>
      <c r="M231" s="14">
        <v>0</v>
      </c>
      <c r="N231" s="14">
        <v>5</v>
      </c>
      <c r="O231" s="14">
        <v>0</v>
      </c>
      <c r="P231" s="23">
        <v>14</v>
      </c>
    </row>
    <row r="232" spans="1:16" x14ac:dyDescent="0.25">
      <c r="A232" s="28" t="s">
        <v>749</v>
      </c>
      <c r="B232" s="28" t="s">
        <v>750</v>
      </c>
      <c r="C232" s="14">
        <v>296</v>
      </c>
      <c r="D232" s="14">
        <v>403</v>
      </c>
      <c r="E232" s="29">
        <v>-0.26550868486352303</v>
      </c>
      <c r="F232" s="14">
        <v>13</v>
      </c>
      <c r="G232" s="14">
        <v>9</v>
      </c>
      <c r="H232" s="14">
        <v>98</v>
      </c>
      <c r="I232" s="14">
        <v>11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30</v>
      </c>
    </row>
    <row r="233" spans="1:16" x14ac:dyDescent="0.25">
      <c r="A233" s="28" t="s">
        <v>751</v>
      </c>
      <c r="B233" s="28" t="s">
        <v>752</v>
      </c>
      <c r="C233" s="14">
        <v>88</v>
      </c>
      <c r="D233" s="14">
        <v>93</v>
      </c>
      <c r="E233" s="29">
        <v>-5.3763440860215103E-2</v>
      </c>
      <c r="F233" s="14">
        <v>3</v>
      </c>
      <c r="G233" s="14">
        <v>2</v>
      </c>
      <c r="H233" s="14">
        <v>32</v>
      </c>
      <c r="I233" s="14">
        <v>21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26</v>
      </c>
    </row>
    <row r="234" spans="1:16" ht="22.5" x14ac:dyDescent="0.25">
      <c r="A234" s="28" t="s">
        <v>753</v>
      </c>
      <c r="B234" s="28" t="s">
        <v>754</v>
      </c>
      <c r="C234" s="14">
        <v>6</v>
      </c>
      <c r="D234" s="14">
        <v>14</v>
      </c>
      <c r="E234" s="29">
        <v>-0.57142857142857095</v>
      </c>
      <c r="F234" s="14">
        <v>0</v>
      </c>
      <c r="G234" s="14">
        <v>0</v>
      </c>
      <c r="H234" s="14">
        <v>3</v>
      </c>
      <c r="I234" s="14">
        <v>5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33.75" x14ac:dyDescent="0.25">
      <c r="A235" s="28" t="s">
        <v>755</v>
      </c>
      <c r="B235" s="28" t="s">
        <v>756</v>
      </c>
      <c r="C235" s="14">
        <v>9</v>
      </c>
      <c r="D235" s="14">
        <v>12</v>
      </c>
      <c r="E235" s="29">
        <v>-0.25</v>
      </c>
      <c r="F235" s="14">
        <v>0</v>
      </c>
      <c r="G235" s="14">
        <v>3</v>
      </c>
      <c r="H235" s="14">
        <v>4</v>
      </c>
      <c r="I235" s="14">
        <v>15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3">
        <v>2</v>
      </c>
    </row>
    <row r="236" spans="1:16" x14ac:dyDescent="0.25">
      <c r="A236" s="28" t="s">
        <v>757</v>
      </c>
      <c r="B236" s="28" t="s">
        <v>758</v>
      </c>
      <c r="C236" s="14">
        <v>23</v>
      </c>
      <c r="D236" s="14">
        <v>11</v>
      </c>
      <c r="E236" s="29">
        <v>1.0909090909090899</v>
      </c>
      <c r="F236" s="14">
        <v>0</v>
      </c>
      <c r="G236" s="14">
        <v>0</v>
      </c>
      <c r="H236" s="14">
        <v>9</v>
      </c>
      <c r="I236" s="14">
        <v>11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7</v>
      </c>
    </row>
    <row r="237" spans="1:16" ht="22.5" x14ac:dyDescent="0.25">
      <c r="A237" s="28" t="s">
        <v>759</v>
      </c>
      <c r="B237" s="28" t="s">
        <v>760</v>
      </c>
      <c r="C237" s="14">
        <v>4</v>
      </c>
      <c r="D237" s="14">
        <v>1</v>
      </c>
      <c r="E237" s="29">
        <v>3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6002</v>
      </c>
      <c r="D238" s="14">
        <v>4949</v>
      </c>
      <c r="E238" s="29">
        <v>0.21277025661749799</v>
      </c>
      <c r="F238" s="14">
        <v>1111</v>
      </c>
      <c r="G238" s="14">
        <v>753</v>
      </c>
      <c r="H238" s="14">
        <v>2151</v>
      </c>
      <c r="I238" s="14">
        <v>1735</v>
      </c>
      <c r="J238" s="14">
        <v>2</v>
      </c>
      <c r="K238" s="14">
        <v>5</v>
      </c>
      <c r="L238" s="14">
        <v>2</v>
      </c>
      <c r="M238" s="14">
        <v>3</v>
      </c>
      <c r="N238" s="14">
        <v>0</v>
      </c>
      <c r="O238" s="14">
        <v>60</v>
      </c>
      <c r="P238" s="23">
        <v>2007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1</v>
      </c>
      <c r="E240" s="29">
        <v>-1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1</v>
      </c>
      <c r="D241" s="14">
        <v>1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1</v>
      </c>
      <c r="D242" s="14">
        <v>8</v>
      </c>
      <c r="E242" s="29">
        <v>-0.875</v>
      </c>
      <c r="F242" s="14">
        <v>0</v>
      </c>
      <c r="G242" s="14">
        <v>0</v>
      </c>
      <c r="H242" s="14">
        <v>2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2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1</v>
      </c>
      <c r="E243" s="29">
        <v>-1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1</v>
      </c>
    </row>
    <row r="244" spans="1:16" x14ac:dyDescent="0.25">
      <c r="A244" s="181" t="s">
        <v>773</v>
      </c>
      <c r="B244" s="182"/>
      <c r="C244" s="25">
        <v>76</v>
      </c>
      <c r="D244" s="25">
        <v>49</v>
      </c>
      <c r="E244" s="26">
        <v>0.55102040816326503</v>
      </c>
      <c r="F244" s="25">
        <v>2</v>
      </c>
      <c r="G244" s="25">
        <v>1</v>
      </c>
      <c r="H244" s="25">
        <v>14</v>
      </c>
      <c r="I244" s="25">
        <v>23</v>
      </c>
      <c r="J244" s="25">
        <v>0</v>
      </c>
      <c r="K244" s="25">
        <v>3</v>
      </c>
      <c r="L244" s="25">
        <v>0</v>
      </c>
      <c r="M244" s="25">
        <v>2</v>
      </c>
      <c r="N244" s="25">
        <v>105</v>
      </c>
      <c r="O244" s="25">
        <v>6</v>
      </c>
      <c r="P244" s="27">
        <v>42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1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1</v>
      </c>
      <c r="D247" s="14">
        <v>0</v>
      </c>
      <c r="E247" s="29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5</v>
      </c>
      <c r="D248" s="14">
        <v>3</v>
      </c>
      <c r="E248" s="29">
        <v>0.66666666666666696</v>
      </c>
      <c r="F248" s="14">
        <v>0</v>
      </c>
      <c r="G248" s="14">
        <v>0</v>
      </c>
      <c r="H248" s="14">
        <v>3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2</v>
      </c>
    </row>
    <row r="249" spans="1:16" x14ac:dyDescent="0.25">
      <c r="A249" s="28" t="s">
        <v>782</v>
      </c>
      <c r="B249" s="28" t="s">
        <v>783</v>
      </c>
      <c r="C249" s="14">
        <v>47</v>
      </c>
      <c r="D249" s="14">
        <v>23</v>
      </c>
      <c r="E249" s="29">
        <v>1.0434782608695701</v>
      </c>
      <c r="F249" s="14">
        <v>2</v>
      </c>
      <c r="G249" s="14">
        <v>1</v>
      </c>
      <c r="H249" s="14">
        <v>8</v>
      </c>
      <c r="I249" s="14">
        <v>10</v>
      </c>
      <c r="J249" s="14">
        <v>0</v>
      </c>
      <c r="K249" s="14">
        <v>1</v>
      </c>
      <c r="L249" s="14">
        <v>0</v>
      </c>
      <c r="M249" s="14">
        <v>0</v>
      </c>
      <c r="N249" s="14">
        <v>105</v>
      </c>
      <c r="O249" s="14">
        <v>0</v>
      </c>
      <c r="P249" s="23">
        <v>6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1</v>
      </c>
      <c r="E250" s="29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2</v>
      </c>
      <c r="E251" s="29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4</v>
      </c>
      <c r="E252" s="29">
        <v>-1</v>
      </c>
      <c r="F252" s="14">
        <v>0</v>
      </c>
      <c r="G252" s="14">
        <v>0</v>
      </c>
      <c r="H252" s="14">
        <v>0</v>
      </c>
      <c r="I252" s="14">
        <v>9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8</v>
      </c>
    </row>
    <row r="253" spans="1:16" ht="22.5" x14ac:dyDescent="0.25">
      <c r="A253" s="28" t="s">
        <v>790</v>
      </c>
      <c r="B253" s="28" t="s">
        <v>791</v>
      </c>
      <c r="C253" s="14">
        <v>5</v>
      </c>
      <c r="D253" s="14">
        <v>5</v>
      </c>
      <c r="E253" s="29">
        <v>0</v>
      </c>
      <c r="F253" s="14">
        <v>0</v>
      </c>
      <c r="G253" s="14">
        <v>0</v>
      </c>
      <c r="H253" s="14">
        <v>1</v>
      </c>
      <c r="I253" s="14">
        <v>2</v>
      </c>
      <c r="J253" s="14">
        <v>0</v>
      </c>
      <c r="K253" s="14">
        <v>2</v>
      </c>
      <c r="L253" s="14">
        <v>0</v>
      </c>
      <c r="M253" s="14">
        <v>1</v>
      </c>
      <c r="N253" s="14">
        <v>0</v>
      </c>
      <c r="O253" s="14">
        <v>6</v>
      </c>
      <c r="P253" s="23">
        <v>25</v>
      </c>
    </row>
    <row r="254" spans="1:16" ht="22.5" x14ac:dyDescent="0.25">
      <c r="A254" s="28" t="s">
        <v>792</v>
      </c>
      <c r="B254" s="28" t="s">
        <v>793</v>
      </c>
      <c r="C254" s="14">
        <v>9</v>
      </c>
      <c r="D254" s="14">
        <v>4</v>
      </c>
      <c r="E254" s="29">
        <v>1.25</v>
      </c>
      <c r="F254" s="14">
        <v>0</v>
      </c>
      <c r="G254" s="14">
        <v>0</v>
      </c>
      <c r="H254" s="14">
        <v>1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4</v>
      </c>
      <c r="D255" s="14">
        <v>1</v>
      </c>
      <c r="E255" s="29">
        <v>3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1</v>
      </c>
      <c r="E258" s="29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1</v>
      </c>
      <c r="E260" s="29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2</v>
      </c>
      <c r="E262" s="29">
        <v>-1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1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1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2</v>
      </c>
      <c r="D269" s="14">
        <v>2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1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1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1</v>
      </c>
    </row>
    <row r="271" spans="1:16" x14ac:dyDescent="0.25">
      <c r="A271" s="181" t="s">
        <v>826</v>
      </c>
      <c r="B271" s="182"/>
      <c r="C271" s="25">
        <v>3163</v>
      </c>
      <c r="D271" s="25">
        <v>3101</v>
      </c>
      <c r="E271" s="26">
        <v>1.99935504675911E-2</v>
      </c>
      <c r="F271" s="25">
        <v>434</v>
      </c>
      <c r="G271" s="25">
        <v>265</v>
      </c>
      <c r="H271" s="25">
        <v>2012</v>
      </c>
      <c r="I271" s="25">
        <v>1970</v>
      </c>
      <c r="J271" s="25">
        <v>0</v>
      </c>
      <c r="K271" s="25">
        <v>7</v>
      </c>
      <c r="L271" s="25">
        <v>0</v>
      </c>
      <c r="M271" s="25">
        <v>3</v>
      </c>
      <c r="N271" s="25">
        <v>3</v>
      </c>
      <c r="O271" s="25">
        <v>29</v>
      </c>
      <c r="P271" s="27">
        <v>1771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1</v>
      </c>
      <c r="E272" s="29">
        <v>-1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1263</v>
      </c>
      <c r="D273" s="14">
        <v>1522</v>
      </c>
      <c r="E273" s="29">
        <v>-0.17017082785808099</v>
      </c>
      <c r="F273" s="14">
        <v>171</v>
      </c>
      <c r="G273" s="14">
        <v>101</v>
      </c>
      <c r="H273" s="14">
        <v>1175</v>
      </c>
      <c r="I273" s="14">
        <v>1087</v>
      </c>
      <c r="J273" s="14">
        <v>0</v>
      </c>
      <c r="K273" s="14">
        <v>1</v>
      </c>
      <c r="L273" s="14">
        <v>0</v>
      </c>
      <c r="M273" s="14">
        <v>0</v>
      </c>
      <c r="N273" s="14">
        <v>1</v>
      </c>
      <c r="O273" s="14">
        <v>5</v>
      </c>
      <c r="P273" s="23">
        <v>857</v>
      </c>
    </row>
    <row r="274" spans="1:16" ht="33.75" x14ac:dyDescent="0.25">
      <c r="A274" s="28" t="s">
        <v>831</v>
      </c>
      <c r="B274" s="28" t="s">
        <v>832</v>
      </c>
      <c r="C274" s="14">
        <v>1567</v>
      </c>
      <c r="D274" s="14">
        <v>1352</v>
      </c>
      <c r="E274" s="29">
        <v>0.15902366863905301</v>
      </c>
      <c r="F274" s="14">
        <v>243</v>
      </c>
      <c r="G274" s="14">
        <v>156</v>
      </c>
      <c r="H274" s="14">
        <v>736</v>
      </c>
      <c r="I274" s="14">
        <v>762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810</v>
      </c>
    </row>
    <row r="275" spans="1:16" ht="22.5" x14ac:dyDescent="0.25">
      <c r="A275" s="28" t="s">
        <v>833</v>
      </c>
      <c r="B275" s="28" t="s">
        <v>834</v>
      </c>
      <c r="C275" s="14">
        <v>9</v>
      </c>
      <c r="D275" s="14">
        <v>4</v>
      </c>
      <c r="E275" s="29">
        <v>1.25</v>
      </c>
      <c r="F275" s="14">
        <v>1</v>
      </c>
      <c r="G275" s="14">
        <v>2</v>
      </c>
      <c r="H275" s="14">
        <v>1</v>
      </c>
      <c r="I275" s="14">
        <v>8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22</v>
      </c>
    </row>
    <row r="276" spans="1:16" x14ac:dyDescent="0.25">
      <c r="A276" s="28" t="s">
        <v>835</v>
      </c>
      <c r="B276" s="28" t="s">
        <v>836</v>
      </c>
      <c r="C276" s="14">
        <v>83</v>
      </c>
      <c r="D276" s="14">
        <v>40</v>
      </c>
      <c r="E276" s="29">
        <v>1.075</v>
      </c>
      <c r="F276" s="14">
        <v>4</v>
      </c>
      <c r="G276" s="14">
        <v>0</v>
      </c>
      <c r="H276" s="14">
        <v>21</v>
      </c>
      <c r="I276" s="14">
        <v>10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3">
        <v>1</v>
      </c>
    </row>
    <row r="277" spans="1:16" x14ac:dyDescent="0.25">
      <c r="A277" s="28" t="s">
        <v>837</v>
      </c>
      <c r="B277" s="28" t="s">
        <v>838</v>
      </c>
      <c r="C277" s="14">
        <v>100</v>
      </c>
      <c r="D277" s="14">
        <v>67</v>
      </c>
      <c r="E277" s="29">
        <v>0.49253731343283602</v>
      </c>
      <c r="F277" s="14">
        <v>8</v>
      </c>
      <c r="G277" s="14">
        <v>3</v>
      </c>
      <c r="H277" s="14">
        <v>26</v>
      </c>
      <c r="I277" s="14">
        <v>33</v>
      </c>
      <c r="J277" s="14">
        <v>0</v>
      </c>
      <c r="K277" s="14">
        <v>0</v>
      </c>
      <c r="L277" s="14">
        <v>0</v>
      </c>
      <c r="M277" s="14">
        <v>1</v>
      </c>
      <c r="N277" s="14">
        <v>0</v>
      </c>
      <c r="O277" s="14">
        <v>3</v>
      </c>
      <c r="P277" s="23">
        <v>36</v>
      </c>
    </row>
    <row r="278" spans="1:16" ht="22.5" x14ac:dyDescent="0.25">
      <c r="A278" s="28" t="s">
        <v>839</v>
      </c>
      <c r="B278" s="28" t="s">
        <v>840</v>
      </c>
      <c r="C278" s="14">
        <v>85</v>
      </c>
      <c r="D278" s="14">
        <v>73</v>
      </c>
      <c r="E278" s="29">
        <v>0.164383561643836</v>
      </c>
      <c r="F278" s="14">
        <v>4</v>
      </c>
      <c r="G278" s="14">
        <v>2</v>
      </c>
      <c r="H278" s="14">
        <v>44</v>
      </c>
      <c r="I278" s="14">
        <v>37</v>
      </c>
      <c r="J278" s="14">
        <v>0</v>
      </c>
      <c r="K278" s="14">
        <v>3</v>
      </c>
      <c r="L278" s="14">
        <v>0</v>
      </c>
      <c r="M278" s="14">
        <v>2</v>
      </c>
      <c r="N278" s="14">
        <v>0</v>
      </c>
      <c r="O278" s="14">
        <v>0</v>
      </c>
      <c r="P278" s="23">
        <v>28</v>
      </c>
    </row>
    <row r="279" spans="1:16" ht="22.5" x14ac:dyDescent="0.25">
      <c r="A279" s="28" t="s">
        <v>841</v>
      </c>
      <c r="B279" s="28" t="s">
        <v>842</v>
      </c>
      <c r="C279" s="14">
        <v>3</v>
      </c>
      <c r="D279" s="14">
        <v>1</v>
      </c>
      <c r="E279" s="29">
        <v>2</v>
      </c>
      <c r="F279" s="14">
        <v>0</v>
      </c>
      <c r="G279" s="14">
        <v>0</v>
      </c>
      <c r="H279" s="14">
        <v>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1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1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2</v>
      </c>
      <c r="E283" s="29">
        <v>-1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1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10</v>
      </c>
      <c r="D288" s="14">
        <v>4</v>
      </c>
      <c r="E288" s="29">
        <v>1.5</v>
      </c>
      <c r="F288" s="14">
        <v>0</v>
      </c>
      <c r="G288" s="14">
        <v>0</v>
      </c>
      <c r="H288" s="14">
        <v>1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4</v>
      </c>
      <c r="D289" s="14">
        <v>0</v>
      </c>
      <c r="E289" s="29">
        <v>0</v>
      </c>
      <c r="F289" s="14">
        <v>1</v>
      </c>
      <c r="G289" s="14">
        <v>1</v>
      </c>
      <c r="H289" s="14">
        <v>2</v>
      </c>
      <c r="I289" s="14">
        <v>4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4</v>
      </c>
      <c r="D291" s="14">
        <v>3</v>
      </c>
      <c r="E291" s="29">
        <v>0.33333333333333298</v>
      </c>
      <c r="F291" s="14">
        <v>1</v>
      </c>
      <c r="G291" s="14">
        <v>0</v>
      </c>
      <c r="H291" s="14">
        <v>0</v>
      </c>
      <c r="I291" s="14">
        <v>13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3">
        <v>5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1</v>
      </c>
      <c r="E292" s="29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23</v>
      </c>
      <c r="D294" s="14">
        <v>26</v>
      </c>
      <c r="E294" s="29">
        <v>-0.115384615384615</v>
      </c>
      <c r="F294" s="14">
        <v>0</v>
      </c>
      <c r="G294" s="14">
        <v>0</v>
      </c>
      <c r="H294" s="14">
        <v>4</v>
      </c>
      <c r="I294" s="14">
        <v>12</v>
      </c>
      <c r="J294" s="14">
        <v>0</v>
      </c>
      <c r="K294" s="14">
        <v>2</v>
      </c>
      <c r="L294" s="14">
        <v>0</v>
      </c>
      <c r="M294" s="14">
        <v>0</v>
      </c>
      <c r="N294" s="14">
        <v>0</v>
      </c>
      <c r="O294" s="14">
        <v>21</v>
      </c>
      <c r="P294" s="23">
        <v>9</v>
      </c>
    </row>
    <row r="295" spans="1:16" x14ac:dyDescent="0.25">
      <c r="A295" s="28" t="s">
        <v>873</v>
      </c>
      <c r="B295" s="28" t="s">
        <v>874</v>
      </c>
      <c r="C295" s="14">
        <v>11</v>
      </c>
      <c r="D295" s="14">
        <v>5</v>
      </c>
      <c r="E295" s="29">
        <v>1.2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1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1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885</v>
      </c>
      <c r="B301" s="182"/>
      <c r="C301" s="25">
        <v>3</v>
      </c>
      <c r="D301" s="25">
        <v>4</v>
      </c>
      <c r="E301" s="26">
        <v>-0.25</v>
      </c>
      <c r="F301" s="25">
        <v>0</v>
      </c>
      <c r="G301" s="25">
        <v>0</v>
      </c>
      <c r="H301" s="25">
        <v>1</v>
      </c>
      <c r="I301" s="25">
        <v>3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2</v>
      </c>
      <c r="P301" s="27">
        <v>6</v>
      </c>
    </row>
    <row r="302" spans="1:16" x14ac:dyDescent="0.25">
      <c r="A302" s="28" t="s">
        <v>886</v>
      </c>
      <c r="B302" s="28" t="s">
        <v>887</v>
      </c>
      <c r="C302" s="14">
        <v>2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2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1</v>
      </c>
      <c r="D304" s="14">
        <v>4</v>
      </c>
      <c r="E304" s="29">
        <v>-0.75</v>
      </c>
      <c r="F304" s="14">
        <v>0</v>
      </c>
      <c r="G304" s="14">
        <v>0</v>
      </c>
      <c r="H304" s="14">
        <v>1</v>
      </c>
      <c r="I304" s="14">
        <v>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6</v>
      </c>
    </row>
    <row r="305" spans="1:16" x14ac:dyDescent="0.25">
      <c r="A305" s="181" t="s">
        <v>892</v>
      </c>
      <c r="B305" s="182"/>
      <c r="C305" s="25">
        <v>28</v>
      </c>
      <c r="D305" s="25">
        <v>21</v>
      </c>
      <c r="E305" s="26">
        <v>0.33333333333333298</v>
      </c>
      <c r="F305" s="25">
        <v>0</v>
      </c>
      <c r="G305" s="25">
        <v>0</v>
      </c>
      <c r="H305" s="25">
        <v>0</v>
      </c>
      <c r="I305" s="25">
        <v>2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4</v>
      </c>
      <c r="D306" s="14">
        <v>10</v>
      </c>
      <c r="E306" s="29">
        <v>-0.6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1</v>
      </c>
      <c r="E307" s="29">
        <v>-1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24</v>
      </c>
      <c r="D308" s="14">
        <v>10</v>
      </c>
      <c r="E308" s="29">
        <v>1.4</v>
      </c>
      <c r="F308" s="14">
        <v>0</v>
      </c>
      <c r="G308" s="14">
        <v>0</v>
      </c>
      <c r="H308" s="14">
        <v>0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905</v>
      </c>
      <c r="B312" s="182"/>
      <c r="C312" s="25">
        <v>53</v>
      </c>
      <c r="D312" s="25">
        <v>23</v>
      </c>
      <c r="E312" s="26">
        <v>1.3043478260869601</v>
      </c>
      <c r="F312" s="25">
        <v>0</v>
      </c>
      <c r="G312" s="25">
        <v>0</v>
      </c>
      <c r="H312" s="25">
        <v>15</v>
      </c>
      <c r="I312" s="25">
        <v>7</v>
      </c>
      <c r="J312" s="25">
        <v>0</v>
      </c>
      <c r="K312" s="25">
        <v>0</v>
      </c>
      <c r="L312" s="25">
        <v>0</v>
      </c>
      <c r="M312" s="25">
        <v>0</v>
      </c>
      <c r="N312" s="25">
        <v>1</v>
      </c>
      <c r="O312" s="25">
        <v>3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42</v>
      </c>
      <c r="D313" s="14">
        <v>18</v>
      </c>
      <c r="E313" s="29">
        <v>1.3333333333333299</v>
      </c>
      <c r="F313" s="14">
        <v>0</v>
      </c>
      <c r="G313" s="14">
        <v>0</v>
      </c>
      <c r="H313" s="14">
        <v>13</v>
      </c>
      <c r="I313" s="14">
        <v>7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3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11</v>
      </c>
      <c r="D315" s="14">
        <v>4</v>
      </c>
      <c r="E315" s="29">
        <v>1.75</v>
      </c>
      <c r="F315" s="14">
        <v>0</v>
      </c>
      <c r="G315" s="14">
        <v>0</v>
      </c>
      <c r="H315" s="14">
        <v>2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1</v>
      </c>
      <c r="E317" s="29">
        <v>-1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916</v>
      </c>
      <c r="B318" s="182"/>
      <c r="C318" s="25">
        <v>41</v>
      </c>
      <c r="D318" s="25">
        <v>6</v>
      </c>
      <c r="E318" s="26">
        <v>5.8333333333333304</v>
      </c>
      <c r="F318" s="25">
        <v>0</v>
      </c>
      <c r="G318" s="25">
        <v>0</v>
      </c>
      <c r="H318" s="25">
        <v>2</v>
      </c>
      <c r="I318" s="25">
        <v>1</v>
      </c>
      <c r="J318" s="25">
        <v>0</v>
      </c>
      <c r="K318" s="25">
        <v>0</v>
      </c>
      <c r="L318" s="25">
        <v>0</v>
      </c>
      <c r="M318" s="25">
        <v>0</v>
      </c>
      <c r="N318" s="25">
        <v>45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41</v>
      </c>
      <c r="D319" s="14">
        <v>6</v>
      </c>
      <c r="E319" s="29">
        <v>5.8333333333333304</v>
      </c>
      <c r="F319" s="14">
        <v>0</v>
      </c>
      <c r="G319" s="14">
        <v>0</v>
      </c>
      <c r="H319" s="14">
        <v>2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45</v>
      </c>
      <c r="O319" s="14">
        <v>0</v>
      </c>
      <c r="P319" s="23">
        <v>0</v>
      </c>
    </row>
    <row r="320" spans="1:16" x14ac:dyDescent="0.25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924</v>
      </c>
      <c r="B323" s="182"/>
      <c r="C323" s="25">
        <v>35469</v>
      </c>
      <c r="D323" s="25">
        <v>36006</v>
      </c>
      <c r="E323" s="26">
        <v>-1.49141809698384E-2</v>
      </c>
      <c r="F323" s="25">
        <v>199</v>
      </c>
      <c r="G323" s="25">
        <v>0</v>
      </c>
      <c r="H323" s="25">
        <v>618</v>
      </c>
      <c r="I323" s="25">
        <v>0</v>
      </c>
      <c r="J323" s="25">
        <v>6</v>
      </c>
      <c r="K323" s="25">
        <v>0</v>
      </c>
      <c r="L323" s="25">
        <v>3</v>
      </c>
      <c r="M323" s="25">
        <v>0</v>
      </c>
      <c r="N323" s="25">
        <v>242</v>
      </c>
      <c r="O323" s="25">
        <v>20</v>
      </c>
      <c r="P323" s="27">
        <v>28</v>
      </c>
    </row>
    <row r="324" spans="1:16" x14ac:dyDescent="0.25">
      <c r="A324" s="28" t="s">
        <v>925</v>
      </c>
      <c r="B324" s="28" t="s">
        <v>926</v>
      </c>
      <c r="C324" s="14">
        <v>35469</v>
      </c>
      <c r="D324" s="14">
        <v>36006</v>
      </c>
      <c r="E324" s="29">
        <v>-1.49141809698384E-2</v>
      </c>
      <c r="F324" s="14">
        <v>199</v>
      </c>
      <c r="G324" s="14">
        <v>0</v>
      </c>
      <c r="H324" s="14">
        <v>618</v>
      </c>
      <c r="I324" s="14">
        <v>0</v>
      </c>
      <c r="J324" s="14">
        <v>6</v>
      </c>
      <c r="K324" s="14">
        <v>0</v>
      </c>
      <c r="L324" s="14">
        <v>3</v>
      </c>
      <c r="M324" s="14">
        <v>0</v>
      </c>
      <c r="N324" s="14">
        <v>242</v>
      </c>
      <c r="O324" s="14">
        <v>20</v>
      </c>
      <c r="P324" s="23">
        <v>28</v>
      </c>
    </row>
    <row r="325" spans="1:16" x14ac:dyDescent="0.25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950</v>
      </c>
      <c r="B337" s="182"/>
      <c r="C337" s="25">
        <v>0</v>
      </c>
      <c r="D337" s="25">
        <v>1</v>
      </c>
      <c r="E337" s="26">
        <v>-1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1</v>
      </c>
      <c r="E338" s="29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956</v>
      </c>
      <c r="B341" s="184"/>
      <c r="C341" s="30">
        <v>166044</v>
      </c>
      <c r="D341" s="30">
        <v>160368</v>
      </c>
      <c r="E341" s="31">
        <v>3.5393594732116097E-2</v>
      </c>
      <c r="F341" s="30">
        <v>25043</v>
      </c>
      <c r="G341" s="30">
        <v>14279</v>
      </c>
      <c r="H341" s="30">
        <v>31536</v>
      </c>
      <c r="I341" s="30">
        <v>23200</v>
      </c>
      <c r="J341" s="30">
        <v>395</v>
      </c>
      <c r="K341" s="30">
        <v>478</v>
      </c>
      <c r="L341" s="30">
        <v>64</v>
      </c>
      <c r="M341" s="30">
        <v>57</v>
      </c>
      <c r="N341" s="30">
        <v>1395</v>
      </c>
      <c r="O341" s="30">
        <v>2229</v>
      </c>
      <c r="P341" s="30">
        <v>29904</v>
      </c>
    </row>
    <row r="342" spans="1:16" x14ac:dyDescent="0.25">
      <c r="A342" s="6"/>
    </row>
  </sheetData>
  <sheetProtection algorithmName="SHA-512" hashValue="HKGw9/um2cli2sbW7cEkck4zsp+kRuSuH1hr+1+VZJSr2EqFqhb3Zrwlh+pnIEAfppz0bu4kIYqIgEEGlaoX6Q==" saltValue="3bcWAxvNn8g+hdeTcnmnx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3">
        <v>27</v>
      </c>
    </row>
    <row r="6" spans="1:3" x14ac:dyDescent="0.25">
      <c r="A6" s="173"/>
      <c r="B6" s="13" t="s">
        <v>334</v>
      </c>
      <c r="C6" s="23">
        <v>2679</v>
      </c>
    </row>
    <row r="7" spans="1:3" x14ac:dyDescent="0.25">
      <c r="A7" s="173"/>
      <c r="B7" s="13" t="s">
        <v>961</v>
      </c>
      <c r="C7" s="23">
        <v>452</v>
      </c>
    </row>
    <row r="8" spans="1:3" x14ac:dyDescent="0.25">
      <c r="A8" s="173"/>
      <c r="B8" s="13" t="s">
        <v>962</v>
      </c>
      <c r="C8" s="23">
        <v>143</v>
      </c>
    </row>
    <row r="9" spans="1:3" x14ac:dyDescent="0.25">
      <c r="A9" s="173"/>
      <c r="B9" s="13" t="s">
        <v>963</v>
      </c>
      <c r="C9" s="23">
        <v>267</v>
      </c>
    </row>
    <row r="10" spans="1:3" x14ac:dyDescent="0.25">
      <c r="A10" s="173"/>
      <c r="B10" s="13" t="s">
        <v>964</v>
      </c>
      <c r="C10" s="23">
        <v>869</v>
      </c>
    </row>
    <row r="11" spans="1:3" x14ac:dyDescent="0.25">
      <c r="A11" s="173"/>
      <c r="B11" s="13" t="s">
        <v>965</v>
      </c>
      <c r="C11" s="23">
        <v>1953</v>
      </c>
    </row>
    <row r="12" spans="1:3" x14ac:dyDescent="0.25">
      <c r="A12" s="173"/>
      <c r="B12" s="13" t="s">
        <v>518</v>
      </c>
      <c r="C12" s="23">
        <v>413</v>
      </c>
    </row>
    <row r="13" spans="1:3" x14ac:dyDescent="0.25">
      <c r="A13" s="173"/>
      <c r="B13" s="13" t="s">
        <v>966</v>
      </c>
      <c r="C13" s="23">
        <v>140</v>
      </c>
    </row>
    <row r="14" spans="1:3" x14ac:dyDescent="0.25">
      <c r="A14" s="173"/>
      <c r="B14" s="13" t="s">
        <v>967</v>
      </c>
      <c r="C14" s="23">
        <v>15</v>
      </c>
    </row>
    <row r="15" spans="1:3" x14ac:dyDescent="0.25">
      <c r="A15" s="173"/>
      <c r="B15" s="13" t="s">
        <v>651</v>
      </c>
      <c r="C15" s="23">
        <v>6</v>
      </c>
    </row>
    <row r="16" spans="1:3" x14ac:dyDescent="0.25">
      <c r="A16" s="173"/>
      <c r="B16" s="13" t="s">
        <v>968</v>
      </c>
      <c r="C16" s="23">
        <v>190</v>
      </c>
    </row>
    <row r="17" spans="1:3" x14ac:dyDescent="0.25">
      <c r="A17" s="173"/>
      <c r="B17" s="13" t="s">
        <v>969</v>
      </c>
      <c r="C17" s="23">
        <v>764</v>
      </c>
    </row>
    <row r="18" spans="1:3" x14ac:dyDescent="0.25">
      <c r="A18" s="173"/>
      <c r="B18" s="13" t="s">
        <v>970</v>
      </c>
      <c r="C18" s="23">
        <v>118</v>
      </c>
    </row>
    <row r="19" spans="1:3" x14ac:dyDescent="0.25">
      <c r="A19" s="174"/>
      <c r="B19" s="13" t="s">
        <v>111</v>
      </c>
      <c r="C19" s="23">
        <v>5030</v>
      </c>
    </row>
    <row r="20" spans="1:3" x14ac:dyDescent="0.25">
      <c r="A20" s="172" t="s">
        <v>971</v>
      </c>
      <c r="B20" s="13" t="s">
        <v>972</v>
      </c>
      <c r="C20" s="23">
        <v>254</v>
      </c>
    </row>
    <row r="21" spans="1:3" x14ac:dyDescent="0.25">
      <c r="A21" s="174"/>
      <c r="B21" s="13" t="s">
        <v>973</v>
      </c>
      <c r="C21" s="23">
        <v>149</v>
      </c>
    </row>
    <row r="22" spans="1:3" x14ac:dyDescent="0.25">
      <c r="A22" s="172" t="s">
        <v>974</v>
      </c>
      <c r="B22" s="13" t="s">
        <v>975</v>
      </c>
      <c r="C22" s="22"/>
    </row>
    <row r="23" spans="1:3" x14ac:dyDescent="0.25">
      <c r="A23" s="173"/>
      <c r="B23" s="13" t="s">
        <v>976</v>
      </c>
      <c r="C23" s="22"/>
    </row>
    <row r="24" spans="1:3" x14ac:dyDescent="0.25">
      <c r="A24" s="174"/>
      <c r="B24" s="13" t="s">
        <v>977</v>
      </c>
      <c r="C24" s="22"/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2141</v>
      </c>
    </row>
    <row r="29" spans="1:3" x14ac:dyDescent="0.25">
      <c r="A29" s="172" t="s">
        <v>980</v>
      </c>
      <c r="B29" s="13" t="s">
        <v>981</v>
      </c>
      <c r="C29" s="23">
        <v>223</v>
      </c>
    </row>
    <row r="30" spans="1:3" x14ac:dyDescent="0.25">
      <c r="A30" s="173"/>
      <c r="B30" s="13" t="s">
        <v>982</v>
      </c>
      <c r="C30" s="23">
        <v>428</v>
      </c>
    </row>
    <row r="31" spans="1:3" x14ac:dyDescent="0.25">
      <c r="A31" s="173"/>
      <c r="B31" s="13" t="s">
        <v>983</v>
      </c>
      <c r="C31" s="23">
        <v>39</v>
      </c>
    </row>
    <row r="32" spans="1:3" x14ac:dyDescent="0.25">
      <c r="A32" s="174"/>
      <c r="B32" s="13" t="s">
        <v>984</v>
      </c>
      <c r="C32" s="23">
        <v>112</v>
      </c>
    </row>
    <row r="33" spans="1:3" x14ac:dyDescent="0.25">
      <c r="A33" s="12" t="s">
        <v>985</v>
      </c>
      <c r="B33" s="16"/>
      <c r="C33" s="23">
        <v>29</v>
      </c>
    </row>
    <row r="34" spans="1:3" x14ac:dyDescent="0.25">
      <c r="A34" s="12" t="s">
        <v>986</v>
      </c>
      <c r="B34" s="16"/>
      <c r="C34" s="23">
        <v>2020</v>
      </c>
    </row>
    <row r="35" spans="1:3" x14ac:dyDescent="0.25">
      <c r="A35" s="12" t="s">
        <v>987</v>
      </c>
      <c r="B35" s="16"/>
      <c r="C35" s="23">
        <v>419</v>
      </c>
    </row>
    <row r="36" spans="1:3" x14ac:dyDescent="0.25">
      <c r="A36" s="12" t="s">
        <v>988</v>
      </c>
      <c r="B36" s="16"/>
      <c r="C36" s="23">
        <v>239</v>
      </c>
    </row>
    <row r="37" spans="1:3" x14ac:dyDescent="0.25">
      <c r="A37" s="12" t="s">
        <v>989</v>
      </c>
      <c r="B37" s="16"/>
      <c r="C37" s="23">
        <v>15</v>
      </c>
    </row>
    <row r="38" spans="1:3" x14ac:dyDescent="0.25">
      <c r="A38" s="12" t="s">
        <v>990</v>
      </c>
      <c r="B38" s="16"/>
      <c r="C38" s="23">
        <v>17</v>
      </c>
    </row>
    <row r="39" spans="1:3" x14ac:dyDescent="0.25">
      <c r="A39" s="12" t="s">
        <v>977</v>
      </c>
      <c r="B39" s="16"/>
      <c r="C39" s="23">
        <v>611</v>
      </c>
    </row>
    <row r="40" spans="1:3" x14ac:dyDescent="0.25">
      <c r="A40" s="172" t="s">
        <v>991</v>
      </c>
      <c r="B40" s="13" t="s">
        <v>992</v>
      </c>
      <c r="C40" s="23">
        <v>320</v>
      </c>
    </row>
    <row r="41" spans="1:3" x14ac:dyDescent="0.25">
      <c r="A41" s="173"/>
      <c r="B41" s="13" t="s">
        <v>993</v>
      </c>
      <c r="C41" s="23">
        <v>25</v>
      </c>
    </row>
    <row r="42" spans="1:3" x14ac:dyDescent="0.25">
      <c r="A42" s="173"/>
      <c r="B42" s="13" t="s">
        <v>994</v>
      </c>
      <c r="C42" s="23">
        <v>24</v>
      </c>
    </row>
    <row r="43" spans="1:3" x14ac:dyDescent="0.25">
      <c r="A43" s="173"/>
      <c r="B43" s="13" t="s">
        <v>995</v>
      </c>
      <c r="C43" s="23">
        <v>10</v>
      </c>
    </row>
    <row r="44" spans="1:3" x14ac:dyDescent="0.25">
      <c r="A44" s="174"/>
      <c r="B44" s="13" t="s">
        <v>996</v>
      </c>
      <c r="C44" s="23">
        <v>11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148</v>
      </c>
    </row>
    <row r="49" spans="1:3" x14ac:dyDescent="0.25">
      <c r="A49" s="172" t="s">
        <v>81</v>
      </c>
      <c r="B49" s="13" t="s">
        <v>998</v>
      </c>
      <c r="C49" s="23">
        <v>144</v>
      </c>
    </row>
    <row r="50" spans="1:3" x14ac:dyDescent="0.25">
      <c r="A50" s="174"/>
      <c r="B50" s="13" t="s">
        <v>999</v>
      </c>
      <c r="C50" s="23">
        <v>1284</v>
      </c>
    </row>
    <row r="51" spans="1:3" x14ac:dyDescent="0.25">
      <c r="A51" s="172" t="s">
        <v>1000</v>
      </c>
      <c r="B51" s="13" t="s">
        <v>1001</v>
      </c>
      <c r="C51" s="23">
        <v>15</v>
      </c>
    </row>
    <row r="52" spans="1:3" x14ac:dyDescent="0.25">
      <c r="A52" s="174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3">
        <v>9674</v>
      </c>
    </row>
    <row r="57" spans="1:3" x14ac:dyDescent="0.25">
      <c r="A57" s="173"/>
      <c r="B57" s="13" t="s">
        <v>1004</v>
      </c>
      <c r="C57" s="23">
        <v>1082</v>
      </c>
    </row>
    <row r="58" spans="1:3" x14ac:dyDescent="0.25">
      <c r="A58" s="173"/>
      <c r="B58" s="13" t="s">
        <v>1005</v>
      </c>
      <c r="C58" s="23">
        <v>1024</v>
      </c>
    </row>
    <row r="59" spans="1:3" x14ac:dyDescent="0.25">
      <c r="A59" s="173"/>
      <c r="B59" s="13" t="s">
        <v>1006</v>
      </c>
      <c r="C59" s="23">
        <v>6187</v>
      </c>
    </row>
    <row r="60" spans="1:3" x14ac:dyDescent="0.25">
      <c r="A60" s="174"/>
      <c r="B60" s="13" t="s">
        <v>1007</v>
      </c>
      <c r="C60" s="23">
        <v>931</v>
      </c>
    </row>
    <row r="61" spans="1:3" x14ac:dyDescent="0.25">
      <c r="A61" s="172" t="s">
        <v>1008</v>
      </c>
      <c r="B61" s="13" t="s">
        <v>1009</v>
      </c>
      <c r="C61" s="23">
        <v>1953</v>
      </c>
    </row>
    <row r="62" spans="1:3" x14ac:dyDescent="0.25">
      <c r="A62" s="173"/>
      <c r="B62" s="13" t="s">
        <v>1010</v>
      </c>
      <c r="C62" s="23">
        <v>227</v>
      </c>
    </row>
    <row r="63" spans="1:3" x14ac:dyDescent="0.25">
      <c r="A63" s="173"/>
      <c r="B63" s="13" t="s">
        <v>1011</v>
      </c>
      <c r="C63" s="23">
        <v>5</v>
      </c>
    </row>
    <row r="64" spans="1:3" x14ac:dyDescent="0.25">
      <c r="A64" s="173"/>
      <c r="B64" s="13" t="s">
        <v>1012</v>
      </c>
      <c r="C64" s="23">
        <v>1851</v>
      </c>
    </row>
    <row r="65" spans="1:3" x14ac:dyDescent="0.25">
      <c r="A65" s="174"/>
      <c r="B65" s="13" t="s">
        <v>1007</v>
      </c>
      <c r="C65" s="23">
        <v>822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640</v>
      </c>
    </row>
    <row r="70" spans="1:3" x14ac:dyDescent="0.25">
      <c r="A70" s="12" t="s">
        <v>1015</v>
      </c>
      <c r="B70" s="16"/>
      <c r="C70" s="23">
        <v>686</v>
      </c>
    </row>
    <row r="71" spans="1:3" x14ac:dyDescent="0.25">
      <c r="A71" s="12" t="s">
        <v>1016</v>
      </c>
      <c r="B71" s="16"/>
      <c r="C71" s="23">
        <v>4052</v>
      </c>
    </row>
    <row r="72" spans="1:3" x14ac:dyDescent="0.25">
      <c r="A72" s="172" t="s">
        <v>1017</v>
      </c>
      <c r="B72" s="13" t="s">
        <v>1018</v>
      </c>
      <c r="C72" s="22"/>
    </row>
    <row r="73" spans="1:3" x14ac:dyDescent="0.25">
      <c r="A73" s="174"/>
      <c r="B73" s="13" t="s">
        <v>1019</v>
      </c>
      <c r="C73" s="23">
        <v>119</v>
      </c>
    </row>
    <row r="74" spans="1:3" x14ac:dyDescent="0.25">
      <c r="A74" s="12" t="s">
        <v>1020</v>
      </c>
      <c r="B74" s="16"/>
      <c r="C74" s="23">
        <v>129</v>
      </c>
    </row>
    <row r="75" spans="1:3" x14ac:dyDescent="0.25">
      <c r="A75" s="12" t="s">
        <v>1021</v>
      </c>
      <c r="B75" s="16"/>
      <c r="C75" s="23">
        <v>102</v>
      </c>
    </row>
    <row r="76" spans="1:3" x14ac:dyDescent="0.25">
      <c r="A76" s="12" t="s">
        <v>1022</v>
      </c>
      <c r="B76" s="16"/>
      <c r="C76" s="23">
        <v>3</v>
      </c>
    </row>
    <row r="77" spans="1:3" x14ac:dyDescent="0.25">
      <c r="A77" s="12" t="s">
        <v>1023</v>
      </c>
      <c r="B77" s="16"/>
      <c r="C77" s="23">
        <v>90</v>
      </c>
    </row>
    <row r="78" spans="1:3" x14ac:dyDescent="0.25">
      <c r="A78" s="12" t="s">
        <v>1024</v>
      </c>
      <c r="B78" s="16"/>
      <c r="C78" s="23">
        <v>13</v>
      </c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sheetProtection algorithmName="SHA-512" hashValue="byK36BZdNy72l5quenXwCqbtEbSr0nVsbe8twfYjzI6uCpKM12L4jO5JfXcAfTi2EOPNPJxZSxArUZcfbSs0Aw==" saltValue="xsSjv4qvicBVVEM5ck10a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267</v>
      </c>
    </row>
    <row r="6" spans="1:3" x14ac:dyDescent="0.25">
      <c r="A6" s="188"/>
      <c r="B6" s="36" t="s">
        <v>304</v>
      </c>
      <c r="C6" s="37">
        <v>4018</v>
      </c>
    </row>
    <row r="7" spans="1:3" x14ac:dyDescent="0.25">
      <c r="A7" s="188"/>
      <c r="B7" s="36" t="s">
        <v>1030</v>
      </c>
      <c r="C7" s="37">
        <v>497</v>
      </c>
    </row>
    <row r="8" spans="1:3" x14ac:dyDescent="0.25">
      <c r="A8" s="188"/>
      <c r="B8" s="36" t="s">
        <v>1031</v>
      </c>
      <c r="C8" s="22"/>
    </row>
    <row r="9" spans="1:3" x14ac:dyDescent="0.25">
      <c r="A9" s="188"/>
      <c r="B9" s="36" t="s">
        <v>1032</v>
      </c>
      <c r="C9" s="37">
        <v>1</v>
      </c>
    </row>
    <row r="10" spans="1:3" x14ac:dyDescent="0.25">
      <c r="A10" s="188"/>
      <c r="B10" s="36" t="s">
        <v>1033</v>
      </c>
      <c r="C10" s="22"/>
    </row>
    <row r="11" spans="1:3" x14ac:dyDescent="0.25">
      <c r="A11" s="189"/>
      <c r="B11" s="36" t="s">
        <v>1034</v>
      </c>
      <c r="C11" s="22"/>
    </row>
    <row r="12" spans="1:3" x14ac:dyDescent="0.25">
      <c r="A12" s="187" t="s">
        <v>1035</v>
      </c>
      <c r="B12" s="36" t="s">
        <v>65</v>
      </c>
      <c r="C12" s="37">
        <v>939</v>
      </c>
    </row>
    <row r="13" spans="1:3" x14ac:dyDescent="0.25">
      <c r="A13" s="188"/>
      <c r="B13" s="36" t="s">
        <v>1036</v>
      </c>
      <c r="C13" s="37">
        <v>238</v>
      </c>
    </row>
    <row r="14" spans="1:3" x14ac:dyDescent="0.25">
      <c r="A14" s="188"/>
      <c r="B14" s="36" t="s">
        <v>1037</v>
      </c>
      <c r="C14" s="37">
        <v>171</v>
      </c>
    </row>
    <row r="15" spans="1:3" x14ac:dyDescent="0.25">
      <c r="A15" s="189"/>
      <c r="B15" s="36" t="s">
        <v>1038</v>
      </c>
      <c r="C15" s="37">
        <v>280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247</v>
      </c>
    </row>
    <row r="20" spans="1:3" x14ac:dyDescent="0.25">
      <c r="A20" s="35" t="s">
        <v>1041</v>
      </c>
      <c r="B20" s="38"/>
      <c r="C20" s="37">
        <v>137</v>
      </c>
    </row>
    <row r="21" spans="1:3" x14ac:dyDescent="0.25">
      <c r="A21" s="35" t="s">
        <v>1042</v>
      </c>
      <c r="B21" s="38"/>
      <c r="C21" s="37">
        <v>1219</v>
      </c>
    </row>
    <row r="22" spans="1:3" x14ac:dyDescent="0.25">
      <c r="A22" s="35" t="s">
        <v>1043</v>
      </c>
      <c r="B22" s="38"/>
      <c r="C22" s="37">
        <v>363</v>
      </c>
    </row>
    <row r="23" spans="1:3" x14ac:dyDescent="0.25">
      <c r="A23" s="35" t="s">
        <v>1044</v>
      </c>
      <c r="B23" s="38"/>
      <c r="C23" s="37">
        <v>1170</v>
      </c>
    </row>
    <row r="24" spans="1:3" x14ac:dyDescent="0.25">
      <c r="A24" s="35" t="s">
        <v>1045</v>
      </c>
      <c r="B24" s="38"/>
      <c r="C24" s="37">
        <v>924</v>
      </c>
    </row>
    <row r="25" spans="1:3" x14ac:dyDescent="0.25">
      <c r="A25" s="35" t="s">
        <v>1046</v>
      </c>
      <c r="B25" s="38"/>
      <c r="C25" s="37">
        <v>454</v>
      </c>
    </row>
    <row r="26" spans="1:3" x14ac:dyDescent="0.25">
      <c r="A26" s="35" t="s">
        <v>1047</v>
      </c>
      <c r="B26" s="38"/>
      <c r="C26" s="37">
        <v>15</v>
      </c>
    </row>
    <row r="27" spans="1:3" x14ac:dyDescent="0.25">
      <c r="A27" s="35" t="s">
        <v>1048</v>
      </c>
      <c r="B27" s="38"/>
      <c r="C27" s="37">
        <v>15</v>
      </c>
    </row>
    <row r="28" spans="1:3" x14ac:dyDescent="0.25">
      <c r="A28" s="35" t="s">
        <v>1049</v>
      </c>
      <c r="B28" s="38"/>
      <c r="C28" s="37">
        <v>1160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15</v>
      </c>
    </row>
    <row r="33" spans="1:6" x14ac:dyDescent="0.25">
      <c r="A33" s="35" t="s">
        <v>1052</v>
      </c>
      <c r="B33" s="38"/>
      <c r="C33" s="37">
        <v>268</v>
      </c>
    </row>
    <row r="34" spans="1:6" x14ac:dyDescent="0.25">
      <c r="A34" s="35" t="s">
        <v>1053</v>
      </c>
      <c r="B34" s="38"/>
      <c r="C34" s="37">
        <v>409</v>
      </c>
    </row>
    <row r="35" spans="1:6" x14ac:dyDescent="0.25">
      <c r="A35" s="35" t="s">
        <v>1054</v>
      </c>
      <c r="B35" s="38"/>
      <c r="C35" s="37">
        <v>408</v>
      </c>
    </row>
    <row r="36" spans="1:6" x14ac:dyDescent="0.25">
      <c r="A36" s="35" t="s">
        <v>1055</v>
      </c>
      <c r="B36" s="38"/>
      <c r="C36" s="37">
        <v>232</v>
      </c>
    </row>
    <row r="37" spans="1:6" x14ac:dyDescent="0.25">
      <c r="A37" s="35" t="s">
        <v>1056</v>
      </c>
      <c r="B37" s="38"/>
      <c r="C37" s="37">
        <v>154</v>
      </c>
    </row>
    <row r="38" spans="1:6" x14ac:dyDescent="0.25">
      <c r="A38" s="35" t="s">
        <v>1057</v>
      </c>
      <c r="B38" s="38"/>
      <c r="C38" s="37">
        <v>16</v>
      </c>
    </row>
    <row r="39" spans="1:6" x14ac:dyDescent="0.25">
      <c r="A39" s="35" t="s">
        <v>1058</v>
      </c>
      <c r="B39" s="38"/>
      <c r="C39" s="37">
        <v>6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20</v>
      </c>
    </row>
    <row r="44" spans="1:6" x14ac:dyDescent="0.25">
      <c r="A44" s="35" t="s">
        <v>114</v>
      </c>
      <c r="B44" s="38"/>
      <c r="C44" s="37">
        <v>8</v>
      </c>
    </row>
    <row r="45" spans="1:6" x14ac:dyDescent="0.25">
      <c r="A45" s="35" t="s">
        <v>1060</v>
      </c>
      <c r="B45" s="38"/>
      <c r="C45" s="37">
        <v>2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1"/>
      <c r="B49" s="41" t="s">
        <v>1064</v>
      </c>
      <c r="C49" s="17"/>
      <c r="D49" s="17"/>
      <c r="E49" s="17"/>
      <c r="F49" s="22"/>
    </row>
    <row r="50" spans="1:6" x14ac:dyDescent="0.25">
      <c r="A50" s="191"/>
      <c r="B50" s="41" t="s">
        <v>1065</v>
      </c>
      <c r="C50" s="17"/>
      <c r="D50" s="17"/>
      <c r="E50" s="17"/>
      <c r="F50" s="22"/>
    </row>
    <row r="51" spans="1:6" x14ac:dyDescent="0.25">
      <c r="A51" s="191"/>
      <c r="B51" s="41" t="s">
        <v>1066</v>
      </c>
      <c r="C51" s="17"/>
      <c r="D51" s="17"/>
      <c r="E51" s="17"/>
      <c r="F51" s="22"/>
    </row>
    <row r="52" spans="1:6" x14ac:dyDescent="0.25">
      <c r="A52" s="191"/>
      <c r="B52" s="41" t="s">
        <v>334</v>
      </c>
      <c r="C52" s="42">
        <v>120</v>
      </c>
      <c r="D52" s="42">
        <v>80</v>
      </c>
      <c r="E52" s="42">
        <v>46</v>
      </c>
      <c r="F52" s="37">
        <v>36</v>
      </c>
    </row>
    <row r="53" spans="1:6" x14ac:dyDescent="0.25">
      <c r="A53" s="191"/>
      <c r="B53" s="41" t="s">
        <v>1067</v>
      </c>
      <c r="C53" s="42">
        <v>3566</v>
      </c>
      <c r="D53" s="42">
        <v>573</v>
      </c>
      <c r="E53" s="42">
        <v>119</v>
      </c>
      <c r="F53" s="37">
        <v>137</v>
      </c>
    </row>
    <row r="54" spans="1:6" x14ac:dyDescent="0.25">
      <c r="A54" s="191"/>
      <c r="B54" s="41" t="s">
        <v>1068</v>
      </c>
      <c r="C54" s="42">
        <v>1117</v>
      </c>
      <c r="D54" s="42">
        <v>125</v>
      </c>
      <c r="E54" s="42">
        <v>52</v>
      </c>
      <c r="F54" s="37">
        <v>37</v>
      </c>
    </row>
    <row r="55" spans="1:6" x14ac:dyDescent="0.25">
      <c r="A55" s="191"/>
      <c r="B55" s="41" t="s">
        <v>1069</v>
      </c>
      <c r="C55" s="42">
        <v>7</v>
      </c>
      <c r="D55" s="42">
        <v>2</v>
      </c>
      <c r="E55" s="42">
        <v>1</v>
      </c>
      <c r="F55" s="37">
        <v>0</v>
      </c>
    </row>
    <row r="56" spans="1:6" x14ac:dyDescent="0.25">
      <c r="A56" s="191"/>
      <c r="B56" s="41" t="s">
        <v>1070</v>
      </c>
      <c r="C56" s="42">
        <v>1</v>
      </c>
      <c r="D56" s="42">
        <v>0</v>
      </c>
      <c r="E56" s="42">
        <v>0</v>
      </c>
      <c r="F56" s="37">
        <v>0</v>
      </c>
    </row>
    <row r="57" spans="1:6" x14ac:dyDescent="0.25">
      <c r="A57" s="191"/>
      <c r="B57" s="41" t="s">
        <v>1071</v>
      </c>
      <c r="C57" s="42">
        <v>83</v>
      </c>
      <c r="D57" s="42">
        <v>50</v>
      </c>
      <c r="E57" s="42">
        <v>20</v>
      </c>
      <c r="F57" s="37">
        <v>19</v>
      </c>
    </row>
    <row r="58" spans="1:6" x14ac:dyDescent="0.25">
      <c r="A58" s="191"/>
      <c r="B58" s="41" t="s">
        <v>1072</v>
      </c>
      <c r="C58" s="42">
        <v>12</v>
      </c>
      <c r="D58" s="42">
        <v>3</v>
      </c>
      <c r="E58" s="42">
        <v>1</v>
      </c>
      <c r="F58" s="37">
        <v>0</v>
      </c>
    </row>
    <row r="59" spans="1:6" x14ac:dyDescent="0.25">
      <c r="A59" s="191"/>
      <c r="B59" s="41" t="s">
        <v>1073</v>
      </c>
      <c r="C59" s="42">
        <v>1</v>
      </c>
      <c r="D59" s="42">
        <v>0</v>
      </c>
      <c r="E59" s="42">
        <v>0</v>
      </c>
      <c r="F59" s="37">
        <v>0</v>
      </c>
    </row>
    <row r="60" spans="1:6" x14ac:dyDescent="0.25">
      <c r="A60" s="191"/>
      <c r="B60" s="41" t="s">
        <v>405</v>
      </c>
      <c r="C60" s="17"/>
      <c r="D60" s="42">
        <v>6</v>
      </c>
      <c r="E60" s="42">
        <v>1</v>
      </c>
      <c r="F60" s="37">
        <v>1</v>
      </c>
    </row>
    <row r="61" spans="1:6" x14ac:dyDescent="0.25">
      <c r="A61" s="191"/>
      <c r="B61" s="41" t="s">
        <v>1074</v>
      </c>
      <c r="C61" s="42">
        <v>2</v>
      </c>
      <c r="D61" s="42">
        <v>0</v>
      </c>
      <c r="E61" s="42">
        <v>0</v>
      </c>
      <c r="F61" s="37">
        <v>0</v>
      </c>
    </row>
    <row r="62" spans="1:6" x14ac:dyDescent="0.25">
      <c r="A62" s="191"/>
      <c r="B62" s="41" t="s">
        <v>1075</v>
      </c>
      <c r="C62" s="42">
        <v>5</v>
      </c>
      <c r="D62" s="42">
        <v>1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42">
        <v>1</v>
      </c>
      <c r="D63" s="42">
        <v>0</v>
      </c>
      <c r="E63" s="42">
        <v>0</v>
      </c>
      <c r="F63" s="37">
        <v>0</v>
      </c>
    </row>
    <row r="64" spans="1:6" x14ac:dyDescent="0.25">
      <c r="A64" s="191"/>
      <c r="B64" s="41" t="s">
        <v>1077</v>
      </c>
      <c r="C64" s="42">
        <v>173</v>
      </c>
      <c r="D64" s="42">
        <v>92</v>
      </c>
      <c r="E64" s="42">
        <v>21</v>
      </c>
      <c r="F64" s="37">
        <v>56</v>
      </c>
    </row>
    <row r="65" spans="1:6" x14ac:dyDescent="0.25">
      <c r="A65" s="191"/>
      <c r="B65" s="41" t="s">
        <v>1078</v>
      </c>
      <c r="C65" s="42">
        <v>26</v>
      </c>
      <c r="D65" s="42">
        <v>2</v>
      </c>
      <c r="E65" s="42">
        <v>0</v>
      </c>
      <c r="F65" s="37">
        <v>1</v>
      </c>
    </row>
    <row r="66" spans="1:6" x14ac:dyDescent="0.25">
      <c r="A66" s="192"/>
      <c r="B66" s="41" t="s">
        <v>1079</v>
      </c>
      <c r="C66" s="42">
        <v>2</v>
      </c>
      <c r="D66" s="42">
        <v>1</v>
      </c>
      <c r="E66" s="42">
        <v>0</v>
      </c>
      <c r="F66" s="37">
        <v>0</v>
      </c>
    </row>
    <row r="67" spans="1:6" x14ac:dyDescent="0.25">
      <c r="A67" s="185" t="s">
        <v>1080</v>
      </c>
      <c r="B67" s="186"/>
      <c r="C67" s="43">
        <v>5116</v>
      </c>
      <c r="D67" s="43">
        <v>935</v>
      </c>
      <c r="E67" s="43">
        <v>261</v>
      </c>
      <c r="F67" s="43">
        <v>287</v>
      </c>
    </row>
    <row r="68" spans="1:6" x14ac:dyDescent="0.25">
      <c r="A68" s="190" t="s">
        <v>974</v>
      </c>
      <c r="B68" s="41" t="s">
        <v>1081</v>
      </c>
      <c r="C68" s="42">
        <v>67</v>
      </c>
      <c r="D68" s="42">
        <v>0</v>
      </c>
      <c r="E68" s="42">
        <v>0</v>
      </c>
      <c r="F68" s="37">
        <v>0</v>
      </c>
    </row>
    <row r="69" spans="1:6" x14ac:dyDescent="0.25">
      <c r="A69" s="191"/>
      <c r="B69" s="41" t="s">
        <v>1082</v>
      </c>
      <c r="C69" s="42">
        <v>14</v>
      </c>
      <c r="D69" s="42">
        <v>0</v>
      </c>
      <c r="E69" s="42">
        <v>0</v>
      </c>
      <c r="F69" s="37">
        <v>0</v>
      </c>
    </row>
    <row r="70" spans="1:6" x14ac:dyDescent="0.25">
      <c r="A70" s="192"/>
      <c r="B70" s="41" t="s">
        <v>111</v>
      </c>
      <c r="C70" s="42">
        <v>26</v>
      </c>
      <c r="D70" s="42">
        <v>0</v>
      </c>
      <c r="E70" s="42">
        <v>0</v>
      </c>
      <c r="F70" s="37">
        <v>0</v>
      </c>
    </row>
    <row r="71" spans="1:6" x14ac:dyDescent="0.25">
      <c r="A71" s="185" t="s">
        <v>1083</v>
      </c>
      <c r="B71" s="186"/>
      <c r="C71" s="43">
        <v>107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P3o62san2zHlQaUqZSob0iNQdHc9oYGcdnmZMrDpQQZ3rdl2dKeoOAEZm+eD4A8hwBI/rLO4JfzkKC1daPn7HQ==" saltValue="5Y5qBKspZsYZ67VLd3g61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8" t="s">
        <v>1086</v>
      </c>
      <c r="B5" s="13" t="s">
        <v>1087</v>
      </c>
      <c r="C5" s="23">
        <v>8919</v>
      </c>
    </row>
    <row r="6" spans="1:3" x14ac:dyDescent="0.25">
      <c r="A6" s="179"/>
      <c r="B6" s="13" t="s">
        <v>1029</v>
      </c>
      <c r="C6" s="23">
        <v>1753</v>
      </c>
    </row>
    <row r="7" spans="1:3" x14ac:dyDescent="0.25">
      <c r="A7" s="179"/>
      <c r="B7" s="13" t="s">
        <v>1088</v>
      </c>
      <c r="C7" s="23">
        <v>20256</v>
      </c>
    </row>
    <row r="8" spans="1:3" x14ac:dyDescent="0.25">
      <c r="A8" s="179"/>
      <c r="B8" s="13" t="s">
        <v>1089</v>
      </c>
      <c r="C8" s="23">
        <v>3243</v>
      </c>
    </row>
    <row r="9" spans="1:3" x14ac:dyDescent="0.25">
      <c r="A9" s="179"/>
      <c r="B9" s="13" t="s">
        <v>1031</v>
      </c>
      <c r="C9" s="23">
        <v>80</v>
      </c>
    </row>
    <row r="10" spans="1:3" x14ac:dyDescent="0.25">
      <c r="A10" s="179"/>
      <c r="B10" s="13" t="s">
        <v>1032</v>
      </c>
      <c r="C10" s="23">
        <v>65</v>
      </c>
    </row>
    <row r="11" spans="1:3" x14ac:dyDescent="0.25">
      <c r="A11" s="179"/>
      <c r="B11" s="13" t="s">
        <v>1090</v>
      </c>
      <c r="C11" s="23">
        <v>19</v>
      </c>
    </row>
    <row r="12" spans="1:3" x14ac:dyDescent="0.25">
      <c r="A12" s="180"/>
      <c r="B12" s="13" t="s">
        <v>1091</v>
      </c>
      <c r="C12" s="23">
        <v>12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6696</v>
      </c>
    </row>
    <row r="17" spans="1:3" x14ac:dyDescent="0.25">
      <c r="A17" s="21" t="s">
        <v>1094</v>
      </c>
      <c r="B17" s="16"/>
      <c r="C17" s="23">
        <v>1288</v>
      </c>
    </row>
    <row r="18" spans="1:3" x14ac:dyDescent="0.25">
      <c r="A18" s="21" t="s">
        <v>1095</v>
      </c>
      <c r="B18" s="16"/>
      <c r="C18" s="23">
        <v>2665</v>
      </c>
    </row>
    <row r="19" spans="1:3" x14ac:dyDescent="0.25">
      <c r="A19" s="21" t="s">
        <v>1096</v>
      </c>
      <c r="B19" s="16"/>
      <c r="C19" s="23">
        <v>1600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1</v>
      </c>
    </row>
    <row r="24" spans="1:3" x14ac:dyDescent="0.25">
      <c r="A24" s="21" t="s">
        <v>1099</v>
      </c>
      <c r="B24" s="16"/>
      <c r="C24" s="23">
        <v>3</v>
      </c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3">
        <v>1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3">
        <v>0</v>
      </c>
    </row>
    <row r="33" spans="1:3" x14ac:dyDescent="0.25">
      <c r="A33" s="21" t="s">
        <v>1106</v>
      </c>
      <c r="B33" s="16"/>
      <c r="C33" s="23">
        <v>1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197</v>
      </c>
    </row>
    <row r="38" spans="1:3" x14ac:dyDescent="0.25">
      <c r="A38" s="21" t="s">
        <v>1108</v>
      </c>
      <c r="B38" s="16"/>
      <c r="C38" s="23">
        <v>716</v>
      </c>
    </row>
    <row r="39" spans="1:3" x14ac:dyDescent="0.25">
      <c r="A39" s="21" t="s">
        <v>1109</v>
      </c>
      <c r="B39" s="16"/>
      <c r="C39" s="23">
        <v>5153</v>
      </c>
    </row>
    <row r="40" spans="1:3" x14ac:dyDescent="0.25">
      <c r="A40" s="21" t="s">
        <v>1110</v>
      </c>
      <c r="B40" s="16"/>
      <c r="C40" s="23">
        <v>2827</v>
      </c>
    </row>
    <row r="41" spans="1:3" x14ac:dyDescent="0.25">
      <c r="A41" s="21" t="s">
        <v>1111</v>
      </c>
      <c r="B41" s="16"/>
      <c r="C41" s="23">
        <v>1677</v>
      </c>
    </row>
    <row r="42" spans="1:3" x14ac:dyDescent="0.25">
      <c r="A42" s="21" t="s">
        <v>1112</v>
      </c>
      <c r="B42" s="16"/>
      <c r="C42" s="23">
        <v>613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46</v>
      </c>
    </row>
    <row r="47" spans="1:3" x14ac:dyDescent="0.25">
      <c r="A47" s="21" t="s">
        <v>1115</v>
      </c>
      <c r="B47" s="16"/>
      <c r="C47" s="23">
        <v>162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8" t="s">
        <v>1117</v>
      </c>
      <c r="B51" s="13" t="s">
        <v>1118</v>
      </c>
      <c r="C51" s="23">
        <v>488</v>
      </c>
    </row>
    <row r="52" spans="1:6" x14ac:dyDescent="0.25">
      <c r="A52" s="179"/>
      <c r="B52" s="13" t="s">
        <v>1119</v>
      </c>
      <c r="C52" s="23">
        <v>600</v>
      </c>
    </row>
    <row r="53" spans="1:6" x14ac:dyDescent="0.25">
      <c r="A53" s="179"/>
      <c r="B53" s="13" t="s">
        <v>1120</v>
      </c>
      <c r="C53" s="23">
        <v>547</v>
      </c>
    </row>
    <row r="54" spans="1:6" x14ac:dyDescent="0.25">
      <c r="A54" s="180"/>
      <c r="B54" s="13" t="s">
        <v>1121</v>
      </c>
      <c r="C54" s="23">
        <v>2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52</v>
      </c>
    </row>
    <row r="59" spans="1:6" x14ac:dyDescent="0.25">
      <c r="A59" s="21" t="s">
        <v>114</v>
      </c>
      <c r="B59" s="16"/>
      <c r="C59" s="23">
        <v>47</v>
      </c>
    </row>
    <row r="60" spans="1:6" x14ac:dyDescent="0.25">
      <c r="A60" s="21" t="s">
        <v>1060</v>
      </c>
      <c r="B60" s="16"/>
      <c r="C60" s="23">
        <v>1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8" t="s">
        <v>959</v>
      </c>
      <c r="B63" s="13" t="s">
        <v>1063</v>
      </c>
      <c r="C63" s="17"/>
      <c r="D63" s="14">
        <v>1</v>
      </c>
      <c r="E63" s="17"/>
      <c r="F63" s="22"/>
    </row>
    <row r="64" spans="1:6" x14ac:dyDescent="0.25">
      <c r="A64" s="179"/>
      <c r="B64" s="13" t="s">
        <v>1064</v>
      </c>
      <c r="C64" s="17"/>
      <c r="D64" s="14">
        <v>0</v>
      </c>
      <c r="E64" s="17"/>
      <c r="F64" s="22"/>
    </row>
    <row r="65" spans="1:6" x14ac:dyDescent="0.25">
      <c r="A65" s="179"/>
      <c r="B65" s="13" t="s">
        <v>1065</v>
      </c>
      <c r="C65" s="14">
        <v>7</v>
      </c>
      <c r="D65" s="14">
        <v>1</v>
      </c>
      <c r="E65" s="14">
        <v>0</v>
      </c>
      <c r="F65" s="23">
        <v>0</v>
      </c>
    </row>
    <row r="66" spans="1:6" x14ac:dyDescent="0.25">
      <c r="A66" s="179"/>
      <c r="B66" s="13" t="s">
        <v>1066</v>
      </c>
      <c r="C66" s="14">
        <v>4</v>
      </c>
      <c r="D66" s="14">
        <v>1</v>
      </c>
      <c r="E66" s="14">
        <v>0</v>
      </c>
      <c r="F66" s="23">
        <v>0</v>
      </c>
    </row>
    <row r="67" spans="1:6" x14ac:dyDescent="0.25">
      <c r="A67" s="179"/>
      <c r="B67" s="13" t="s">
        <v>334</v>
      </c>
      <c r="C67" s="14">
        <v>404</v>
      </c>
      <c r="D67" s="14">
        <v>317</v>
      </c>
      <c r="E67" s="14">
        <v>48</v>
      </c>
      <c r="F67" s="23">
        <v>152</v>
      </c>
    </row>
    <row r="68" spans="1:6" x14ac:dyDescent="0.25">
      <c r="A68" s="179"/>
      <c r="B68" s="13" t="s">
        <v>1122</v>
      </c>
      <c r="C68" s="14">
        <v>16479</v>
      </c>
      <c r="D68" s="14">
        <v>2972</v>
      </c>
      <c r="E68" s="14">
        <v>468</v>
      </c>
      <c r="F68" s="23">
        <v>1654</v>
      </c>
    </row>
    <row r="69" spans="1:6" x14ac:dyDescent="0.25">
      <c r="A69" s="179"/>
      <c r="B69" s="13" t="s">
        <v>1123</v>
      </c>
      <c r="C69" s="14">
        <v>939</v>
      </c>
      <c r="D69" s="14">
        <v>253</v>
      </c>
      <c r="E69" s="14">
        <v>42</v>
      </c>
      <c r="F69" s="23">
        <v>122</v>
      </c>
    </row>
    <row r="70" spans="1:6" x14ac:dyDescent="0.25">
      <c r="A70" s="179"/>
      <c r="B70" s="13" t="s">
        <v>1069</v>
      </c>
      <c r="C70" s="14">
        <v>24</v>
      </c>
      <c r="D70" s="14">
        <v>44</v>
      </c>
      <c r="E70" s="14">
        <v>6</v>
      </c>
      <c r="F70" s="23">
        <v>15</v>
      </c>
    </row>
    <row r="71" spans="1:6" x14ac:dyDescent="0.25">
      <c r="A71" s="179"/>
      <c r="B71" s="13" t="s">
        <v>1124</v>
      </c>
      <c r="C71" s="14">
        <v>3</v>
      </c>
      <c r="D71" s="14">
        <v>1</v>
      </c>
      <c r="E71" s="14">
        <v>1</v>
      </c>
      <c r="F71" s="23">
        <v>0</v>
      </c>
    </row>
    <row r="72" spans="1:6" x14ac:dyDescent="0.25">
      <c r="A72" s="179"/>
      <c r="B72" s="13" t="s">
        <v>1125</v>
      </c>
      <c r="C72" s="14">
        <v>116</v>
      </c>
      <c r="D72" s="14">
        <v>448</v>
      </c>
      <c r="E72" s="14">
        <v>33</v>
      </c>
      <c r="F72" s="23">
        <v>100</v>
      </c>
    </row>
    <row r="73" spans="1:6" x14ac:dyDescent="0.25">
      <c r="A73" s="179"/>
      <c r="B73" s="13" t="s">
        <v>1126</v>
      </c>
      <c r="C73" s="14">
        <v>71</v>
      </c>
      <c r="D73" s="14">
        <v>133</v>
      </c>
      <c r="E73" s="14">
        <v>10</v>
      </c>
      <c r="F73" s="23">
        <v>51</v>
      </c>
    </row>
    <row r="74" spans="1:6" x14ac:dyDescent="0.25">
      <c r="A74" s="179"/>
      <c r="B74" s="13" t="s">
        <v>1073</v>
      </c>
      <c r="C74" s="14">
        <v>2</v>
      </c>
      <c r="D74" s="14">
        <v>6</v>
      </c>
      <c r="E74" s="14">
        <v>0</v>
      </c>
      <c r="F74" s="23">
        <v>0</v>
      </c>
    </row>
    <row r="75" spans="1:6" x14ac:dyDescent="0.25">
      <c r="A75" s="179"/>
      <c r="B75" s="13" t="s">
        <v>405</v>
      </c>
      <c r="C75" s="14">
        <v>2</v>
      </c>
      <c r="D75" s="14">
        <v>2</v>
      </c>
      <c r="E75" s="14">
        <v>1</v>
      </c>
      <c r="F75" s="23">
        <v>0</v>
      </c>
    </row>
    <row r="76" spans="1:6" x14ac:dyDescent="0.25">
      <c r="A76" s="179"/>
      <c r="B76" s="13" t="s">
        <v>1074</v>
      </c>
      <c r="C76" s="14">
        <v>5</v>
      </c>
      <c r="D76" s="14">
        <v>6</v>
      </c>
      <c r="E76" s="14">
        <v>0</v>
      </c>
      <c r="F76" s="23">
        <v>0</v>
      </c>
    </row>
    <row r="77" spans="1:6" x14ac:dyDescent="0.25">
      <c r="A77" s="179"/>
      <c r="B77" s="13" t="s">
        <v>1075</v>
      </c>
      <c r="C77" s="14">
        <v>50</v>
      </c>
      <c r="D77" s="14">
        <v>19</v>
      </c>
      <c r="E77" s="14">
        <v>1</v>
      </c>
      <c r="F77" s="23">
        <v>1</v>
      </c>
    </row>
    <row r="78" spans="1:6" x14ac:dyDescent="0.25">
      <c r="A78" s="179"/>
      <c r="B78" s="13" t="s">
        <v>1076</v>
      </c>
      <c r="C78" s="14">
        <v>3</v>
      </c>
      <c r="D78" s="14">
        <v>5</v>
      </c>
      <c r="E78" s="14">
        <v>6</v>
      </c>
      <c r="F78" s="23">
        <v>2</v>
      </c>
    </row>
    <row r="79" spans="1:6" x14ac:dyDescent="0.25">
      <c r="A79" s="179"/>
      <c r="B79" s="13" t="s">
        <v>1077</v>
      </c>
      <c r="C79" s="14">
        <v>3397</v>
      </c>
      <c r="D79" s="14">
        <v>1288</v>
      </c>
      <c r="E79" s="14">
        <v>139</v>
      </c>
      <c r="F79" s="23">
        <v>654</v>
      </c>
    </row>
    <row r="80" spans="1:6" x14ac:dyDescent="0.25">
      <c r="A80" s="179"/>
      <c r="B80" s="13" t="s">
        <v>1078</v>
      </c>
      <c r="C80" s="14">
        <v>120</v>
      </c>
      <c r="D80" s="14">
        <v>34</v>
      </c>
      <c r="E80" s="14">
        <v>12</v>
      </c>
      <c r="F80" s="23">
        <v>15</v>
      </c>
    </row>
    <row r="81" spans="1:6" x14ac:dyDescent="0.25">
      <c r="A81" s="180"/>
      <c r="B81" s="13" t="s">
        <v>1079</v>
      </c>
      <c r="C81" s="14">
        <v>7</v>
      </c>
      <c r="D81" s="14">
        <v>5</v>
      </c>
      <c r="E81" s="14">
        <v>4</v>
      </c>
      <c r="F81" s="23">
        <v>8</v>
      </c>
    </row>
    <row r="82" spans="1:6" x14ac:dyDescent="0.25">
      <c r="A82" s="193" t="s">
        <v>1080</v>
      </c>
      <c r="B82" s="194"/>
      <c r="C82" s="30">
        <v>21633</v>
      </c>
      <c r="D82" s="30">
        <v>5536</v>
      </c>
      <c r="E82" s="30">
        <v>771</v>
      </c>
      <c r="F82" s="30">
        <v>2774</v>
      </c>
    </row>
    <row r="83" spans="1:6" x14ac:dyDescent="0.25">
      <c r="A83" s="178" t="s">
        <v>1127</v>
      </c>
      <c r="B83" s="13" t="s">
        <v>1081</v>
      </c>
      <c r="C83" s="14">
        <v>42</v>
      </c>
      <c r="D83" s="14">
        <v>0</v>
      </c>
      <c r="E83" s="14">
        <v>0</v>
      </c>
      <c r="F83" s="23">
        <v>0</v>
      </c>
    </row>
    <row r="84" spans="1:6" x14ac:dyDescent="0.25">
      <c r="A84" s="179"/>
      <c r="B84" s="13" t="s">
        <v>1082</v>
      </c>
      <c r="C84" s="14">
        <v>16</v>
      </c>
      <c r="D84" s="14">
        <v>0</v>
      </c>
      <c r="E84" s="14">
        <v>0</v>
      </c>
      <c r="F84" s="23">
        <v>0</v>
      </c>
    </row>
    <row r="85" spans="1:6" x14ac:dyDescent="0.25">
      <c r="A85" s="180"/>
      <c r="B85" s="13" t="s">
        <v>111</v>
      </c>
      <c r="C85" s="14">
        <v>253</v>
      </c>
      <c r="D85" s="14">
        <v>2</v>
      </c>
      <c r="E85" s="14">
        <v>0</v>
      </c>
      <c r="F85" s="23">
        <v>0</v>
      </c>
    </row>
    <row r="86" spans="1:6" x14ac:dyDescent="0.25">
      <c r="A86" s="193" t="s">
        <v>1128</v>
      </c>
      <c r="B86" s="194"/>
      <c r="C86" s="30">
        <v>311</v>
      </c>
      <c r="D86" s="30">
        <v>2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ySx+6W/vmsued0jo0N31uoR9S600Qyhnoh9233izRpM6ONBPV9QpeWwMaJ0UHL9UNzDk5X+8ZsFDV0JbUAY0Vg==" saltValue="PSefv6lPYsUICxSDrYFh5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14</v>
      </c>
    </row>
    <row r="6" spans="1:3" x14ac:dyDescent="0.25">
      <c r="A6" s="12" t="s">
        <v>1132</v>
      </c>
      <c r="B6" s="16"/>
      <c r="C6" s="23">
        <v>688</v>
      </c>
    </row>
    <row r="7" spans="1:3" x14ac:dyDescent="0.25">
      <c r="A7" s="12" t="s">
        <v>1133</v>
      </c>
      <c r="B7" s="16"/>
      <c r="C7" s="23">
        <v>201</v>
      </c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31</v>
      </c>
    </row>
    <row r="14" spans="1:3" x14ac:dyDescent="0.25">
      <c r="A14" s="12" t="s">
        <v>1132</v>
      </c>
      <c r="B14" s="16"/>
      <c r="C14" s="23">
        <v>151</v>
      </c>
    </row>
    <row r="15" spans="1:3" x14ac:dyDescent="0.25">
      <c r="A15" s="12" t="s">
        <v>1137</v>
      </c>
      <c r="B15" s="16"/>
      <c r="C15" s="23">
        <v>203</v>
      </c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3">
        <v>6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44</v>
      </c>
    </row>
    <row r="22" spans="1:3" x14ac:dyDescent="0.25">
      <c r="A22" s="12" t="s">
        <v>1139</v>
      </c>
      <c r="B22" s="16"/>
      <c r="C22" s="23">
        <v>20</v>
      </c>
    </row>
    <row r="23" spans="1:3" x14ac:dyDescent="0.25">
      <c r="A23" s="12" t="s">
        <v>1140</v>
      </c>
      <c r="B23" s="16"/>
      <c r="C23" s="23">
        <v>12</v>
      </c>
    </row>
    <row r="24" spans="1:3" x14ac:dyDescent="0.25">
      <c r="A24" s="12" t="s">
        <v>1141</v>
      </c>
      <c r="B24" s="16"/>
      <c r="C24" s="23">
        <v>17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55</v>
      </c>
    </row>
    <row r="29" spans="1:3" x14ac:dyDescent="0.25">
      <c r="A29" s="12" t="s">
        <v>1144</v>
      </c>
      <c r="B29" s="16"/>
      <c r="C29" s="23">
        <v>58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3">
        <v>55</v>
      </c>
    </row>
    <row r="36" spans="1:3" x14ac:dyDescent="0.25">
      <c r="A36" s="12" t="s">
        <v>1149</v>
      </c>
      <c r="B36" s="16"/>
      <c r="C36" s="23">
        <v>2</v>
      </c>
    </row>
    <row r="37" spans="1:3" x14ac:dyDescent="0.25">
      <c r="A37" s="6"/>
    </row>
  </sheetData>
  <sheetProtection algorithmName="SHA-512" hashValue="hM2YLteZcoA5TVJMZnxJEsbh3626D7TkhjqfaRJxyDqj+kNlTA+E+8EEERdSVX4Ad1idBWc2zR+yHeCF4AHN/A==" saltValue="CEgA7bDsVe79phIFkXaQS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8554687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177</v>
      </c>
    </row>
    <row r="6" spans="1:3" x14ac:dyDescent="0.25">
      <c r="A6" s="12" t="s">
        <v>1153</v>
      </c>
      <c r="B6" s="16"/>
      <c r="C6" s="23">
        <v>1167</v>
      </c>
    </row>
    <row r="7" spans="1:3" x14ac:dyDescent="0.25">
      <c r="A7" s="12" t="s">
        <v>1154</v>
      </c>
      <c r="B7" s="16"/>
      <c r="C7" s="23">
        <v>0</v>
      </c>
    </row>
    <row r="8" spans="1:3" x14ac:dyDescent="0.25">
      <c r="A8" s="12" t="s">
        <v>1155</v>
      </c>
      <c r="B8" s="16"/>
      <c r="C8" s="23">
        <v>68</v>
      </c>
    </row>
    <row r="9" spans="1:3" x14ac:dyDescent="0.25">
      <c r="A9" s="12" t="s">
        <v>1156</v>
      </c>
      <c r="B9" s="16"/>
      <c r="C9" s="23">
        <v>43</v>
      </c>
    </row>
    <row r="10" spans="1:3" x14ac:dyDescent="0.25">
      <c r="A10" s="12" t="s">
        <v>1157</v>
      </c>
      <c r="B10" s="16"/>
      <c r="C10" s="23">
        <v>13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247</v>
      </c>
    </row>
    <row r="15" spans="1:3" x14ac:dyDescent="0.25">
      <c r="A15" s="12" t="s">
        <v>1160</v>
      </c>
      <c r="B15" s="16"/>
      <c r="C15" s="23">
        <v>235</v>
      </c>
    </row>
    <row r="16" spans="1:3" x14ac:dyDescent="0.25">
      <c r="A16" s="12" t="s">
        <v>1161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17</v>
      </c>
    </row>
    <row r="21" spans="1:3" x14ac:dyDescent="0.25">
      <c r="A21" s="12" t="s">
        <v>1164</v>
      </c>
      <c r="B21" s="16"/>
      <c r="C21" s="23">
        <v>9</v>
      </c>
    </row>
    <row r="22" spans="1:3" x14ac:dyDescent="0.25">
      <c r="A22" s="12" t="s">
        <v>1165</v>
      </c>
      <c r="B22" s="16"/>
      <c r="C22" s="23">
        <v>6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1</v>
      </c>
    </row>
    <row r="35" spans="1:3" x14ac:dyDescent="0.25">
      <c r="A35" s="12" t="s">
        <v>1174</v>
      </c>
      <c r="B35" s="16"/>
      <c r="C35" s="23">
        <v>1</v>
      </c>
    </row>
    <row r="36" spans="1:3" x14ac:dyDescent="0.25">
      <c r="A36" s="12" t="s">
        <v>1175</v>
      </c>
      <c r="B36" s="16"/>
      <c r="C36" s="23">
        <v>39</v>
      </c>
    </row>
    <row r="37" spans="1:3" x14ac:dyDescent="0.25">
      <c r="A37" s="12" t="s">
        <v>1093</v>
      </c>
      <c r="B37" s="16"/>
      <c r="C37" s="23">
        <v>3</v>
      </c>
    </row>
    <row r="38" spans="1:3" x14ac:dyDescent="0.25">
      <c r="A38" s="12" t="s">
        <v>1176</v>
      </c>
      <c r="B38" s="16"/>
      <c r="C38" s="23">
        <v>7</v>
      </c>
    </row>
    <row r="39" spans="1:3" x14ac:dyDescent="0.25">
      <c r="A39" s="12" t="s">
        <v>1177</v>
      </c>
      <c r="B39" s="16"/>
      <c r="C39" s="22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>
        <v>2</v>
      </c>
    </row>
    <row r="44" spans="1:3" x14ac:dyDescent="0.25">
      <c r="A44" s="12" t="s">
        <v>1174</v>
      </c>
      <c r="B44" s="16"/>
      <c r="C44" s="23">
        <v>1</v>
      </c>
    </row>
    <row r="45" spans="1:3" x14ac:dyDescent="0.25">
      <c r="A45" s="12" t="s">
        <v>1175</v>
      </c>
      <c r="B45" s="16"/>
      <c r="C45" s="23">
        <v>26</v>
      </c>
    </row>
    <row r="46" spans="1:3" x14ac:dyDescent="0.25">
      <c r="A46" s="12" t="s">
        <v>1093</v>
      </c>
      <c r="B46" s="16"/>
      <c r="C46" s="23">
        <v>13</v>
      </c>
    </row>
    <row r="47" spans="1:3" x14ac:dyDescent="0.25">
      <c r="A47" s="12" t="s">
        <v>1176</v>
      </c>
      <c r="B47" s="16"/>
      <c r="C47" s="23">
        <v>5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6</v>
      </c>
    </row>
    <row r="52" spans="1:3" x14ac:dyDescent="0.25">
      <c r="A52" s="12" t="s">
        <v>1174</v>
      </c>
      <c r="B52" s="16"/>
      <c r="C52" s="23">
        <v>3</v>
      </c>
    </row>
    <row r="53" spans="1:3" x14ac:dyDescent="0.25">
      <c r="A53" s="12" t="s">
        <v>1175</v>
      </c>
      <c r="B53" s="16"/>
      <c r="C53" s="23">
        <v>51</v>
      </c>
    </row>
    <row r="54" spans="1:3" x14ac:dyDescent="0.25">
      <c r="A54" s="12" t="s">
        <v>1093</v>
      </c>
      <c r="B54" s="16"/>
      <c r="C54" s="23">
        <v>6</v>
      </c>
    </row>
    <row r="55" spans="1:3" x14ac:dyDescent="0.25">
      <c r="A55" s="12" t="s">
        <v>1176</v>
      </c>
      <c r="B55" s="16"/>
      <c r="C55" s="23">
        <v>1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1</v>
      </c>
    </row>
    <row r="60" spans="1:3" x14ac:dyDescent="0.25">
      <c r="A60" s="12" t="s">
        <v>1174</v>
      </c>
      <c r="B60" s="16"/>
      <c r="C60" s="23">
        <v>1</v>
      </c>
    </row>
    <row r="61" spans="1:3" x14ac:dyDescent="0.25">
      <c r="A61" s="12" t="s">
        <v>1175</v>
      </c>
      <c r="B61" s="16"/>
      <c r="C61" s="23">
        <v>41</v>
      </c>
    </row>
    <row r="62" spans="1:3" x14ac:dyDescent="0.25">
      <c r="A62" s="12" t="s">
        <v>1093</v>
      </c>
      <c r="B62" s="16"/>
      <c r="C62" s="23">
        <v>12</v>
      </c>
    </row>
    <row r="63" spans="1:3" x14ac:dyDescent="0.25">
      <c r="A63" s="12" t="s">
        <v>1176</v>
      </c>
      <c r="B63" s="16"/>
      <c r="C63" s="23">
        <v>10</v>
      </c>
    </row>
    <row r="64" spans="1:3" x14ac:dyDescent="0.25">
      <c r="A64" s="6"/>
    </row>
  </sheetData>
  <sheetProtection algorithmName="SHA-512" hashValue="Z6Hklwy5pQlAPzi6Dwac/K4U94wzg/pxe8kqyLRXnSEzcsB+WCiI5LizC3lUEIMWoWS3b0VKW9t5LpIOp3iysA==" saltValue="GpPZ/kNKhD8UHMPlV46+4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3510</v>
      </c>
      <c r="D4" s="30">
        <v>5037</v>
      </c>
      <c r="E4" s="31">
        <v>-1</v>
      </c>
      <c r="F4" s="30">
        <v>10392</v>
      </c>
      <c r="G4" s="30">
        <v>8908</v>
      </c>
      <c r="H4" s="30">
        <v>2158</v>
      </c>
      <c r="I4" s="30">
        <v>1983</v>
      </c>
      <c r="J4" s="30">
        <v>0</v>
      </c>
      <c r="K4" s="30">
        <v>0</v>
      </c>
      <c r="L4" s="30">
        <v>0</v>
      </c>
      <c r="M4" s="30">
        <v>1</v>
      </c>
      <c r="N4" s="30">
        <v>0</v>
      </c>
      <c r="O4" s="30">
        <v>4</v>
      </c>
      <c r="P4" s="30">
        <v>10702</v>
      </c>
    </row>
    <row r="5" spans="1:16" ht="45" x14ac:dyDescent="0.25">
      <c r="A5" s="45" t="s">
        <v>646</v>
      </c>
      <c r="B5" s="45" t="s">
        <v>647</v>
      </c>
      <c r="C5" s="14">
        <v>77</v>
      </c>
      <c r="D5" s="14">
        <v>60</v>
      </c>
      <c r="E5" s="29">
        <v>0</v>
      </c>
      <c r="F5" s="14">
        <v>186</v>
      </c>
      <c r="G5" s="14">
        <v>103</v>
      </c>
      <c r="H5" s="14">
        <v>24</v>
      </c>
      <c r="I5" s="14">
        <v>12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1</v>
      </c>
      <c r="P5" s="23">
        <v>118</v>
      </c>
    </row>
    <row r="6" spans="1:16" ht="33.75" x14ac:dyDescent="0.25">
      <c r="A6" s="45" t="s">
        <v>648</v>
      </c>
      <c r="B6" s="45" t="s">
        <v>649</v>
      </c>
      <c r="C6" s="14">
        <v>1916</v>
      </c>
      <c r="D6" s="14">
        <v>3061</v>
      </c>
      <c r="E6" s="29">
        <v>-1</v>
      </c>
      <c r="F6" s="14">
        <v>6172</v>
      </c>
      <c r="G6" s="14">
        <v>5513</v>
      </c>
      <c r="H6" s="14">
        <v>1141</v>
      </c>
      <c r="I6" s="14">
        <v>954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2</v>
      </c>
      <c r="P6" s="23">
        <v>6435</v>
      </c>
    </row>
    <row r="7" spans="1:16" ht="22.5" x14ac:dyDescent="0.25">
      <c r="A7" s="45" t="s">
        <v>650</v>
      </c>
      <c r="B7" s="45" t="s">
        <v>651</v>
      </c>
      <c r="C7" s="14">
        <v>210</v>
      </c>
      <c r="D7" s="14">
        <v>271</v>
      </c>
      <c r="E7" s="29">
        <v>-1</v>
      </c>
      <c r="F7" s="14">
        <v>105</v>
      </c>
      <c r="G7" s="14">
        <v>68</v>
      </c>
      <c r="H7" s="14">
        <v>130</v>
      </c>
      <c r="I7" s="14">
        <v>96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1</v>
      </c>
      <c r="P7" s="23">
        <v>156</v>
      </c>
    </row>
    <row r="8" spans="1:16" ht="33.75" x14ac:dyDescent="0.25">
      <c r="A8" s="45" t="s">
        <v>652</v>
      </c>
      <c r="B8" s="45" t="s">
        <v>653</v>
      </c>
      <c r="C8" s="14">
        <v>19</v>
      </c>
      <c r="D8" s="14">
        <v>17</v>
      </c>
      <c r="E8" s="29">
        <v>0</v>
      </c>
      <c r="F8" s="14">
        <v>7</v>
      </c>
      <c r="G8" s="14">
        <v>10</v>
      </c>
      <c r="H8" s="14">
        <v>10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16</v>
      </c>
    </row>
    <row r="9" spans="1:16" ht="45" x14ac:dyDescent="0.25">
      <c r="A9" s="45" t="s">
        <v>654</v>
      </c>
      <c r="B9" s="45" t="s">
        <v>655</v>
      </c>
      <c r="C9" s="14">
        <v>18</v>
      </c>
      <c r="D9" s="14">
        <v>53</v>
      </c>
      <c r="E9" s="29">
        <v>-1</v>
      </c>
      <c r="F9" s="14">
        <v>95</v>
      </c>
      <c r="G9" s="14">
        <v>213</v>
      </c>
      <c r="H9" s="14">
        <v>27</v>
      </c>
      <c r="I9" s="14">
        <v>92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341</v>
      </c>
    </row>
    <row r="10" spans="1:16" ht="22.5" x14ac:dyDescent="0.25">
      <c r="A10" s="45" t="s">
        <v>656</v>
      </c>
      <c r="B10" s="45" t="s">
        <v>657</v>
      </c>
      <c r="C10" s="14">
        <v>1257</v>
      </c>
      <c r="D10" s="14">
        <v>1560</v>
      </c>
      <c r="E10" s="29">
        <v>-1</v>
      </c>
      <c r="F10" s="14">
        <v>3824</v>
      </c>
      <c r="G10" s="14">
        <v>3000</v>
      </c>
      <c r="H10" s="14">
        <v>818</v>
      </c>
      <c r="I10" s="14">
        <v>828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3636</v>
      </c>
    </row>
    <row r="11" spans="1:16" ht="33.75" x14ac:dyDescent="0.25">
      <c r="A11" s="45" t="s">
        <v>658</v>
      </c>
      <c r="B11" s="45" t="s">
        <v>659</v>
      </c>
      <c r="C11" s="14">
        <v>13</v>
      </c>
      <c r="D11" s="14">
        <v>15</v>
      </c>
      <c r="E11" s="29">
        <v>-1</v>
      </c>
      <c r="F11" s="14">
        <v>3</v>
      </c>
      <c r="G11" s="14">
        <v>1</v>
      </c>
      <c r="H11" s="14">
        <v>8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KNpuNkL/eB1HMhfZ3scO68wLA/q+0XR3jls+Gdht2ebHJlXByZmIuGMKyWOVmriiUiNPKXp6292wHwxRcaWV2g==" saltValue="1TMpX7KA/vbDb5lAxBGuF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2024-05-16T11:56:49Z</dcterms:created>
  <dcterms:modified xsi:type="dcterms:W3CDTF">2024-06-11T11:10:33Z</dcterms:modified>
</cp:coreProperties>
</file>