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6" documentId="13_ncr:1_{708B4D00-0EB3-4887-A17A-0725E99C6A27}" xr6:coauthVersionLast="47" xr6:coauthVersionMax="47" xr10:uidLastSave="{15310D24-C33C-42D3-93B2-B4481C4E1D2A}"/>
  <workbookProtection workbookAlgorithmName="SHA-512" workbookHashValue="oTNpPgSETKU2Wmj7ClQzF1FfN9doKFE6xveBr4ijXCW4sK6JrF230ZHm70DFRVHNwIvt8ydKVyTWegLlJTwKhQ==" workbookSaltValue="vHDj8G64U46ZcsIocRyOz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J43" i="16"/>
  <c r="G43" i="16"/>
  <c r="F43" i="16"/>
  <c r="K43" i="16" l="1"/>
  <c r="E43" i="16"/>
  <c r="L43" i="16"/>
  <c r="D43" i="16"/>
  <c r="H43" i="16"/>
  <c r="I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40325DC3-1E72-4794-9431-C1F7EF21C0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86EC13D-2BAD-4D9F-8950-15795A9E4F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89A648B-36B1-49BF-B762-8346DF9ABE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0E9364F-E54C-4BC7-8A9B-5CF89AB3D9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A77E590-304B-422C-B73B-759BB7F8A3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EC75FF5-FB0E-427F-B1E3-C326B5F435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090E782-7286-4718-B587-F4451A2010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589E4CE-B51E-4959-980A-E12509ADA6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6B24790-7797-4E03-B7FF-AFC6CE8FDC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3326BFE-67B5-44DF-B9A8-C365B82B52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8BED0FB-1BBC-4BC1-BE2F-186EB8E822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29C8067-8D8D-49C6-99A2-6FFFAEA849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02B1009-8300-4635-B81C-2817C18403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218EDE6-1F57-45EC-AFF7-B61B634125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6FB7D32-3C9A-4BD5-A528-0B7F1F5C02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2A7FE51-A507-429C-BC39-09D1FFA350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FA160BA-0BC1-4A9E-A798-2B63B57AEC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660BF4F-DDFF-418C-8CF0-C404AF6854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ED0C4EA-8138-43D2-84FB-75D6C97F14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66DD6D6-7299-478A-A73A-EF3D293FC3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8D4A420-A458-4DE5-A5E4-A2F3D1706E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2298857-1304-4F69-B634-1990718649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00F90CB-1DDD-4BF2-B840-31AE788F47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36B9AE0-0FFF-424D-BB17-5DDE0D06AF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74A8008-07D8-4095-92AD-EB90C504BA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51007FE-EE7B-4132-B3DE-8AD04B0468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AF594B2-15AA-4128-93B3-B21D4725B9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4595E17-72C4-4303-BD74-6412F10D45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88100BB-0267-4478-B2B4-08C93CC3F0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116F5CD-F991-46D4-ABA8-280BD4C784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6F7130B-A030-48B3-900D-77908765FC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BEADCBD-87DF-421E-9BBF-36D462A64E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<sst xmlns="http://schemas.openxmlformats.org/spreadsheetml/2006/main" count="2975" uniqueCount="1849">
  <si>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</si>
  <si>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</si>
  <si>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</si>
  <si>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</si>
  <si>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</si>
  <si>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</si>
  <si>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</si>
  <si>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Castellón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</si>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</sst>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25AC15B7-8765-474A-BF79-6207DA038805}"/>
    <cellStyle name="Normal" xfId="0" builtinId="0"/>
    <cellStyle name="Normal 2" xfId="1" xr:uid="{3B3FCF1C-5182-4761-A282-91FE278B00BA}"/>
    <cellStyle name="Normal 3" xfId="3" xr:uid="{717E3782-D0D2-4041-BBDC-41B178837C64}"/>
    <cellStyle name="Normal 3 2" xfId="4" xr:uid="{ACD0676C-7F5B-4442-973F-5F47763918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3E-44E1-B33A-B10622426D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3E-44E1-B33A-B10622426D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3076</c:v>
                </c:pt>
                <c:pt idx="1">
                  <c:v>13515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E-44E1-B33A-B10622426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88-4298-BD44-61648F0AAD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88-4298-BD44-61648F0AAD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88-4298-BD44-61648F0AADA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28</c:v>
                </c:pt>
                <c:pt idx="1">
                  <c:v>832</c:v>
                </c:pt>
                <c:pt idx="2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88-4298-BD44-61648F0AA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7A-4BFA-9270-510CF9D2F2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7A-4BFA-9270-510CF9D2F2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7A-4BFA-9270-510CF9D2F2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38</c:v>
                </c:pt>
                <c:pt idx="2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7A-4BFA-9270-510CF9D2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14-49D8-843B-0C9B4BE6D9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14-49D8-843B-0C9B4BE6D9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4-49D8-843B-0C9B4BE6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42-4E7C-827A-0D1F09D456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42-4E7C-827A-0D1F09D456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3715</c:v>
                </c:pt>
                <c:pt idx="1">
                  <c:v>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42-4E7C-827A-0D1F09D4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480</c:v>
              </c:pt>
              <c:pt idx="1">
                <c:v>2322</c:v>
              </c:pt>
              <c:pt idx="2">
                <c:v>35</c:v>
              </c:pt>
              <c:pt idx="3">
                <c:v>10</c:v>
              </c:pt>
              <c:pt idx="4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03BC-4D7D-9013-9B292A7D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2456</c:v>
              </c:pt>
              <c:pt idx="1">
                <c:v>1770</c:v>
              </c:pt>
              <c:pt idx="2">
                <c:v>95</c:v>
              </c:pt>
              <c:pt idx="3">
                <c:v>43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7285-4776-AD63-AD5F7DF32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84</c:v>
              </c:pt>
              <c:pt idx="2">
                <c:v>14</c:v>
              </c:pt>
              <c:pt idx="3">
                <c:v>4</c:v>
              </c:pt>
              <c:pt idx="4">
                <c:v>42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70C-4EE2-B99D-BE4662FD5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71</c:v>
              </c:pt>
              <c:pt idx="1">
                <c:v>71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C19C-438B-BB6F-B4E45ACD9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2228</c:v>
              </c:pt>
              <c:pt idx="1">
                <c:v>31</c:v>
              </c:pt>
              <c:pt idx="2">
                <c:v>669</c:v>
              </c:pt>
              <c:pt idx="3">
                <c:v>22</c:v>
              </c:pt>
              <c:pt idx="4">
                <c:v>7</c:v>
              </c:pt>
              <c:pt idx="5">
                <c:v>3</c:v>
              </c:pt>
              <c:pt idx="6">
                <c:v>2</c:v>
              </c:pt>
              <c:pt idx="7">
                <c:v>112</c:v>
              </c:pt>
              <c:pt idx="8">
                <c:v>459</c:v>
              </c:pt>
              <c:pt idx="9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0097-42ED-8DC6-793AAEFDE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267</c:v>
              </c:pt>
              <c:pt idx="1">
                <c:v>163</c:v>
              </c:pt>
              <c:pt idx="2">
                <c:v>21</c:v>
              </c:pt>
              <c:pt idx="3">
                <c:v>70</c:v>
              </c:pt>
              <c:pt idx="4">
                <c:v>49</c:v>
              </c:pt>
              <c:pt idx="5">
                <c:v>32</c:v>
              </c:pt>
              <c:pt idx="6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AE5A-4EE4-A373-667A92B1F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990218919264309"/>
          <c:y val="5.0266820912788744E-2"/>
          <c:w val="0.33511653739911723"/>
          <c:h val="0.9497331790872112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BB-451E-9BCD-ABF48A7B03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BB-451E-9BCD-ABF48A7B03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BB-451E-9BCD-ABF48A7B03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388</c:v>
                </c:pt>
                <c:pt idx="1">
                  <c:v>313</c:v>
                </c:pt>
                <c:pt idx="2">
                  <c:v>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BB-451E-9BCD-ABF48A7B0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5633</c:v>
              </c:pt>
              <c:pt idx="1">
                <c:v>1305</c:v>
              </c:pt>
              <c:pt idx="2">
                <c:v>612</c:v>
              </c:pt>
              <c:pt idx="3">
                <c:v>381</c:v>
              </c:pt>
              <c:pt idx="4">
                <c:v>183</c:v>
              </c:pt>
              <c:pt idx="5">
                <c:v>3967</c:v>
              </c:pt>
              <c:pt idx="6">
                <c:v>235</c:v>
              </c:pt>
              <c:pt idx="7">
                <c:v>361</c:v>
              </c:pt>
              <c:pt idx="8">
                <c:v>194</c:v>
              </c:pt>
              <c:pt idx="9">
                <c:v>794</c:v>
              </c:pt>
              <c:pt idx="10">
                <c:v>163</c:v>
              </c:pt>
              <c:pt idx="11">
                <c:v>6917</c:v>
              </c:pt>
              <c:pt idx="12">
                <c:v>476</c:v>
              </c:pt>
            </c:numLit>
          </c:val>
          <c:extLst>
            <c:ext xmlns:c16="http://schemas.microsoft.com/office/drawing/2014/chart" uri="{C3380CC4-5D6E-409C-BE32-E72D297353CC}">
              <c16:uniqueId val="{00000000-8DF4-4FB9-87DD-72573EAAD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103</c:v>
              </c:pt>
              <c:pt idx="1">
                <c:v>1306</c:v>
              </c:pt>
              <c:pt idx="2">
                <c:v>184</c:v>
              </c:pt>
              <c:pt idx="3">
                <c:v>170</c:v>
              </c:pt>
              <c:pt idx="4">
                <c:v>976</c:v>
              </c:pt>
              <c:pt idx="5">
                <c:v>419</c:v>
              </c:pt>
              <c:pt idx="6">
                <c:v>120</c:v>
              </c:pt>
              <c:pt idx="7">
                <c:v>261</c:v>
              </c:pt>
              <c:pt idx="8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7086-44AB-8C97-0E2EC4D08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220</c:v>
              </c:pt>
              <c:pt idx="1">
                <c:v>480</c:v>
              </c:pt>
              <c:pt idx="2">
                <c:v>465</c:v>
              </c:pt>
              <c:pt idx="3">
                <c:v>159</c:v>
              </c:pt>
              <c:pt idx="4">
                <c:v>106</c:v>
              </c:pt>
              <c:pt idx="5">
                <c:v>879</c:v>
              </c:pt>
              <c:pt idx="6">
                <c:v>20</c:v>
              </c:pt>
              <c:pt idx="7">
                <c:v>13</c:v>
              </c:pt>
              <c:pt idx="8">
                <c:v>371</c:v>
              </c:pt>
              <c:pt idx="9">
                <c:v>105</c:v>
              </c:pt>
              <c:pt idx="1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3BD2-4E1F-90FD-0D10634B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167</c:v>
              </c:pt>
              <c:pt idx="2">
                <c:v>74</c:v>
              </c:pt>
              <c:pt idx="3">
                <c:v>84</c:v>
              </c:pt>
              <c:pt idx="4">
                <c:v>937</c:v>
              </c:pt>
              <c:pt idx="5">
                <c:v>103</c:v>
              </c:pt>
              <c:pt idx="6">
                <c:v>255</c:v>
              </c:pt>
              <c:pt idx="7">
                <c:v>70</c:v>
              </c:pt>
              <c:pt idx="8">
                <c:v>225</c:v>
              </c:pt>
              <c:pt idx="9">
                <c:v>98</c:v>
              </c:pt>
              <c:pt idx="10">
                <c:v>126</c:v>
              </c:pt>
              <c:pt idx="11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F3F7-439B-B27D-8F60D1C23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305</c:v>
              </c:pt>
              <c:pt idx="1">
                <c:v>68</c:v>
              </c:pt>
              <c:pt idx="2">
                <c:v>149</c:v>
              </c:pt>
              <c:pt idx="3">
                <c:v>60</c:v>
              </c:pt>
              <c:pt idx="4">
                <c:v>828</c:v>
              </c:pt>
              <c:pt idx="5">
                <c:v>78</c:v>
              </c:pt>
              <c:pt idx="6">
                <c:v>247</c:v>
              </c:pt>
              <c:pt idx="7">
                <c:v>69</c:v>
              </c:pt>
              <c:pt idx="8">
                <c:v>179</c:v>
              </c:pt>
              <c:pt idx="9">
                <c:v>136</c:v>
              </c:pt>
              <c:pt idx="10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0BCC-437C-A05C-126CE760B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48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E1D-4D83-A062-144028B8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Administración Justicia</c:v>
                </c:pt>
                <c:pt idx="7">
                  <c:v>Constitución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</c:v>
              </c:pt>
              <c:pt idx="1">
                <c:v>6</c:v>
              </c:pt>
              <c:pt idx="2">
                <c:v>8</c:v>
              </c:pt>
              <c:pt idx="3">
                <c:v>31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185-43B0-A978-0F612C52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2570957700054935"/>
          <c:w val="0.2892908188456641"/>
          <c:h val="0.536196056888237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6</c:v>
              </c:pt>
              <c:pt idx="2">
                <c:v>11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AC5-427D-A7A1-3DF43465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18C-4C06-9798-F967B7E0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5352771497618"/>
          <c:y val="5.8116645303058045E-2"/>
          <c:w val="0.27590488812660796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Libertad sexual</c:v>
                </c:pt>
                <c:pt idx="1">
                  <c:v>Patrimonio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Seguridad Vial </c:v>
                </c:pt>
                <c:pt idx="5">
                  <c:v>Administración Pública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11</c:v>
              </c:pt>
              <c:pt idx="2">
                <c:v>11</c:v>
              </c:pt>
              <c:pt idx="3">
                <c:v>15</c:v>
              </c:pt>
              <c:pt idx="4">
                <c:v>26</c:v>
              </c:pt>
              <c:pt idx="5">
                <c:v>13</c:v>
              </c:pt>
              <c:pt idx="6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AB1-4698-934B-AD1539D9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20-4D7A-816E-6865104287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20-4D7A-816E-6865104287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1833</c:v>
                </c:pt>
                <c:pt idx="1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20-4D7A-816E-68651042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Constitución</c:v>
                </c:pt>
                <c:pt idx="12">
                  <c:v>Orden público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28</c:v>
              </c:pt>
              <c:pt idx="1">
                <c:v>19</c:v>
              </c:pt>
              <c:pt idx="2">
                <c:v>29</c:v>
              </c:pt>
              <c:pt idx="3">
                <c:v>6</c:v>
              </c:pt>
              <c:pt idx="4">
                <c:v>3</c:v>
              </c:pt>
              <c:pt idx="5">
                <c:v>87</c:v>
              </c:pt>
              <c:pt idx="6">
                <c:v>1</c:v>
              </c:pt>
              <c:pt idx="7">
                <c:v>65</c:v>
              </c:pt>
              <c:pt idx="8">
                <c:v>1</c:v>
              </c:pt>
              <c:pt idx="9">
                <c:v>1</c:v>
              </c:pt>
              <c:pt idx="10">
                <c:v>21</c:v>
              </c:pt>
              <c:pt idx="11">
                <c:v>4</c:v>
              </c:pt>
              <c:pt idx="12">
                <c:v>47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1CC-48C5-B270-7258B70F4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0211013227311"/>
          <c:y val="1.4291791913964708E-3"/>
          <c:w val="0.28935630570931109"/>
          <c:h val="0.9985708208086034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557</c:v>
              </c:pt>
              <c:pt idx="1">
                <c:v>508</c:v>
              </c:pt>
              <c:pt idx="2">
                <c:v>491</c:v>
              </c:pt>
              <c:pt idx="3">
                <c:v>83</c:v>
              </c:pt>
              <c:pt idx="4">
                <c:v>55</c:v>
              </c:pt>
              <c:pt idx="5">
                <c:v>719</c:v>
              </c:pt>
              <c:pt idx="6">
                <c:v>69</c:v>
              </c:pt>
              <c:pt idx="7">
                <c:v>1071</c:v>
              </c:pt>
              <c:pt idx="8">
                <c:v>57</c:v>
              </c:pt>
              <c:pt idx="9">
                <c:v>450</c:v>
              </c:pt>
              <c:pt idx="10">
                <c:v>194</c:v>
              </c:pt>
              <c:pt idx="11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3FF5-47FE-9C0C-9736629B2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3-4AC6-A077-403D025D84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3-4AC6-A077-403D025D84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3-4AC6-A077-403D025D841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3-4AC6-A077-403D025D841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3-4AC6-A077-403D025D84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5</c:v>
                </c:pt>
                <c:pt idx="1">
                  <c:v>50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C3-4AC6-A077-403D025D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05-4F2C-89CF-1D713E44F5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05-4F2C-89CF-1D713E44F5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05-4F2C-89CF-1D713E44F57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05-4F2C-89CF-1D713E44F57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805-4F2C-89CF-1D713E44F572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05-4F2C-89CF-1D713E44F57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05-4F2C-89CF-1D713E44F572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05-4F2C-89CF-1D713E44F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05-4F2C-89CF-1D713E44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1046</c:v>
                </c:pt>
                <c:pt idx="1">
                  <c:v>93</c:v>
                </c:pt>
                <c:pt idx="2">
                  <c:v>583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4-4327-8C85-FF5BADECF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145</c:v>
                </c:pt>
                <c:pt idx="1">
                  <c:v>79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2-4E98-8B4C-E526B8453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360</c:v>
                </c:pt>
                <c:pt idx="1">
                  <c:v>47</c:v>
                </c:pt>
                <c:pt idx="2">
                  <c:v>17</c:v>
                </c:pt>
                <c:pt idx="3">
                  <c:v>226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3-4680-A6F9-6B7F72AFA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311</c:v>
                </c:pt>
                <c:pt idx="1">
                  <c:v>1515</c:v>
                </c:pt>
                <c:pt idx="2">
                  <c:v>72</c:v>
                </c:pt>
                <c:pt idx="3">
                  <c:v>174</c:v>
                </c:pt>
                <c:pt idx="4">
                  <c:v>119</c:v>
                </c:pt>
                <c:pt idx="5">
                  <c:v>654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2-4ADC-8F61-18B9FD10F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5-4226-9179-C4AF4EBE5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42</c:v>
              </c:pt>
              <c:pt idx="2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C73E-43F9-BE5F-470F1110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B-4E46-91F7-0FA88C0393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8B-4E46-91F7-0FA88C0393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1591</c:v>
                </c:pt>
                <c:pt idx="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B-4E46-91F7-0FA88C039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</c:v>
              </c:pt>
              <c:pt idx="1">
                <c:v>120</c:v>
              </c:pt>
              <c:pt idx="2">
                <c:v>15</c:v>
              </c:pt>
              <c:pt idx="3">
                <c:v>37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002-4E46-9F2C-3FDDF09B3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Acoso escolar</c:v>
                </c:pt>
                <c:pt idx="13">
                  <c:v>Contra la integridad moral</c:v>
                </c:pt>
                <c:pt idx="14">
                  <c:v>Odio</c:v>
                </c:pt>
                <c:pt idx="15">
                  <c:v>Otros</c:v>
                </c:pt>
                <c:pt idx="16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</c:v>
              </c:pt>
              <c:pt idx="1">
                <c:v>26</c:v>
              </c:pt>
              <c:pt idx="2">
                <c:v>32</c:v>
              </c:pt>
              <c:pt idx="3">
                <c:v>28</c:v>
              </c:pt>
              <c:pt idx="4">
                <c:v>41</c:v>
              </c:pt>
              <c:pt idx="5">
                <c:v>12</c:v>
              </c:pt>
              <c:pt idx="6">
                <c:v>20</c:v>
              </c:pt>
              <c:pt idx="7">
                <c:v>8</c:v>
              </c:pt>
              <c:pt idx="8">
                <c:v>7</c:v>
              </c:pt>
              <c:pt idx="9">
                <c:v>26</c:v>
              </c:pt>
              <c:pt idx="10">
                <c:v>64</c:v>
              </c:pt>
              <c:pt idx="11">
                <c:v>6</c:v>
              </c:pt>
              <c:pt idx="12">
                <c:v>30</c:v>
              </c:pt>
              <c:pt idx="13">
                <c:v>3</c:v>
              </c:pt>
              <c:pt idx="14">
                <c:v>1</c:v>
              </c:pt>
              <c:pt idx="15">
                <c:v>156</c:v>
              </c:pt>
              <c:pt idx="1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D25-4D7C-80BE-EC869243F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B7-4DAD-9B6A-0AC773BCBA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B7-4DAD-9B6A-0AC773BCBA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B7-4DAD-9B6A-0AC773BCB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7B-4227-8244-2F28C5767B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7B-4227-8244-2F28C5767B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7B-4227-8244-2F28C5767B6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7B-4227-8244-2F28C5767B6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16</c:v>
                </c:pt>
                <c:pt idx="1">
                  <c:v>20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B-4227-8244-2F28C5767B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294</c:v>
              </c:pt>
              <c:pt idx="1">
                <c:v>5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87E-4569-91A7-E890DE59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103</c:v>
              </c:pt>
              <c:pt idx="1">
                <c:v>8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EA0C-4058-8FF7-9C67C7A4D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</c:v>
              </c:pt>
              <c:pt idx="1">
                <c:v>6</c:v>
              </c:pt>
              <c:pt idx="2">
                <c:v>23</c:v>
              </c:pt>
              <c:pt idx="3">
                <c:v>70</c:v>
              </c:pt>
              <c:pt idx="4">
                <c:v>175</c:v>
              </c:pt>
              <c:pt idx="5">
                <c:v>43</c:v>
              </c:pt>
              <c:pt idx="6">
                <c:v>30</c:v>
              </c:pt>
              <c:pt idx="7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7DB0-46D4-812E-6F568C09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6CB-4CDD-B0EE-01572BEA6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10-48A3-AB69-4EF3E792E2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10-48A3-AB69-4EF3E792E2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34</c:v>
                </c:pt>
                <c:pt idx="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10-48A3-AB69-4EF3E792E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4F-46FE-A996-3E8568E411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4F-46FE-A996-3E8568E411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34F-46FE-A996-3E8568E411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34F-46FE-A996-3E8568E4110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4F-46FE-A996-3E8568E411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111</c:v>
                </c:pt>
                <c:pt idx="1">
                  <c:v>233</c:v>
                </c:pt>
                <c:pt idx="2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4F-46FE-A996-3E8568E41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A5-4AC9-AB41-61AEB2DD82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A5-4AC9-AB41-61AEB2DD82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1097</c:v>
                </c:pt>
                <c:pt idx="1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5-4AC9-AB41-61AEB2DD8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1747</c:v>
              </c:pt>
              <c:pt idx="1">
                <c:v>115</c:v>
              </c:pt>
              <c:pt idx="2">
                <c:v>16</c:v>
              </c:pt>
              <c:pt idx="3">
                <c:v>2</c:v>
              </c:pt>
              <c:pt idx="4">
                <c:v>762</c:v>
              </c:pt>
            </c:numLit>
          </c:val>
          <c:extLst>
            <c:ext xmlns:c16="http://schemas.microsoft.com/office/drawing/2014/chart" uri="{C3380CC4-5D6E-409C-BE32-E72D297353CC}">
              <c16:uniqueId val="{00000000-EF8F-4A6B-A1FD-9653DD36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595</c:v>
              </c:pt>
              <c:pt idx="1">
                <c:v>166</c:v>
              </c:pt>
              <c:pt idx="2">
                <c:v>1</c:v>
              </c:pt>
              <c:pt idx="3">
                <c:v>7</c:v>
              </c:pt>
              <c:pt idx="4">
                <c:v>3</c:v>
              </c:pt>
              <c:pt idx="5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0-B921-4615-B893-2D8B7DCC8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E6D-4360-93BD-C311E4232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565-4A2F-A96E-DB0E4D376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51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57F-4960-909B-08ED1BB01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CA5-496E-8291-0209E6538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3F8-4C43-871A-64E287095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984-48BA-B41D-DD944B97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73-4D58-B835-D621321B96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73-4D58-B835-D621321B96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49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3-4D58-B835-D621321B9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175</c:v>
              </c:pt>
              <c:pt idx="2">
                <c:v>21</c:v>
              </c:pt>
              <c:pt idx="3">
                <c:v>2</c:v>
              </c:pt>
              <c:pt idx="4">
                <c:v>8</c:v>
              </c:pt>
              <c:pt idx="5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ACD8-4E25-A597-FFA9E018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506</c:v>
              </c:pt>
              <c:pt idx="2">
                <c:v>12</c:v>
              </c:pt>
              <c:pt idx="3">
                <c:v>1</c:v>
              </c:pt>
              <c:pt idx="4">
                <c:v>16</c:v>
              </c:pt>
              <c:pt idx="5">
                <c:v>437</c:v>
              </c:pt>
            </c:numLit>
          </c:val>
          <c:extLst>
            <c:ext xmlns:c16="http://schemas.microsoft.com/office/drawing/2014/chart" uri="{C3380CC4-5D6E-409C-BE32-E72D297353CC}">
              <c16:uniqueId val="{00000000-9D94-42E0-88F7-A70C69807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451</c:v>
              </c:pt>
              <c:pt idx="2">
                <c:v>13</c:v>
              </c:pt>
              <c:pt idx="3">
                <c:v>35</c:v>
              </c:pt>
              <c:pt idx="4">
                <c:v>375</c:v>
              </c:pt>
            </c:numLit>
          </c:val>
          <c:extLst>
            <c:ext xmlns:c16="http://schemas.microsoft.com/office/drawing/2014/chart" uri="{C3380CC4-5D6E-409C-BE32-E72D297353CC}">
              <c16:uniqueId val="{00000000-A097-4333-8476-933FDAEA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160</c:v>
              </c:pt>
              <c:pt idx="2">
                <c:v>11</c:v>
              </c:pt>
              <c:pt idx="3">
                <c:v>2</c:v>
              </c:pt>
              <c:pt idx="4">
                <c:v>5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7C39-4D2D-AA10-843C13AD4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123</c:v>
              </c:pt>
              <c:pt idx="2">
                <c:v>14</c:v>
              </c:pt>
              <c:pt idx="3">
                <c:v>1</c:v>
              </c:pt>
              <c:pt idx="4">
                <c:v>16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C2E6-47AE-808C-86A4AA466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A12B-455B-99BC-0C6AFD0EB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A9-4219-8D85-B93973FC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539</c:v>
              </c:pt>
              <c:pt idx="2">
                <c:v>23</c:v>
              </c:pt>
              <c:pt idx="3">
                <c:v>3</c:v>
              </c:pt>
              <c:pt idx="4">
                <c:v>48</c:v>
              </c:pt>
              <c:pt idx="5">
                <c:v>453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75-44D2-8898-28A7AFFF2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11</c:v>
              </c:pt>
              <c:pt idx="2">
                <c:v>4</c:v>
              </c:pt>
              <c:pt idx="3">
                <c:v>7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4336-406D-9847-9A085709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150</c:v>
              </c:pt>
              <c:pt idx="2">
                <c:v>2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06E2-40F6-8403-8A2D63AF8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05-4474-8699-F0DF3E27AB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05-4474-8699-F0DF3E27AB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74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05-4474-8699-F0DF3E27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8</c:v>
              </c:pt>
              <c:pt idx="2">
                <c:v>2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2DE-4818-92FF-36DF25012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818-4DA8-98BB-312F905A1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E6-4E08-A778-ADB1A9E93B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E6-4E08-A778-ADB1A9E93B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E6-4E08-A778-ADB1A9E93B1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197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E6-4E08-A778-ADB1A9E9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E3-4D83-A3E2-F68884146C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E3-4D83-A3E2-F68884146C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610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3-4D83-A3E2-F68884146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84F25E0-99B4-48CD-AA90-443AFC64A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1F9154F-C947-4489-A52B-CB07B4471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BC2FBC1-4E0B-4FB0-A42C-CDF721008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F1DF0C5-16C9-4629-B5F2-DCC551F1D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F6ADD63-5B82-4008-94ED-852B82E36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D63260F-CB1B-461F-9B36-512BEE825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D415D48-EB19-4963-B368-C53267EFB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00D7EDC-C010-4498-8705-2FA6F704E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5F086B0-CDD6-4110-8F53-8EB8A7A48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0C2E5BD-B5E0-435E-88F8-5419A77CF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D70A63D-8B40-4FD0-A133-E4262A5CE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3E43B0D-1C1E-4CEF-A656-940D0096E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1C7239E-7B03-4CB7-87EF-B0ECA1307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608FFCB-62EC-66B4-8881-49AEE7DC7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158750</xdr:colOff>
      <xdr:row>6</xdr:row>
      <xdr:rowOff>244475</xdr:rowOff>
    </xdr:from>
    <xdr:to>
      <xdr:col>21</xdr:col>
      <xdr:colOff>412750</xdr:colOff>
      <xdr:row>18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E34947E-ABF1-E2E4-5CC5-8E99AFEDC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171450</xdr:colOff>
      <xdr:row>8</xdr:row>
      <xdr:rowOff>25400</xdr:rowOff>
    </xdr:from>
    <xdr:to>
      <xdr:col>53</xdr:col>
      <xdr:colOff>63500</xdr:colOff>
      <xdr:row>17</xdr:row>
      <xdr:rowOff>66675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68232F9-40A2-ECBD-CBAD-424D9C268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479425</xdr:colOff>
      <xdr:row>6</xdr:row>
      <xdr:rowOff>219075</xdr:rowOff>
    </xdr:from>
    <xdr:to>
      <xdr:col>60</xdr:col>
      <xdr:colOff>190500</xdr:colOff>
      <xdr:row>15</xdr:row>
      <xdr:rowOff>155575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1718799-7E56-378D-6DEE-7C6E0E0E4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212725</xdr:colOff>
      <xdr:row>7</xdr:row>
      <xdr:rowOff>130175</xdr:rowOff>
    </xdr:from>
    <xdr:to>
      <xdr:col>72</xdr:col>
      <xdr:colOff>152400</xdr:colOff>
      <xdr:row>18</xdr:row>
      <xdr:rowOff>98425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2AFF420-A62F-BA3A-96B8-3B702CD5A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384175</xdr:colOff>
      <xdr:row>22</xdr:row>
      <xdr:rowOff>139700</xdr:rowOff>
    </xdr:from>
    <xdr:to>
      <xdr:col>75</xdr:col>
      <xdr:colOff>12700</xdr:colOff>
      <xdr:row>35</xdr:row>
      <xdr:rowOff>53975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73D6BCB-18F6-A493-8A1E-96D56AC30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EAACF34-6D52-8E50-79CD-4304A8129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C000450-6715-4586-B3D8-8CD9E9EF7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B1278F5-EA1D-9281-3F44-08200C8FA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215900</xdr:colOff>
      <xdr:row>3</xdr:row>
      <xdr:rowOff>44450</xdr:rowOff>
    </xdr:from>
    <xdr:to>
      <xdr:col>19</xdr:col>
      <xdr:colOff>2978150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70055BF-1FA5-1282-95EF-21F84C83A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244475</xdr:colOff>
      <xdr:row>3</xdr:row>
      <xdr:rowOff>63500</xdr:rowOff>
    </xdr:from>
    <xdr:to>
      <xdr:col>24</xdr:col>
      <xdr:colOff>3006725</xdr:colOff>
      <xdr:row>20</xdr:row>
      <xdr:rowOff>82550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8C4A0FE-0E65-B10B-F9AE-8176386D3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130175</xdr:colOff>
      <xdr:row>3</xdr:row>
      <xdr:rowOff>82550</xdr:rowOff>
    </xdr:from>
    <xdr:to>
      <xdr:col>29</xdr:col>
      <xdr:colOff>2892425</xdr:colOff>
      <xdr:row>20</xdr:row>
      <xdr:rowOff>101600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27BD0BD-38A2-D503-C133-A24211BC1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276225</xdr:colOff>
      <xdr:row>3</xdr:row>
      <xdr:rowOff>44450</xdr:rowOff>
    </xdr:from>
    <xdr:to>
      <xdr:col>34</xdr:col>
      <xdr:colOff>3038475</xdr:colOff>
      <xdr:row>20</xdr:row>
      <xdr:rowOff>63500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82E80BB-FC4E-8FAE-DBCA-BB63AF00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25400</xdr:colOff>
      <xdr:row>2</xdr:row>
      <xdr:rowOff>130175</xdr:rowOff>
    </xdr:from>
    <xdr:to>
      <xdr:col>39</xdr:col>
      <xdr:colOff>2787650</xdr:colOff>
      <xdr:row>19</xdr:row>
      <xdr:rowOff>149225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9EFB6ED-85D7-5EEB-9C93-30C982A74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222250</xdr:colOff>
      <xdr:row>3</xdr:row>
      <xdr:rowOff>44450</xdr:rowOff>
    </xdr:from>
    <xdr:to>
      <xdr:col>44</xdr:col>
      <xdr:colOff>2984500</xdr:colOff>
      <xdr:row>20</xdr:row>
      <xdr:rowOff>63500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013FDC5-9229-B7EC-6888-1F4096D69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330200</xdr:colOff>
      <xdr:row>3</xdr:row>
      <xdr:rowOff>15875</xdr:rowOff>
    </xdr:from>
    <xdr:to>
      <xdr:col>49</xdr:col>
      <xdr:colOff>3092450</xdr:colOff>
      <xdr:row>20</xdr:row>
      <xdr:rowOff>34925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6BDE905-72D9-EFD0-D5EA-A8C292F65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504825</xdr:colOff>
      <xdr:row>3</xdr:row>
      <xdr:rowOff>92074</xdr:rowOff>
    </xdr:from>
    <xdr:to>
      <xdr:col>54</xdr:col>
      <xdr:colOff>3267075</xdr:colOff>
      <xdr:row>22</xdr:row>
      <xdr:rowOff>114299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A549402-EE2E-7B1F-D8C7-76543987D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127000</xdr:colOff>
      <xdr:row>3</xdr:row>
      <xdr:rowOff>120650</xdr:rowOff>
    </xdr:from>
    <xdr:to>
      <xdr:col>59</xdr:col>
      <xdr:colOff>2917825</xdr:colOff>
      <xdr:row>20</xdr:row>
      <xdr:rowOff>139700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B1B2B5A-A42A-4629-1564-253C1C2BC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BD11B9-6B87-49C2-A355-5C8247A4C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2AE207-854B-4610-8754-118C8D9D6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63C6F8-C4F2-4CF2-8805-2B26F163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AFB02D-92DB-4D74-AECF-0E5BF3B44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E280D9-94BD-4A32-9C82-02BEBCEC7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725C885-4289-449D-A866-53D962E98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E0AE4F-94A3-4804-9DB3-3FE8F4667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279400</xdr:colOff>
      <xdr:row>9</xdr:row>
      <xdr:rowOff>250825</xdr:rowOff>
    </xdr:from>
    <xdr:to>
      <xdr:col>15</xdr:col>
      <xdr:colOff>400050</xdr:colOff>
      <xdr:row>19</xdr:row>
      <xdr:rowOff>123825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4AD2CC60-7D6C-1107-06D0-66B879B5B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673100</xdr:colOff>
      <xdr:row>6</xdr:row>
      <xdr:rowOff>276225</xdr:rowOff>
    </xdr:from>
    <xdr:to>
      <xdr:col>29</xdr:col>
      <xdr:colOff>298450</xdr:colOff>
      <xdr:row>26</xdr:row>
      <xdr:rowOff>15875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72F9DBAD-C66B-D3EF-66FD-A6988CADE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120650</xdr:colOff>
      <xdr:row>12</xdr:row>
      <xdr:rowOff>85725</xdr:rowOff>
    </xdr:from>
    <xdr:to>
      <xdr:col>43</xdr:col>
      <xdr:colOff>504825</xdr:colOff>
      <xdr:row>36</xdr:row>
      <xdr:rowOff>85725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7C1D0D11-32D8-E33B-A49B-31487F219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C1D2868-A016-47D4-A181-C75B10761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0C04723-80F1-47E4-8208-3FFB6C405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D74906D-1D55-FEAF-13DF-487BE101D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66675</xdr:colOff>
      <xdr:row>3</xdr:row>
      <xdr:rowOff>28575</xdr:rowOff>
    </xdr:from>
    <xdr:to>
      <xdr:col>17</xdr:col>
      <xdr:colOff>2828925</xdr:colOff>
      <xdr:row>22</xdr:row>
      <xdr:rowOff>73025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928BE9A-95E0-C56D-0158-F0D83382E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133350</xdr:colOff>
      <xdr:row>3</xdr:row>
      <xdr:rowOff>38100</xdr:rowOff>
    </xdr:from>
    <xdr:to>
      <xdr:col>22</xdr:col>
      <xdr:colOff>2895600</xdr:colOff>
      <xdr:row>22</xdr:row>
      <xdr:rowOff>82550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E370755-14AB-1ECE-D5B0-C7E1BC415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136525</xdr:colOff>
      <xdr:row>3</xdr:row>
      <xdr:rowOff>104775</xdr:rowOff>
    </xdr:from>
    <xdr:to>
      <xdr:col>35</xdr:col>
      <xdr:colOff>320675</xdr:colOff>
      <xdr:row>22</xdr:row>
      <xdr:rowOff>149225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ABDC754-DAC4-C98C-01F7-487AF8039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2F5F14B-015A-459F-9870-1A43D5407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8494FB8-476C-4019-8D24-4515335CD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767DD47-2179-79F6-A322-F58120EBA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3</xdr:row>
      <xdr:rowOff>57150</xdr:rowOff>
    </xdr:from>
    <xdr:to>
      <xdr:col>17</xdr:col>
      <xdr:colOff>3086100</xdr:colOff>
      <xdr:row>22</xdr:row>
      <xdr:rowOff>101600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156401E-A102-1D97-79A6-20822D949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53975</xdr:colOff>
      <xdr:row>3</xdr:row>
      <xdr:rowOff>47625</xdr:rowOff>
    </xdr:from>
    <xdr:to>
      <xdr:col>35</xdr:col>
      <xdr:colOff>238125</xdr:colOff>
      <xdr:row>22</xdr:row>
      <xdr:rowOff>92075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02C51A2-5B17-AF61-CD60-736ADE647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1818C78-8905-4E87-AA7C-EF0A3A263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E181F00-6EFE-4CF2-8EB9-C3711B0E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1BBCEFF-D69E-4BFB-B58A-D3D855CC0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B9B1582-8729-AB49-4F0F-31B82493D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44541C6-5301-CDC1-9945-469DCB5AA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149225</xdr:colOff>
      <xdr:row>3</xdr:row>
      <xdr:rowOff>85725</xdr:rowOff>
    </xdr:from>
    <xdr:to>
      <xdr:col>19</xdr:col>
      <xdr:colOff>2730500</xdr:colOff>
      <xdr:row>19</xdr:row>
      <xdr:rowOff>142875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82C61CB-8C06-BA03-DD95-5358848FA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3603625</xdr:colOff>
      <xdr:row>3</xdr:row>
      <xdr:rowOff>57150</xdr:rowOff>
    </xdr:from>
    <xdr:to>
      <xdr:col>24</xdr:col>
      <xdr:colOff>2555875</xdr:colOff>
      <xdr:row>19</xdr:row>
      <xdr:rowOff>114300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27C21B3-5230-B85D-53AE-93DBD333E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DA4BAFF-077A-02D2-23AE-15916BB68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677D242-1900-3932-5CE1-A16736D7E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494D529-8A9B-5B71-B598-37C55BB36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3C3BB3B-9584-34BD-EB8C-046F8A0A5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3009900</xdr:colOff>
      <xdr:row>3</xdr:row>
      <xdr:rowOff>95250</xdr:rowOff>
    </xdr:from>
    <xdr:to>
      <xdr:col>24</xdr:col>
      <xdr:colOff>1962150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BA24A87-95CA-0B56-C98C-58496E54A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3298825</xdr:colOff>
      <xdr:row>3</xdr:row>
      <xdr:rowOff>95250</xdr:rowOff>
    </xdr:from>
    <xdr:to>
      <xdr:col>49</xdr:col>
      <xdr:colOff>2289175</xdr:colOff>
      <xdr:row>19</xdr:row>
      <xdr:rowOff>152400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F5147ECD-CEE7-C0FF-3DF1-06D9B4FB7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3498850</xdr:colOff>
      <xdr:row>3</xdr:row>
      <xdr:rowOff>104775</xdr:rowOff>
    </xdr:from>
    <xdr:to>
      <xdr:col>54</xdr:col>
      <xdr:colOff>2489200</xdr:colOff>
      <xdr:row>20</xdr:row>
      <xdr:rowOff>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E908AFB5-F31D-7B73-9FD1-BE44C8CE4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3378200</xdr:colOff>
      <xdr:row>3</xdr:row>
      <xdr:rowOff>57150</xdr:rowOff>
    </xdr:from>
    <xdr:to>
      <xdr:col>59</xdr:col>
      <xdr:colOff>2368550</xdr:colOff>
      <xdr:row>19</xdr:row>
      <xdr:rowOff>114300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98314F6B-AD9A-5F8A-3901-F9A181700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391648D-150B-6066-7BDB-2410801B1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9166941-9E2E-8F22-C247-BD84F1D07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3CD4369-CCF6-AC64-6ECC-50B58BC27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1008E2E-6162-AB88-6CE8-913009229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3" t="s">
        <v>0</v>
      </c>
      <c r="B1" s="184"/>
      <c r="C1" s="185"/>
    </row>
    <row r="2" spans="1:6" x14ac:dyDescent="0.25">
      <c r="A2" s="183"/>
      <c r="B2" s="184"/>
      <c r="C2" s="185"/>
    </row>
    <row r="3" spans="1:6" x14ac:dyDescent="0.25">
      <c r="A3" s="1"/>
    </row>
    <row r="5" spans="1:6" x14ac:dyDescent="0.25">
      <c r="A5" s="186" t="s">
        <v>1</v>
      </c>
      <c r="B5" s="186"/>
      <c r="C5" s="186"/>
      <c r="D5" s="186"/>
      <c r="E5" s="186"/>
      <c r="F5" s="186"/>
    </row>
    <row r="6" spans="1:6" x14ac:dyDescent="0.25">
      <c r="A6" s="186"/>
      <c r="B6" s="186"/>
      <c r="C6" s="186"/>
      <c r="D6" s="186"/>
      <c r="E6" s="186"/>
      <c r="F6" s="186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ltYqDFH4adJi8wShnSc4Bq/GdgbV5xe1dOxmkVljlA9+JMbulCuJWv0i13tedsvVsnTr8dDVevcacyIJVkvmiA==" saltValue="T9vyEKAOuRrAwhMz2pvGj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4</v>
      </c>
      <c r="D5" s="12">
        <v>0</v>
      </c>
      <c r="E5" s="21">
        <v>5</v>
      </c>
    </row>
    <row r="6" spans="1:5" x14ac:dyDescent="0.25">
      <c r="A6" s="20" t="s">
        <v>1205</v>
      </c>
      <c r="B6" s="15"/>
      <c r="C6" s="12">
        <v>11</v>
      </c>
      <c r="D6" s="12">
        <v>0</v>
      </c>
      <c r="E6" s="21">
        <v>6</v>
      </c>
    </row>
    <row r="7" spans="1:5" x14ac:dyDescent="0.25">
      <c r="A7" s="20" t="s">
        <v>1206</v>
      </c>
      <c r="B7" s="15"/>
      <c r="C7" s="16"/>
      <c r="D7" s="16"/>
      <c r="E7" s="35"/>
    </row>
    <row r="8" spans="1:5" x14ac:dyDescent="0.25">
      <c r="A8" s="20" t="s">
        <v>1207</v>
      </c>
      <c r="B8" s="15"/>
      <c r="C8" s="12">
        <v>4</v>
      </c>
      <c r="D8" s="12">
        <v>0</v>
      </c>
      <c r="E8" s="21">
        <v>3</v>
      </c>
    </row>
    <row r="9" spans="1:5" x14ac:dyDescent="0.25">
      <c r="A9" s="20" t="s">
        <v>615</v>
      </c>
      <c r="B9" s="15"/>
      <c r="C9" s="12">
        <v>7</v>
      </c>
      <c r="D9" s="12">
        <v>0</v>
      </c>
      <c r="E9" s="21">
        <v>6</v>
      </c>
    </row>
    <row r="10" spans="1:5" x14ac:dyDescent="0.25">
      <c r="A10" s="20" t="s">
        <v>1208</v>
      </c>
      <c r="B10" s="15"/>
      <c r="C10" s="12">
        <v>6</v>
      </c>
      <c r="D10" s="12">
        <v>0</v>
      </c>
      <c r="E10" s="21">
        <v>2</v>
      </c>
    </row>
    <row r="11" spans="1:5" x14ac:dyDescent="0.25">
      <c r="A11" s="201" t="s">
        <v>956</v>
      </c>
      <c r="B11" s="202"/>
      <c r="C11" s="28">
        <v>32</v>
      </c>
      <c r="D11" s="28">
        <v>0</v>
      </c>
      <c r="E11" s="28">
        <v>22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>
        <v>2</v>
      </c>
    </row>
    <row r="15" spans="1:5" x14ac:dyDescent="0.25">
      <c r="A15" s="20" t="s">
        <v>1211</v>
      </c>
      <c r="B15" s="15"/>
      <c r="C15" s="21">
        <v>0</v>
      </c>
    </row>
    <row r="16" spans="1:5" x14ac:dyDescent="0.25">
      <c r="A16" s="20" t="s">
        <v>1212</v>
      </c>
      <c r="B16" s="15"/>
      <c r="C16" s="21">
        <v>0</v>
      </c>
    </row>
    <row r="17" spans="1:3" x14ac:dyDescent="0.25">
      <c r="A17" s="201" t="s">
        <v>956</v>
      </c>
      <c r="B17" s="202"/>
      <c r="C17" s="28">
        <v>2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9</v>
      </c>
    </row>
    <row r="22" spans="1:3" x14ac:dyDescent="0.25">
      <c r="A22" s="20" t="s">
        <v>1205</v>
      </c>
      <c r="B22" s="15"/>
      <c r="C22" s="21">
        <v>37</v>
      </c>
    </row>
    <row r="23" spans="1:3" x14ac:dyDescent="0.25">
      <c r="A23" s="20" t="s">
        <v>1206</v>
      </c>
      <c r="B23" s="15"/>
      <c r="C23" s="21">
        <v>0</v>
      </c>
    </row>
    <row r="24" spans="1:3" x14ac:dyDescent="0.25">
      <c r="A24" s="20" t="s">
        <v>1207</v>
      </c>
      <c r="B24" s="15"/>
      <c r="C24" s="21">
        <v>34</v>
      </c>
    </row>
    <row r="25" spans="1:3" x14ac:dyDescent="0.25">
      <c r="A25" s="20" t="s">
        <v>615</v>
      </c>
      <c r="B25" s="15"/>
      <c r="C25" s="21">
        <v>29</v>
      </c>
    </row>
    <row r="26" spans="1:3" x14ac:dyDescent="0.25">
      <c r="A26" s="20" t="s">
        <v>1208</v>
      </c>
      <c r="B26" s="15"/>
      <c r="C26" s="21">
        <v>41</v>
      </c>
    </row>
    <row r="27" spans="1:3" x14ac:dyDescent="0.25">
      <c r="A27" s="201" t="s">
        <v>956</v>
      </c>
      <c r="B27" s="202"/>
      <c r="C27" s="28">
        <v>150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9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150</v>
      </c>
    </row>
    <row r="34" spans="1:3" x14ac:dyDescent="0.25">
      <c r="A34" s="20" t="s">
        <v>1147</v>
      </c>
      <c r="B34" s="15"/>
      <c r="C34" s="21">
        <v>2</v>
      </c>
    </row>
    <row r="35" spans="1:3" x14ac:dyDescent="0.25">
      <c r="A35" s="20" t="s">
        <v>1215</v>
      </c>
      <c r="B35" s="15"/>
      <c r="C35" s="21">
        <v>30</v>
      </c>
    </row>
    <row r="36" spans="1:3" x14ac:dyDescent="0.25">
      <c r="A36" s="20" t="s">
        <v>1051</v>
      </c>
      <c r="B36" s="15"/>
      <c r="C36" s="21">
        <v>0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1" t="s">
        <v>956</v>
      </c>
      <c r="B40" s="202"/>
      <c r="C40" s="28">
        <v>191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0</v>
      </c>
    </row>
    <row r="45" spans="1:3" x14ac:dyDescent="0.25">
      <c r="A45" s="20" t="s">
        <v>1205</v>
      </c>
      <c r="B45" s="15"/>
      <c r="C45" s="21">
        <v>12</v>
      </c>
    </row>
    <row r="46" spans="1:3" x14ac:dyDescent="0.25">
      <c r="A46" s="20" t="s">
        <v>1206</v>
      </c>
      <c r="B46" s="15"/>
      <c r="C46" s="21">
        <v>0</v>
      </c>
    </row>
    <row r="47" spans="1:3" x14ac:dyDescent="0.25">
      <c r="A47" s="20" t="s">
        <v>1207</v>
      </c>
      <c r="B47" s="15"/>
      <c r="C47" s="21">
        <v>15</v>
      </c>
    </row>
    <row r="48" spans="1:3" x14ac:dyDescent="0.25">
      <c r="A48" s="20" t="s">
        <v>615</v>
      </c>
      <c r="B48" s="15"/>
      <c r="C48" s="21">
        <v>4</v>
      </c>
    </row>
    <row r="49" spans="1:3" x14ac:dyDescent="0.25">
      <c r="A49" s="20" t="s">
        <v>1208</v>
      </c>
      <c r="B49" s="15"/>
      <c r="C49" s="21">
        <v>4</v>
      </c>
    </row>
    <row r="50" spans="1:3" x14ac:dyDescent="0.25">
      <c r="A50" s="201" t="s">
        <v>956</v>
      </c>
      <c r="B50" s="202"/>
      <c r="C50" s="28">
        <v>35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7" t="s">
        <v>1204</v>
      </c>
      <c r="B53" s="11" t="s">
        <v>79</v>
      </c>
      <c r="C53" s="21">
        <v>0</v>
      </c>
    </row>
    <row r="54" spans="1:3" x14ac:dyDescent="0.25">
      <c r="A54" s="189"/>
      <c r="B54" s="11" t="s">
        <v>82</v>
      </c>
      <c r="C54" s="21">
        <v>1</v>
      </c>
    </row>
    <row r="55" spans="1:3" x14ac:dyDescent="0.25">
      <c r="A55" s="187" t="s">
        <v>1205</v>
      </c>
      <c r="B55" s="11" t="s">
        <v>79</v>
      </c>
      <c r="C55" s="21">
        <v>3</v>
      </c>
    </row>
    <row r="56" spans="1:3" x14ac:dyDescent="0.25">
      <c r="A56" s="189"/>
      <c r="B56" s="11" t="s">
        <v>82</v>
      </c>
      <c r="C56" s="21">
        <v>7</v>
      </c>
    </row>
    <row r="57" spans="1:3" x14ac:dyDescent="0.25">
      <c r="A57" s="187" t="s">
        <v>1206</v>
      </c>
      <c r="B57" s="11" t="s">
        <v>79</v>
      </c>
      <c r="C57" s="21">
        <v>0</v>
      </c>
    </row>
    <row r="58" spans="1:3" x14ac:dyDescent="0.25">
      <c r="A58" s="189"/>
      <c r="B58" s="11" t="s">
        <v>82</v>
      </c>
      <c r="C58" s="21">
        <v>0</v>
      </c>
    </row>
    <row r="59" spans="1:3" x14ac:dyDescent="0.25">
      <c r="A59" s="187" t="s">
        <v>1207</v>
      </c>
      <c r="B59" s="11" t="s">
        <v>79</v>
      </c>
      <c r="C59" s="21">
        <v>8</v>
      </c>
    </row>
    <row r="60" spans="1:3" x14ac:dyDescent="0.25">
      <c r="A60" s="189"/>
      <c r="B60" s="11" t="s">
        <v>82</v>
      </c>
      <c r="C60" s="21">
        <v>0</v>
      </c>
    </row>
    <row r="61" spans="1:3" x14ac:dyDescent="0.25">
      <c r="A61" s="187" t="s">
        <v>615</v>
      </c>
      <c r="B61" s="11" t="s">
        <v>79</v>
      </c>
      <c r="C61" s="21">
        <v>2</v>
      </c>
    </row>
    <row r="62" spans="1:3" x14ac:dyDescent="0.25">
      <c r="A62" s="189"/>
      <c r="B62" s="11" t="s">
        <v>82</v>
      </c>
      <c r="C62" s="21">
        <v>0</v>
      </c>
    </row>
    <row r="63" spans="1:3" x14ac:dyDescent="0.25">
      <c r="A63" s="187" t="s">
        <v>1208</v>
      </c>
      <c r="B63" s="11" t="s">
        <v>79</v>
      </c>
      <c r="C63" s="21">
        <v>7</v>
      </c>
    </row>
    <row r="64" spans="1:3" x14ac:dyDescent="0.25">
      <c r="A64" s="189"/>
      <c r="B64" s="11" t="s">
        <v>82</v>
      </c>
      <c r="C64" s="21">
        <v>1</v>
      </c>
    </row>
    <row r="65" spans="1:3" x14ac:dyDescent="0.25">
      <c r="A65" s="201" t="s">
        <v>956</v>
      </c>
      <c r="B65" s="202"/>
      <c r="C65" s="28">
        <v>29</v>
      </c>
    </row>
    <row r="66" spans="1:3" x14ac:dyDescent="0.25">
      <c r="A66" s="17"/>
    </row>
  </sheetData>
  <sheetProtection algorithmName="SHA-512" hashValue="XmbhHJbGL0kRUSYyJqT2bps8Zd0+5ZagYyjWEmy36nMnvB87gx3F+Gloy87MsQxoPU0A+e/Q0XMnJ3Xw7VS0tw==" saltValue="wtryuRrvQoYB7kmUR+Y0Z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ht="22.5" x14ac:dyDescent="0.25">
      <c r="A5" s="190" t="s">
        <v>1222</v>
      </c>
      <c r="B5" s="31" t="s">
        <v>1223</v>
      </c>
      <c r="C5" s="12">
        <v>0</v>
      </c>
      <c r="D5" s="12">
        <v>2</v>
      </c>
      <c r="E5" s="12">
        <v>0</v>
      </c>
      <c r="F5" s="21">
        <v>0</v>
      </c>
    </row>
    <row r="6" spans="1:6" x14ac:dyDescent="0.25">
      <c r="A6" s="192"/>
      <c r="B6" s="31" t="s">
        <v>1224</v>
      </c>
      <c r="C6" s="12">
        <v>0</v>
      </c>
      <c r="D6" s="12">
        <v>0</v>
      </c>
      <c r="E6" s="12">
        <v>0</v>
      </c>
      <c r="F6" s="21">
        <v>0</v>
      </c>
    </row>
    <row r="7" spans="1:6" x14ac:dyDescent="0.25">
      <c r="A7" s="10" t="s">
        <v>1225</v>
      </c>
      <c r="B7" s="31" t="s">
        <v>1226</v>
      </c>
      <c r="C7" s="12">
        <v>0</v>
      </c>
      <c r="D7" s="12">
        <v>0</v>
      </c>
      <c r="E7" s="12">
        <v>0</v>
      </c>
      <c r="F7" s="21">
        <v>0</v>
      </c>
    </row>
    <row r="8" spans="1:6" ht="22.5" x14ac:dyDescent="0.25">
      <c r="A8" s="190" t="s">
        <v>1227</v>
      </c>
      <c r="B8" s="31" t="s">
        <v>1228</v>
      </c>
      <c r="C8" s="12">
        <v>11</v>
      </c>
      <c r="D8" s="12">
        <v>12</v>
      </c>
      <c r="E8" s="12">
        <v>4</v>
      </c>
      <c r="F8" s="21">
        <v>0</v>
      </c>
    </row>
    <row r="9" spans="1:6" x14ac:dyDescent="0.25">
      <c r="A9" s="191"/>
      <c r="B9" s="31" t="s">
        <v>1229</v>
      </c>
      <c r="C9" s="12">
        <v>0</v>
      </c>
      <c r="D9" s="12">
        <v>1</v>
      </c>
      <c r="E9" s="12">
        <v>0</v>
      </c>
      <c r="F9" s="21">
        <v>0</v>
      </c>
    </row>
    <row r="10" spans="1:6" ht="22.5" x14ac:dyDescent="0.25">
      <c r="A10" s="192"/>
      <c r="B10" s="31" t="s">
        <v>1230</v>
      </c>
      <c r="C10" s="12">
        <v>1</v>
      </c>
      <c r="D10" s="12">
        <v>1</v>
      </c>
      <c r="E10" s="12">
        <v>0</v>
      </c>
      <c r="F10" s="21">
        <v>0</v>
      </c>
    </row>
    <row r="11" spans="1:6" ht="22.5" x14ac:dyDescent="0.25">
      <c r="A11" s="190" t="s">
        <v>1231</v>
      </c>
      <c r="B11" s="31" t="s">
        <v>1232</v>
      </c>
      <c r="C11" s="12">
        <v>0</v>
      </c>
      <c r="D11" s="12">
        <v>0</v>
      </c>
      <c r="E11" s="12">
        <v>0</v>
      </c>
      <c r="F11" s="21">
        <v>0</v>
      </c>
    </row>
    <row r="12" spans="1:6" x14ac:dyDescent="0.25">
      <c r="A12" s="191"/>
      <c r="B12" s="31" t="s">
        <v>1233</v>
      </c>
      <c r="C12" s="12">
        <v>0</v>
      </c>
      <c r="D12" s="12">
        <v>0</v>
      </c>
      <c r="E12" s="12">
        <v>0</v>
      </c>
      <c r="F12" s="21">
        <v>0</v>
      </c>
    </row>
    <row r="13" spans="1:6" ht="22.5" x14ac:dyDescent="0.25">
      <c r="A13" s="192"/>
      <c r="B13" s="31" t="s">
        <v>1234</v>
      </c>
      <c r="C13" s="12">
        <v>1</v>
      </c>
      <c r="D13" s="12">
        <v>1</v>
      </c>
      <c r="E13" s="12">
        <v>1</v>
      </c>
      <c r="F13" s="21">
        <v>0</v>
      </c>
    </row>
    <row r="14" spans="1:6" ht="22.5" x14ac:dyDescent="0.25">
      <c r="A14" s="10" t="s">
        <v>1235</v>
      </c>
      <c r="B14" s="31" t="s">
        <v>1236</v>
      </c>
      <c r="C14" s="12">
        <v>0</v>
      </c>
      <c r="D14" s="12">
        <v>0</v>
      </c>
      <c r="E14" s="12">
        <v>0</v>
      </c>
      <c r="F14" s="21">
        <v>0</v>
      </c>
    </row>
    <row r="15" spans="1:6" x14ac:dyDescent="0.25">
      <c r="A15" s="190" t="s">
        <v>1237</v>
      </c>
      <c r="B15" s="31" t="s">
        <v>1238</v>
      </c>
      <c r="C15" s="12">
        <v>22</v>
      </c>
      <c r="D15" s="12">
        <v>6</v>
      </c>
      <c r="E15" s="12">
        <v>2</v>
      </c>
      <c r="F15" s="21">
        <v>0</v>
      </c>
    </row>
    <row r="16" spans="1:6" x14ac:dyDescent="0.25">
      <c r="A16" s="191"/>
      <c r="B16" s="31" t="s">
        <v>1239</v>
      </c>
      <c r="C16" s="12">
        <v>0</v>
      </c>
      <c r="D16" s="12">
        <v>0</v>
      </c>
      <c r="E16" s="12">
        <v>0</v>
      </c>
      <c r="F16" s="21">
        <v>0</v>
      </c>
    </row>
    <row r="17" spans="1:6" x14ac:dyDescent="0.25">
      <c r="A17" s="191"/>
      <c r="B17" s="31" t="s">
        <v>1240</v>
      </c>
      <c r="C17" s="12">
        <v>0</v>
      </c>
      <c r="D17" s="12">
        <v>1</v>
      </c>
      <c r="E17" s="12">
        <v>1</v>
      </c>
      <c r="F17" s="21">
        <v>0</v>
      </c>
    </row>
    <row r="18" spans="1:6" x14ac:dyDescent="0.25">
      <c r="A18" s="191"/>
      <c r="B18" s="31" t="s">
        <v>1241</v>
      </c>
      <c r="C18" s="12">
        <v>0</v>
      </c>
      <c r="D18" s="12">
        <v>0</v>
      </c>
      <c r="E18" s="12">
        <v>0</v>
      </c>
      <c r="F18" s="21">
        <v>0</v>
      </c>
    </row>
    <row r="19" spans="1:6" ht="22.5" x14ac:dyDescent="0.25">
      <c r="A19" s="192"/>
      <c r="B19" s="31" t="s">
        <v>1242</v>
      </c>
      <c r="C19" s="12">
        <v>0</v>
      </c>
      <c r="D19" s="12">
        <v>0</v>
      </c>
      <c r="E19" s="12">
        <v>0</v>
      </c>
      <c r="F19" s="21">
        <v>0</v>
      </c>
    </row>
    <row r="20" spans="1:6" x14ac:dyDescent="0.25">
      <c r="A20" s="10" t="s">
        <v>1243</v>
      </c>
      <c r="B20" s="31" t="s">
        <v>1244</v>
      </c>
      <c r="C20" s="12">
        <v>0</v>
      </c>
      <c r="D20" s="12">
        <v>0</v>
      </c>
      <c r="E20" s="12">
        <v>0</v>
      </c>
      <c r="F20" s="21">
        <v>0</v>
      </c>
    </row>
    <row r="21" spans="1:6" x14ac:dyDescent="0.25">
      <c r="A21" s="10" t="s">
        <v>1245</v>
      </c>
      <c r="B21" s="31" t="s">
        <v>1246</v>
      </c>
      <c r="C21" s="12">
        <v>1</v>
      </c>
      <c r="D21" s="12">
        <v>0</v>
      </c>
      <c r="E21" s="12">
        <v>0</v>
      </c>
      <c r="F21" s="21">
        <v>0</v>
      </c>
    </row>
    <row r="22" spans="1:6" x14ac:dyDescent="0.25">
      <c r="A22" s="201" t="s">
        <v>956</v>
      </c>
      <c r="B22" s="202"/>
      <c r="C22" s="28">
        <v>36</v>
      </c>
      <c r="D22" s="28">
        <v>24</v>
      </c>
      <c r="E22" s="28">
        <v>8</v>
      </c>
      <c r="F22" s="28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0</v>
      </c>
    </row>
    <row r="26" spans="1:6" x14ac:dyDescent="0.25">
      <c r="A26" s="20" t="s">
        <v>114</v>
      </c>
      <c r="B26" s="15"/>
      <c r="C26" s="21">
        <v>0</v>
      </c>
    </row>
    <row r="27" spans="1:6" x14ac:dyDescent="0.25">
      <c r="A27" s="20" t="s">
        <v>1080</v>
      </c>
      <c r="B27" s="15"/>
      <c r="C27" s="21">
        <v>0</v>
      </c>
    </row>
    <row r="28" spans="1:6" x14ac:dyDescent="0.25">
      <c r="A28" s="201" t="s">
        <v>956</v>
      </c>
      <c r="B28" s="202"/>
      <c r="C28" s="28">
        <v>0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1</v>
      </c>
    </row>
    <row r="33" spans="1:3" x14ac:dyDescent="0.25">
      <c r="A33" s="20" t="s">
        <v>1249</v>
      </c>
      <c r="B33" s="15"/>
      <c r="C33" s="21">
        <v>7</v>
      </c>
    </row>
    <row r="34" spans="1:3" x14ac:dyDescent="0.25">
      <c r="A34" s="20" t="s">
        <v>82</v>
      </c>
      <c r="B34" s="15"/>
      <c r="C34" s="21">
        <v>2</v>
      </c>
    </row>
    <row r="35" spans="1:3" x14ac:dyDescent="0.25">
      <c r="A35" s="201" t="s">
        <v>956</v>
      </c>
      <c r="B35" s="202"/>
      <c r="C35" s="28">
        <v>10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1">
        <v>25</v>
      </c>
    </row>
    <row r="40" spans="1:3" x14ac:dyDescent="0.25">
      <c r="A40" s="20" t="s">
        <v>1252</v>
      </c>
      <c r="B40" s="15"/>
      <c r="C40" s="21">
        <v>10</v>
      </c>
    </row>
    <row r="41" spans="1:3" x14ac:dyDescent="0.25">
      <c r="A41" s="201" t="s">
        <v>956</v>
      </c>
      <c r="B41" s="202"/>
      <c r="C41" s="28">
        <v>35</v>
      </c>
    </row>
    <row r="42" spans="1:3" x14ac:dyDescent="0.25">
      <c r="A42" s="17"/>
    </row>
  </sheetData>
  <sheetProtection algorithmName="SHA-512" hashValue="IUGnybdPwd0kX+TApM7SgGKEFO09SqD5qVuEMMPBdbLHmRHN/U6+PBFD+nYPe9aWXiB1IeIYOiUdwuNSsZ/6Uw==" saltValue="xsZYN2QeYjXSpFicFo/Az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0" t="s">
        <v>1264</v>
      </c>
      <c r="B6" s="31" t="s">
        <v>1265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191"/>
      <c r="B7" s="31" t="s">
        <v>1048</v>
      </c>
      <c r="C7" s="38">
        <v>4</v>
      </c>
      <c r="D7" s="38">
        <v>0</v>
      </c>
      <c r="E7" s="38">
        <v>24</v>
      </c>
      <c r="F7" s="38">
        <v>19</v>
      </c>
      <c r="G7" s="38">
        <v>0</v>
      </c>
      <c r="H7" s="38">
        <v>42</v>
      </c>
      <c r="I7" s="38">
        <v>0</v>
      </c>
      <c r="J7" s="38">
        <v>1</v>
      </c>
      <c r="K7" s="38">
        <v>0</v>
      </c>
      <c r="L7" s="39">
        <v>0</v>
      </c>
    </row>
    <row r="8" spans="1:12" x14ac:dyDescent="0.25">
      <c r="A8" s="191"/>
      <c r="B8" s="31" t="s">
        <v>1266</v>
      </c>
      <c r="C8" s="38">
        <v>4</v>
      </c>
      <c r="D8" s="38">
        <v>0</v>
      </c>
      <c r="E8" s="38">
        <v>24</v>
      </c>
      <c r="F8" s="38">
        <v>19</v>
      </c>
      <c r="G8" s="38">
        <v>0</v>
      </c>
      <c r="H8" s="38">
        <v>42</v>
      </c>
      <c r="I8" s="38">
        <v>0</v>
      </c>
      <c r="J8" s="38">
        <v>1</v>
      </c>
      <c r="K8" s="38">
        <v>0</v>
      </c>
      <c r="L8" s="39">
        <v>0</v>
      </c>
    </row>
    <row r="9" spans="1:12" x14ac:dyDescent="0.25">
      <c r="A9" s="192"/>
      <c r="B9" s="31" t="s">
        <v>1267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9</v>
      </c>
      <c r="I9" s="38">
        <v>0</v>
      </c>
      <c r="J9" s="38">
        <v>1</v>
      </c>
      <c r="K9" s="38">
        <v>0</v>
      </c>
      <c r="L9" s="39">
        <v>0</v>
      </c>
    </row>
    <row r="10" spans="1:12" x14ac:dyDescent="0.25">
      <c r="A10" s="190" t="s">
        <v>1268</v>
      </c>
      <c r="B10" s="31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191"/>
      <c r="B11" s="31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191"/>
      <c r="B12" s="31" t="s">
        <v>1271</v>
      </c>
      <c r="C12" s="38">
        <v>1</v>
      </c>
      <c r="D12" s="38">
        <v>0</v>
      </c>
      <c r="E12" s="38">
        <v>4</v>
      </c>
      <c r="F12" s="38">
        <v>4</v>
      </c>
      <c r="G12" s="38">
        <v>0</v>
      </c>
      <c r="H12" s="38">
        <v>1</v>
      </c>
      <c r="I12" s="38">
        <v>0</v>
      </c>
      <c r="J12" s="38">
        <v>0</v>
      </c>
      <c r="K12" s="38">
        <v>0</v>
      </c>
      <c r="L12" s="39">
        <v>0</v>
      </c>
    </row>
    <row r="13" spans="1:12" x14ac:dyDescent="0.25">
      <c r="A13" s="191"/>
      <c r="B13" s="31" t="s">
        <v>1272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191"/>
      <c r="B14" s="31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191"/>
      <c r="B15" s="31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191"/>
      <c r="B16" s="31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191"/>
      <c r="B17" s="31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191"/>
      <c r="B18" s="31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191"/>
      <c r="B19" s="31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191"/>
      <c r="B20" s="31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191"/>
      <c r="B21" s="31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191"/>
      <c r="B22" s="31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191"/>
      <c r="B23" s="31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191"/>
      <c r="B24" s="31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191"/>
      <c r="B25" s="31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191"/>
      <c r="B26" s="31" t="s">
        <v>1285</v>
      </c>
      <c r="C26" s="38">
        <v>1</v>
      </c>
      <c r="D26" s="38">
        <v>0</v>
      </c>
      <c r="E26" s="38">
        <v>9</v>
      </c>
      <c r="F26" s="38">
        <v>2</v>
      </c>
      <c r="G26" s="38">
        <v>0</v>
      </c>
      <c r="H26" s="38">
        <v>1</v>
      </c>
      <c r="I26" s="38">
        <v>0</v>
      </c>
      <c r="J26" s="38">
        <v>0</v>
      </c>
      <c r="K26" s="38">
        <v>0</v>
      </c>
      <c r="L26" s="39">
        <v>0</v>
      </c>
    </row>
    <row r="27" spans="1:12" x14ac:dyDescent="0.25">
      <c r="A27" s="191"/>
      <c r="B27" s="31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191"/>
      <c r="B28" s="31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191"/>
      <c r="B29" s="31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191"/>
      <c r="B30" s="31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191"/>
      <c r="B31" s="31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191"/>
      <c r="B32" s="31" t="s">
        <v>1291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5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191"/>
      <c r="B33" s="31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191"/>
      <c r="B34" s="31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191"/>
      <c r="B35" s="31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191"/>
      <c r="B36" s="31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191"/>
      <c r="B37" s="31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191"/>
      <c r="B38" s="31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191"/>
      <c r="B39" s="31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191"/>
      <c r="B40" s="31" t="s">
        <v>1299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191"/>
      <c r="B41" s="31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191"/>
      <c r="B42" s="31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191"/>
      <c r="B43" s="31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191"/>
      <c r="B44" s="31" t="s">
        <v>1303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1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191"/>
      <c r="B45" s="31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191"/>
      <c r="B46" s="31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191"/>
      <c r="B47" s="31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191"/>
      <c r="B48" s="31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191"/>
      <c r="B49" s="31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191"/>
      <c r="B50" s="31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191"/>
      <c r="B51" s="31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191"/>
      <c r="B52" s="31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191"/>
      <c r="B53" s="31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191"/>
      <c r="B54" s="31" t="s">
        <v>1313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191"/>
      <c r="B55" s="31" t="s">
        <v>1314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191"/>
      <c r="B56" s="31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191"/>
      <c r="B57" s="31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191"/>
      <c r="B58" s="31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191"/>
      <c r="B59" s="31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191"/>
      <c r="B60" s="31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191"/>
      <c r="B61" s="31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191"/>
      <c r="B62" s="31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191"/>
      <c r="B63" s="31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191"/>
      <c r="B64" s="31" t="s">
        <v>1323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191"/>
      <c r="B65" s="31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191"/>
      <c r="B66" s="31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191"/>
      <c r="B67" s="31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191"/>
      <c r="B68" s="31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191"/>
      <c r="B69" s="31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191"/>
      <c r="B70" s="31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191"/>
      <c r="B71" s="31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191"/>
      <c r="B72" s="31" t="s">
        <v>1331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1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191"/>
      <c r="B73" s="31" t="s">
        <v>1332</v>
      </c>
      <c r="C73" s="38">
        <v>0</v>
      </c>
      <c r="D73" s="38">
        <v>0</v>
      </c>
      <c r="E73" s="38">
        <v>1</v>
      </c>
      <c r="F73" s="38">
        <v>0</v>
      </c>
      <c r="G73" s="38">
        <v>0</v>
      </c>
      <c r="H73" s="38">
        <v>1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191"/>
      <c r="B74" s="31" t="s">
        <v>1333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191"/>
      <c r="B75" s="31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191"/>
      <c r="B76" s="31" t="s">
        <v>1335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191"/>
      <c r="B77" s="31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191"/>
      <c r="B78" s="31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191"/>
      <c r="B79" s="31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191"/>
      <c r="B80" s="31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191"/>
      <c r="B81" s="31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1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25">
      <c r="A82" s="191"/>
      <c r="B82" s="31" t="s">
        <v>1341</v>
      </c>
      <c r="C82" s="38">
        <v>0</v>
      </c>
      <c r="D82" s="38">
        <v>0</v>
      </c>
      <c r="E82" s="38">
        <v>0</v>
      </c>
      <c r="F82" s="38">
        <v>1</v>
      </c>
      <c r="G82" s="38">
        <v>0</v>
      </c>
      <c r="H82" s="38">
        <v>10</v>
      </c>
      <c r="I82" s="38">
        <v>0</v>
      </c>
      <c r="J82" s="38">
        <v>1</v>
      </c>
      <c r="K82" s="38">
        <v>0</v>
      </c>
      <c r="L82" s="39">
        <v>0</v>
      </c>
    </row>
    <row r="83" spans="1:12" x14ac:dyDescent="0.25">
      <c r="A83" s="191"/>
      <c r="B83" s="31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191"/>
      <c r="B84" s="31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191"/>
      <c r="B85" s="31" t="s">
        <v>1344</v>
      </c>
      <c r="C85" s="38">
        <v>0</v>
      </c>
      <c r="D85" s="38">
        <v>0</v>
      </c>
      <c r="E85" s="38">
        <v>1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191"/>
      <c r="B86" s="31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191"/>
      <c r="B87" s="31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191"/>
      <c r="B88" s="31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191"/>
      <c r="B89" s="31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191"/>
      <c r="B90" s="31" t="s">
        <v>1349</v>
      </c>
      <c r="C90" s="38">
        <v>0</v>
      </c>
      <c r="D90" s="38">
        <v>0</v>
      </c>
      <c r="E90" s="38">
        <v>1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191"/>
      <c r="B91" s="31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191"/>
      <c r="B92" s="31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191"/>
      <c r="B93" s="31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191"/>
      <c r="B94" s="31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191"/>
      <c r="B95" s="31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191"/>
      <c r="B96" s="31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191"/>
      <c r="B97" s="31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191"/>
      <c r="B98" s="31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191"/>
      <c r="B99" s="31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191"/>
      <c r="B100" s="31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191"/>
      <c r="B101" s="31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191"/>
      <c r="B102" s="31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191"/>
      <c r="B103" s="31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191"/>
      <c r="B104" s="31" t="s">
        <v>1363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25">
      <c r="A105" s="191"/>
      <c r="B105" s="31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191"/>
      <c r="B106" s="31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191"/>
      <c r="B107" s="31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191"/>
      <c r="B108" s="31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191"/>
      <c r="B109" s="31" t="s">
        <v>1368</v>
      </c>
      <c r="C109" s="38">
        <v>0</v>
      </c>
      <c r="D109" s="38">
        <v>0</v>
      </c>
      <c r="E109" s="38">
        <v>3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191"/>
      <c r="B110" s="31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191"/>
      <c r="B111" s="31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191"/>
      <c r="B112" s="31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191"/>
      <c r="B113" s="31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191"/>
      <c r="B114" s="31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191"/>
      <c r="B115" s="31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191"/>
      <c r="B116" s="31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191"/>
      <c r="B117" s="31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191"/>
      <c r="B118" s="31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191"/>
      <c r="B119" s="31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191"/>
      <c r="B120" s="31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191"/>
      <c r="B121" s="31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191"/>
      <c r="B122" s="31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191"/>
      <c r="B123" s="31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191"/>
      <c r="B124" s="31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191"/>
      <c r="B125" s="31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191"/>
      <c r="B126" s="31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191"/>
      <c r="B127" s="31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191"/>
      <c r="B128" s="31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191"/>
      <c r="B129" s="31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191"/>
      <c r="B130" s="31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191"/>
      <c r="B131" s="31" t="s">
        <v>1390</v>
      </c>
      <c r="C131" s="38">
        <v>0</v>
      </c>
      <c r="D131" s="38">
        <v>0</v>
      </c>
      <c r="E131" s="38">
        <v>1</v>
      </c>
      <c r="F131" s="38">
        <v>0</v>
      </c>
      <c r="G131" s="38">
        <v>0</v>
      </c>
      <c r="H131" s="38">
        <v>1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25">
      <c r="A132" s="191"/>
      <c r="B132" s="31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191"/>
      <c r="B133" s="31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191"/>
      <c r="B134" s="31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191"/>
      <c r="B135" s="31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191"/>
      <c r="B136" s="31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191"/>
      <c r="B137" s="31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191"/>
      <c r="B138" s="31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191"/>
      <c r="B139" s="31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191"/>
      <c r="B140" s="31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191"/>
      <c r="B141" s="31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191"/>
      <c r="B142" s="31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191"/>
      <c r="B143" s="31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191"/>
      <c r="B144" s="31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191"/>
      <c r="B145" s="31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191"/>
      <c r="B146" s="31" t="s">
        <v>1405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191"/>
      <c r="B147" s="31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191"/>
      <c r="B148" s="31" t="s">
        <v>1407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1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25">
      <c r="A149" s="191"/>
      <c r="B149" s="31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191"/>
      <c r="B150" s="31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191"/>
      <c r="B151" s="31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191"/>
      <c r="B152" s="31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191"/>
      <c r="B153" s="31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191"/>
      <c r="B154" s="31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191"/>
      <c r="B155" s="31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191"/>
      <c r="B156" s="31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191"/>
      <c r="B157" s="31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191"/>
      <c r="B158" s="31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191"/>
      <c r="B159" s="31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191"/>
      <c r="B160" s="31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191"/>
      <c r="B161" s="31" t="s">
        <v>1420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191"/>
      <c r="B162" s="31" t="s">
        <v>1421</v>
      </c>
      <c r="C162" s="38">
        <v>0</v>
      </c>
      <c r="D162" s="38">
        <v>0</v>
      </c>
      <c r="E162" s="38">
        <v>1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191"/>
      <c r="B163" s="31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191"/>
      <c r="B164" s="31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191"/>
      <c r="B165" s="31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191"/>
      <c r="B166" s="31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191"/>
      <c r="B167" s="31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191"/>
      <c r="B168" s="31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191"/>
      <c r="B169" s="31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191"/>
      <c r="B170" s="31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191"/>
      <c r="B171" s="31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191"/>
      <c r="B172" s="31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191"/>
      <c r="B173" s="31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191"/>
      <c r="B174" s="31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191"/>
      <c r="B175" s="31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191"/>
      <c r="B176" s="31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191"/>
      <c r="B177" s="31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191"/>
      <c r="B178" s="31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191"/>
      <c r="B179" s="31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191"/>
      <c r="B180" s="31" t="s">
        <v>1439</v>
      </c>
      <c r="C180" s="38">
        <v>0</v>
      </c>
      <c r="D180" s="38">
        <v>0</v>
      </c>
      <c r="E180" s="38">
        <v>1</v>
      </c>
      <c r="F180" s="38">
        <v>10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9">
        <v>0</v>
      </c>
    </row>
    <row r="181" spans="1:12" x14ac:dyDescent="0.25">
      <c r="A181" s="191"/>
      <c r="B181" s="31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191"/>
      <c r="B182" s="31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191"/>
      <c r="B183" s="31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191"/>
      <c r="B184" s="31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191"/>
      <c r="B185" s="31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191"/>
      <c r="B186" s="31" t="s">
        <v>1445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191"/>
      <c r="B187" s="31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191"/>
      <c r="B188" s="31" t="s">
        <v>1447</v>
      </c>
      <c r="C188" s="38">
        <v>1</v>
      </c>
      <c r="D188" s="38">
        <v>0</v>
      </c>
      <c r="E188" s="38">
        <v>0</v>
      </c>
      <c r="F188" s="38">
        <v>0</v>
      </c>
      <c r="G188" s="38">
        <v>0</v>
      </c>
      <c r="H188" s="38">
        <v>4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25">
      <c r="A189" s="191"/>
      <c r="B189" s="31" t="s">
        <v>1448</v>
      </c>
      <c r="C189" s="38">
        <v>1</v>
      </c>
      <c r="D189" s="38">
        <v>0</v>
      </c>
      <c r="E189" s="38">
        <v>1</v>
      </c>
      <c r="F189" s="38">
        <v>1</v>
      </c>
      <c r="G189" s="38">
        <v>0</v>
      </c>
      <c r="H189" s="38">
        <v>4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25">
      <c r="A190" s="191"/>
      <c r="B190" s="31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191"/>
      <c r="B191" s="31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191"/>
      <c r="B192" s="31" t="s">
        <v>1451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191"/>
      <c r="B193" s="31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191"/>
      <c r="B194" s="31" t="s">
        <v>1453</v>
      </c>
      <c r="C194" s="38">
        <v>0</v>
      </c>
      <c r="D194" s="38">
        <v>0</v>
      </c>
      <c r="E194" s="38">
        <v>0</v>
      </c>
      <c r="F194" s="38">
        <v>1</v>
      </c>
      <c r="G194" s="38">
        <v>0</v>
      </c>
      <c r="H194" s="38">
        <v>1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191"/>
      <c r="B195" s="31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191"/>
      <c r="B196" s="31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191"/>
      <c r="B197" s="31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191"/>
      <c r="B198" s="31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191"/>
      <c r="B199" s="31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191"/>
      <c r="B200" s="31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191"/>
      <c r="B201" s="31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191"/>
      <c r="B202" s="31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191"/>
      <c r="B203" s="31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191"/>
      <c r="B204" s="31" t="s">
        <v>1463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10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25">
      <c r="A205" s="191"/>
      <c r="B205" s="31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191"/>
      <c r="B206" s="31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191"/>
      <c r="B207" s="31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191"/>
      <c r="B208" s="31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191"/>
      <c r="B209" s="31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191"/>
      <c r="B210" s="31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191"/>
      <c r="B211" s="31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191"/>
      <c r="B212" s="31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191"/>
      <c r="B213" s="31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191"/>
      <c r="B214" s="31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191"/>
      <c r="B215" s="31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191"/>
      <c r="B216" s="31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191"/>
      <c r="B217" s="31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191"/>
      <c r="B218" s="31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191"/>
      <c r="B219" s="31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191"/>
      <c r="B220" s="31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191"/>
      <c r="B221" s="31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191"/>
      <c r="B222" s="31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191"/>
      <c r="B223" s="31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191"/>
      <c r="B224" s="31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191"/>
      <c r="B225" s="31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191"/>
      <c r="B226" s="31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191"/>
      <c r="B227" s="31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191"/>
      <c r="B228" s="31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191"/>
      <c r="B229" s="31" t="s">
        <v>1488</v>
      </c>
      <c r="C229" s="38">
        <v>0</v>
      </c>
      <c r="D229" s="38">
        <v>0</v>
      </c>
      <c r="E229" s="38">
        <v>1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25">
      <c r="A230" s="191"/>
      <c r="B230" s="31" t="s">
        <v>1489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191"/>
      <c r="B231" s="31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191"/>
      <c r="B232" s="31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191"/>
      <c r="B233" s="31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191"/>
      <c r="B234" s="31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191"/>
      <c r="B235" s="31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191"/>
      <c r="B236" s="31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191"/>
      <c r="B237" s="31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191"/>
      <c r="B238" s="31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191"/>
      <c r="B239" s="31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191"/>
      <c r="B240" s="31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191"/>
      <c r="B241" s="31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191"/>
      <c r="B242" s="31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191"/>
      <c r="B243" s="31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191"/>
      <c r="B244" s="31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191"/>
      <c r="B245" s="31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191"/>
      <c r="B246" s="31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191"/>
      <c r="B247" s="31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191"/>
      <c r="B248" s="31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191"/>
      <c r="B249" s="31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191"/>
      <c r="B250" s="31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191"/>
      <c r="B251" s="31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191"/>
      <c r="B252" s="31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191"/>
      <c r="B253" s="31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191"/>
      <c r="B254" s="31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191"/>
      <c r="B255" s="31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191"/>
      <c r="B256" s="31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191"/>
      <c r="B257" s="31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191"/>
      <c r="B258" s="31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191"/>
      <c r="B259" s="31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191"/>
      <c r="B260" s="31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192"/>
      <c r="B261" s="31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190" t="s">
        <v>1521</v>
      </c>
      <c r="B262" s="31" t="s">
        <v>1522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191"/>
      <c r="B263" s="31" t="s">
        <v>1523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191"/>
      <c r="B264" s="31" t="s">
        <v>1524</v>
      </c>
      <c r="C264" s="38">
        <v>2</v>
      </c>
      <c r="D264" s="38">
        <v>0</v>
      </c>
      <c r="E264" s="38">
        <v>6</v>
      </c>
      <c r="F264" s="38">
        <v>2</v>
      </c>
      <c r="G264" s="38">
        <v>0</v>
      </c>
      <c r="H264" s="38">
        <v>12</v>
      </c>
      <c r="I264" s="38">
        <v>0</v>
      </c>
      <c r="J264" s="38">
        <v>0</v>
      </c>
      <c r="K264" s="38">
        <v>0</v>
      </c>
      <c r="L264" s="39">
        <v>0</v>
      </c>
    </row>
    <row r="265" spans="1:12" x14ac:dyDescent="0.25">
      <c r="A265" s="191"/>
      <c r="B265" s="31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191"/>
      <c r="B266" s="31" t="s">
        <v>1526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1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191"/>
      <c r="B267" s="31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191"/>
      <c r="B268" s="31" t="s">
        <v>1528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2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191"/>
      <c r="B269" s="31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1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191"/>
      <c r="B270" s="31" t="s">
        <v>1530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191"/>
      <c r="B271" s="31" t="s">
        <v>1531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191"/>
      <c r="B272" s="31" t="s">
        <v>1532</v>
      </c>
      <c r="C272" s="38">
        <v>0</v>
      </c>
      <c r="D272" s="38">
        <v>0</v>
      </c>
      <c r="E272" s="38">
        <v>1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25">
      <c r="A273" s="191"/>
      <c r="B273" s="31" t="s">
        <v>967</v>
      </c>
      <c r="C273" s="38">
        <v>0</v>
      </c>
      <c r="D273" s="38">
        <v>0</v>
      </c>
      <c r="E273" s="38">
        <v>1</v>
      </c>
      <c r="F273" s="38">
        <v>0</v>
      </c>
      <c r="G273" s="38">
        <v>0</v>
      </c>
      <c r="H273" s="38">
        <v>11</v>
      </c>
      <c r="I273" s="38">
        <v>0</v>
      </c>
      <c r="J273" s="38">
        <v>1</v>
      </c>
      <c r="K273" s="38">
        <v>0</v>
      </c>
      <c r="L273" s="39">
        <v>0</v>
      </c>
    </row>
    <row r="274" spans="1:12" x14ac:dyDescent="0.25">
      <c r="A274" s="191"/>
      <c r="B274" s="31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191"/>
      <c r="B275" s="31" t="s">
        <v>1534</v>
      </c>
      <c r="C275" s="38">
        <v>0</v>
      </c>
      <c r="D275" s="38">
        <v>0</v>
      </c>
      <c r="E275" s="38">
        <v>0</v>
      </c>
      <c r="F275" s="38">
        <v>0</v>
      </c>
      <c r="G275" s="38">
        <v>0</v>
      </c>
      <c r="H275" s="38">
        <v>1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25">
      <c r="A276" s="191"/>
      <c r="B276" s="31" t="s">
        <v>1535</v>
      </c>
      <c r="C276" s="38">
        <v>0</v>
      </c>
      <c r="D276" s="38">
        <v>0</v>
      </c>
      <c r="E276" s="38">
        <v>0</v>
      </c>
      <c r="F276" s="38">
        <v>1</v>
      </c>
      <c r="G276" s="38">
        <v>0</v>
      </c>
      <c r="H276" s="38">
        <v>2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191"/>
      <c r="B277" s="31" t="s">
        <v>1536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191"/>
      <c r="B278" s="31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191"/>
      <c r="B279" s="31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191"/>
      <c r="B280" s="31" t="s">
        <v>1539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25">
      <c r="A281" s="191"/>
      <c r="B281" s="31" t="s">
        <v>1540</v>
      </c>
      <c r="C281" s="38">
        <v>0</v>
      </c>
      <c r="D281" s="38">
        <v>0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191"/>
      <c r="B282" s="31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191"/>
      <c r="B283" s="31" t="s">
        <v>1542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191"/>
      <c r="B284" s="31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191"/>
      <c r="B285" s="31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191"/>
      <c r="B286" s="31" t="s">
        <v>1545</v>
      </c>
      <c r="C286" s="38">
        <v>0</v>
      </c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191"/>
      <c r="B287" s="31" t="s">
        <v>926</v>
      </c>
      <c r="C287" s="38">
        <v>0</v>
      </c>
      <c r="D287" s="38">
        <v>0</v>
      </c>
      <c r="E287" s="38">
        <v>1</v>
      </c>
      <c r="F287" s="38">
        <v>0</v>
      </c>
      <c r="G287" s="38">
        <v>0</v>
      </c>
      <c r="H287" s="38">
        <v>1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25">
      <c r="A288" s="191"/>
      <c r="B288" s="31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191"/>
      <c r="B289" s="31" t="s">
        <v>1546</v>
      </c>
      <c r="C289" s="38">
        <v>1</v>
      </c>
      <c r="D289" s="38">
        <v>0</v>
      </c>
      <c r="E289" s="38">
        <v>9</v>
      </c>
      <c r="F289" s="38">
        <v>16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191"/>
      <c r="B290" s="31" t="s">
        <v>1547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191"/>
      <c r="B291" s="31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191"/>
      <c r="B292" s="31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191"/>
      <c r="B293" s="31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192"/>
      <c r="B294" s="31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190" t="s">
        <v>1552</v>
      </c>
      <c r="B295" s="31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191"/>
      <c r="B296" s="31" t="s">
        <v>1554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191"/>
      <c r="B297" s="31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1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191"/>
      <c r="B298" s="31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4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191"/>
      <c r="B299" s="31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9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191"/>
      <c r="B300" s="31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6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191"/>
      <c r="B301" s="31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1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191"/>
      <c r="B302" s="31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1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191"/>
      <c r="B303" s="31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191"/>
      <c r="B304" s="31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1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191"/>
      <c r="B305" s="31" t="s">
        <v>1563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7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191"/>
      <c r="B306" s="31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3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191"/>
      <c r="B307" s="31" t="s">
        <v>980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3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191"/>
      <c r="B308" s="31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191"/>
      <c r="B309" s="31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2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191"/>
      <c r="B310" s="31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192"/>
      <c r="B311" s="31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AsVzmdKV7U7O4TWI3E4mA8q5aEOKQxQGNfT49WpEDtTTYylOcL6N37mcJuD+4sGB0m3G+O02MktVeRaMYaBbuQ==" saltValue="e7mDs4KvxsvWA+HIWAAnHA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0" t="s">
        <v>1570</v>
      </c>
    </row>
    <row r="4" spans="1:5" ht="22.5" x14ac:dyDescent="0.25">
      <c r="A4" s="33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0" t="s">
        <v>1571</v>
      </c>
      <c r="B5" s="11" t="s">
        <v>1572</v>
      </c>
      <c r="C5" s="12">
        <v>1</v>
      </c>
      <c r="D5" s="12">
        <v>0</v>
      </c>
      <c r="E5" s="13">
        <v>1</v>
      </c>
    </row>
    <row r="6" spans="1:5" x14ac:dyDescent="0.25">
      <c r="A6" s="191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1"/>
      <c r="B7" s="11" t="s">
        <v>1574</v>
      </c>
      <c r="C7" s="12">
        <v>6</v>
      </c>
      <c r="D7" s="12">
        <v>4</v>
      </c>
      <c r="E7" s="13">
        <v>0.5</v>
      </c>
    </row>
    <row r="8" spans="1:5" x14ac:dyDescent="0.25">
      <c r="A8" s="191"/>
      <c r="B8" s="11" t="s">
        <v>1575</v>
      </c>
      <c r="C8" s="12">
        <v>24</v>
      </c>
      <c r="D8" s="12">
        <v>27</v>
      </c>
      <c r="E8" s="13">
        <v>-0.11111111111111099</v>
      </c>
    </row>
    <row r="9" spans="1:5" x14ac:dyDescent="0.25">
      <c r="A9" s="191"/>
      <c r="B9" s="11" t="s">
        <v>1576</v>
      </c>
      <c r="C9" s="12">
        <v>3</v>
      </c>
      <c r="D9" s="12">
        <v>5</v>
      </c>
      <c r="E9" s="13">
        <v>-0.4</v>
      </c>
    </row>
    <row r="10" spans="1:5" x14ac:dyDescent="0.25">
      <c r="A10" s="191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1"/>
      <c r="B11" s="11" t="s">
        <v>1578</v>
      </c>
      <c r="C11" s="12">
        <v>89</v>
      </c>
      <c r="D11" s="12">
        <v>49</v>
      </c>
      <c r="E11" s="13">
        <v>0.81632653061224503</v>
      </c>
    </row>
    <row r="12" spans="1:5" x14ac:dyDescent="0.25">
      <c r="A12" s="191"/>
      <c r="B12" s="11" t="s">
        <v>1579</v>
      </c>
      <c r="C12" s="12">
        <v>7</v>
      </c>
      <c r="D12" s="12">
        <v>6</v>
      </c>
      <c r="E12" s="13">
        <v>0.16666666666666699</v>
      </c>
    </row>
    <row r="13" spans="1:5" x14ac:dyDescent="0.25">
      <c r="A13" s="191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25">
      <c r="A14" s="191"/>
      <c r="B14" s="11" t="s">
        <v>1581</v>
      </c>
      <c r="C14" s="12">
        <v>13</v>
      </c>
      <c r="D14" s="12">
        <v>32</v>
      </c>
      <c r="E14" s="13">
        <v>-0.59375</v>
      </c>
    </row>
    <row r="15" spans="1:5" x14ac:dyDescent="0.25">
      <c r="A15" s="191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2"/>
      <c r="B16" s="11" t="s">
        <v>111</v>
      </c>
      <c r="C16" s="12">
        <v>70</v>
      </c>
      <c r="D16" s="12">
        <v>77</v>
      </c>
      <c r="E16" s="13">
        <v>-9.0909090909090898E-2</v>
      </c>
    </row>
    <row r="17" spans="1:1" x14ac:dyDescent="0.25">
      <c r="A17" s="17"/>
    </row>
  </sheetData>
  <sheetProtection algorithmName="SHA-512" hashValue="xfHB+WczlLeh3bD0zXblx1MMRT0Zvn7zRtL+YtOXPmewbDWcpxBGpXzWlTD2xknc2RHq+hxLWe2A4jBM1UkUfg==" saltValue="Pd7570jJtn6f/tIRldTTp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2</v>
      </c>
      <c r="D5" s="12">
        <v>10</v>
      </c>
      <c r="E5" s="13">
        <v>-0.8</v>
      </c>
    </row>
    <row r="6" spans="1:5" x14ac:dyDescent="0.25">
      <c r="A6" s="10" t="s">
        <v>1587</v>
      </c>
      <c r="B6" s="11" t="s">
        <v>1588</v>
      </c>
      <c r="C6" s="12">
        <v>52</v>
      </c>
      <c r="D6" s="12">
        <v>94</v>
      </c>
      <c r="E6" s="13">
        <v>-0.44680851063829802</v>
      </c>
    </row>
    <row r="7" spans="1:5" ht="22.5" x14ac:dyDescent="0.25">
      <c r="A7" s="10" t="s">
        <v>1589</v>
      </c>
      <c r="B7" s="11" t="s">
        <v>1590</v>
      </c>
      <c r="C7" s="12">
        <v>33</v>
      </c>
      <c r="D7" s="12">
        <v>20</v>
      </c>
      <c r="E7" s="13">
        <v>0.65</v>
      </c>
    </row>
    <row r="8" spans="1:5" ht="22.5" x14ac:dyDescent="0.25">
      <c r="A8" s="10" t="s">
        <v>1591</v>
      </c>
      <c r="B8" s="11" t="s">
        <v>1592</v>
      </c>
      <c r="C8" s="12">
        <v>4</v>
      </c>
      <c r="D8" s="12">
        <v>32</v>
      </c>
      <c r="E8" s="13">
        <v>-0.875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5</v>
      </c>
      <c r="E10" s="13">
        <v>-1</v>
      </c>
    </row>
    <row r="11" spans="1:5" ht="22.5" x14ac:dyDescent="0.25">
      <c r="A11" s="10" t="s">
        <v>1597</v>
      </c>
      <c r="B11" s="15"/>
      <c r="C11" s="12">
        <v>78</v>
      </c>
      <c r="D11" s="12">
        <v>9</v>
      </c>
      <c r="E11" s="13">
        <v>7.6666666666666696</v>
      </c>
    </row>
    <row r="12" spans="1:5" x14ac:dyDescent="0.25">
      <c r="A12" s="10" t="s">
        <v>1598</v>
      </c>
      <c r="B12" s="15"/>
      <c r="C12" s="12">
        <v>420</v>
      </c>
      <c r="D12" s="12">
        <v>214</v>
      </c>
      <c r="E12" s="13">
        <v>0.96261682242990598</v>
      </c>
    </row>
    <row r="13" spans="1:5" x14ac:dyDescent="0.25">
      <c r="A13" s="190" t="s">
        <v>1599</v>
      </c>
      <c r="B13" s="11" t="s">
        <v>1600</v>
      </c>
      <c r="C13" s="12">
        <v>17</v>
      </c>
      <c r="D13" s="12">
        <v>16</v>
      </c>
      <c r="E13" s="13">
        <v>6.25E-2</v>
      </c>
    </row>
    <row r="14" spans="1:5" x14ac:dyDescent="0.25">
      <c r="A14" s="192"/>
      <c r="B14" s="11" t="s">
        <v>1601</v>
      </c>
      <c r="C14" s="12">
        <v>0</v>
      </c>
      <c r="D14" s="12">
        <v>0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7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25">
      <c r="A18" s="188"/>
      <c r="B18" s="11" t="s">
        <v>1605</v>
      </c>
      <c r="C18" s="12">
        <v>141</v>
      </c>
      <c r="D18" s="12">
        <v>361</v>
      </c>
      <c r="E18" s="21">
        <v>6</v>
      </c>
    </row>
    <row r="19" spans="1:5" x14ac:dyDescent="0.25">
      <c r="A19" s="188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88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88"/>
      <c r="B21" s="11" t="s">
        <v>1608</v>
      </c>
      <c r="C21" s="12">
        <v>0</v>
      </c>
      <c r="D21" s="12">
        <v>0</v>
      </c>
      <c r="E21" s="21">
        <v>0</v>
      </c>
    </row>
    <row r="22" spans="1:5" x14ac:dyDescent="0.25">
      <c r="A22" s="188"/>
      <c r="B22" s="11" t="s">
        <v>983</v>
      </c>
      <c r="C22" s="12">
        <v>1479</v>
      </c>
      <c r="D22" s="12">
        <v>2140</v>
      </c>
      <c r="E22" s="21">
        <v>0</v>
      </c>
    </row>
    <row r="23" spans="1:5" x14ac:dyDescent="0.25">
      <c r="A23" s="188"/>
      <c r="B23" s="11" t="s">
        <v>1609</v>
      </c>
      <c r="C23" s="12">
        <v>10</v>
      </c>
      <c r="D23" s="12">
        <v>8</v>
      </c>
      <c r="E23" s="21">
        <v>3</v>
      </c>
    </row>
    <row r="24" spans="1:5" x14ac:dyDescent="0.25">
      <c r="A24" s="188"/>
      <c r="B24" s="11" t="s">
        <v>1610</v>
      </c>
      <c r="C24" s="12">
        <v>10</v>
      </c>
      <c r="D24" s="12">
        <v>0</v>
      </c>
      <c r="E24" s="21">
        <v>0</v>
      </c>
    </row>
    <row r="25" spans="1:5" x14ac:dyDescent="0.25">
      <c r="A25" s="188"/>
      <c r="B25" s="11" t="s">
        <v>1611</v>
      </c>
      <c r="C25" s="12">
        <v>12</v>
      </c>
      <c r="D25" s="12">
        <v>39</v>
      </c>
      <c r="E25" s="21">
        <v>0</v>
      </c>
    </row>
    <row r="26" spans="1:5" x14ac:dyDescent="0.25">
      <c r="A26" s="188"/>
      <c r="B26" s="11" t="s">
        <v>1612</v>
      </c>
      <c r="C26" s="12">
        <v>24</v>
      </c>
      <c r="D26" s="12">
        <v>51</v>
      </c>
      <c r="E26" s="21">
        <v>0</v>
      </c>
    </row>
    <row r="27" spans="1:5" x14ac:dyDescent="0.25">
      <c r="A27" s="188"/>
      <c r="B27" s="11" t="s">
        <v>1613</v>
      </c>
      <c r="C27" s="12">
        <v>11</v>
      </c>
      <c r="D27" s="12">
        <v>29</v>
      </c>
      <c r="E27" s="21">
        <v>0</v>
      </c>
    </row>
    <row r="28" spans="1:5" x14ac:dyDescent="0.25">
      <c r="A28" s="188"/>
      <c r="B28" s="11" t="s">
        <v>1614</v>
      </c>
      <c r="C28" s="12">
        <v>895</v>
      </c>
      <c r="D28" s="12">
        <v>397</v>
      </c>
      <c r="E28" s="21">
        <v>63</v>
      </c>
    </row>
    <row r="29" spans="1:5" x14ac:dyDescent="0.25">
      <c r="A29" s="188"/>
      <c r="B29" s="11" t="s">
        <v>1615</v>
      </c>
      <c r="C29" s="12">
        <v>562</v>
      </c>
      <c r="D29" s="12">
        <v>573</v>
      </c>
      <c r="E29" s="21">
        <v>109</v>
      </c>
    </row>
    <row r="30" spans="1:5" x14ac:dyDescent="0.25">
      <c r="A30" s="189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wnbfe7lV1Kge9zWRPzXenUS9SQCX1aJEgAjLNOgg6T8yxvTgky9cJhZdEbLsnXVohl6UWnPWL+6YOVujTwQeLw==" saltValue="VpSxt1IX/gW+qx+5von5O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88A1-B6D8-4710-AC8B-7B201EA39E4B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0" customWidth="1"/>
    <col min="2" max="2" width="4.42578125" style="100" customWidth="1"/>
    <col min="3" max="3" width="18.5703125" style="100" customWidth="1"/>
    <col min="4" max="4" width="36.42578125" style="100" customWidth="1"/>
    <col min="5" max="5" width="18.5703125" style="100" customWidth="1"/>
    <col min="6" max="6" width="7.42578125" style="100" customWidth="1"/>
    <col min="7" max="7" width="2.570312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5703125" style="100" customWidth="1"/>
    <col min="17" max="17" width="11.42578125" style="100"/>
    <col min="18" max="19" width="12.85546875" style="100" customWidth="1"/>
    <col min="20" max="23" width="11.42578125" style="100"/>
    <col min="24" max="24" width="2.5703125" style="100" customWidth="1"/>
    <col min="25" max="25" width="6.425781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5703125" style="100" customWidth="1"/>
    <col min="33" max="38" width="11.42578125" style="100"/>
    <col min="39" max="39" width="14.5703125" style="100" customWidth="1"/>
    <col min="40" max="40" width="2.5703125" style="100" customWidth="1"/>
    <col min="41" max="41" width="11.42578125" style="100"/>
    <col min="42" max="44" width="19.42578125" style="100" customWidth="1"/>
    <col min="45" max="45" width="14.85546875" style="100" customWidth="1"/>
    <col min="46" max="46" width="2.570312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5703125" style="100" customWidth="1"/>
    <col min="56" max="56" width="11.42578125" style="100"/>
    <col min="57" max="59" width="13.85546875" style="100" customWidth="1"/>
    <col min="60" max="60" width="11.42578125" style="100"/>
    <col min="61" max="61" width="19.42578125" style="100" customWidth="1"/>
    <col min="62" max="62" width="2.570312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5703125" style="100" customWidth="1"/>
    <col min="70" max="70" width="6.5703125" style="100" customWidth="1"/>
    <col min="71" max="71" width="9" style="100" customWidth="1"/>
    <col min="72" max="73" width="6.140625" style="100" customWidth="1"/>
    <col min="74" max="74" width="6.5703125" style="100" customWidth="1"/>
    <col min="75" max="75" width="2.570312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5703125" style="100" customWidth="1"/>
    <col min="83" max="83" width="17" style="100" customWidth="1"/>
    <col min="84" max="85" width="21.140625" style="100" customWidth="1"/>
    <col min="86" max="88" width="11.42578125" style="100"/>
    <col min="89" max="89" width="2.5703125" style="100" customWidth="1"/>
    <col min="90" max="90" width="15.140625" style="100" customWidth="1"/>
    <col min="91" max="91" width="8.425781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2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2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21221</v>
      </c>
      <c r="D7" s="118">
        <f>SUM(DatosGenerales!C15:C19)</f>
        <v>3076</v>
      </c>
      <c r="E7" s="117">
        <f>SUM(DatosGenerales!C12:C14)</f>
        <v>13515</v>
      </c>
      <c r="I7" s="119">
        <f>DatosGenerales!C31</f>
        <v>3623</v>
      </c>
      <c r="J7" s="118">
        <f>DatosGenerales!C32</f>
        <v>388</v>
      </c>
      <c r="K7" s="117">
        <f>SUM(DatosGenerales!C33:C34)</f>
        <v>313</v>
      </c>
      <c r="L7" s="118">
        <f>DatosGenerales!C36</f>
        <v>2456</v>
      </c>
      <c r="M7" s="117">
        <f>DatosGenerales!C95</f>
        <v>1833</v>
      </c>
      <c r="N7" s="120">
        <f>L7-M7</f>
        <v>623</v>
      </c>
      <c r="O7" s="120"/>
      <c r="Q7" s="119">
        <f>DatosGenerales!C36</f>
        <v>2456</v>
      </c>
      <c r="R7" s="118">
        <f>DatosGenerales!C49</f>
        <v>1770</v>
      </c>
      <c r="S7" s="118">
        <f>DatosGenerales!C50</f>
        <v>95</v>
      </c>
      <c r="T7" s="118">
        <f>DatosGenerales!C62</f>
        <v>43</v>
      </c>
      <c r="U7" s="118">
        <f>DatosGenerales!C78</f>
        <v>17</v>
      </c>
      <c r="V7" s="121">
        <f>SUM(Q7:U7)</f>
        <v>4381</v>
      </c>
      <c r="Z7" s="119">
        <f>SUM(DatosGenerales!C106,DatosGenerales!C107,DatosGenerales!C109)</f>
        <v>1591</v>
      </c>
      <c r="AA7" s="118">
        <f>SUM(DatosGenerales!C108,DatosGenerales!C110)</f>
        <v>400</v>
      </c>
      <c r="AB7" s="118">
        <f>DatosGenerales!C106</f>
        <v>1097</v>
      </c>
      <c r="AC7" s="121">
        <f>DatosGenerales!C107</f>
        <v>342</v>
      </c>
      <c r="AH7" s="119">
        <f>SUM(DatosGenerales!C115,DatosGenerales!C116,DatosGenerales!C118)</f>
        <v>74</v>
      </c>
      <c r="AI7" s="118">
        <f>SUM(DatosGenerales!C117,DatosGenerales!C119)</f>
        <v>54</v>
      </c>
      <c r="AJ7" s="118">
        <f>DatosGenerales!C115</f>
        <v>49</v>
      </c>
      <c r="AK7" s="121">
        <f>DatosGenerales!C116</f>
        <v>20</v>
      </c>
      <c r="AP7" s="119">
        <f>SUM(DatosGenerales!C135:C136)</f>
        <v>197</v>
      </c>
      <c r="AQ7" s="118">
        <f>SUM(DatosGenerales!C137:C138)</f>
        <v>1</v>
      </c>
      <c r="AR7" s="121">
        <f>SUM(DatosGenerales!C139:C140)</f>
        <v>6</v>
      </c>
      <c r="AV7" s="119">
        <f>DatosGenerales!C145</f>
        <v>4</v>
      </c>
      <c r="AW7" s="118">
        <f>DatosGenerales!C146</f>
        <v>84</v>
      </c>
      <c r="AX7" s="118">
        <f>DatosGenerales!C147</f>
        <v>14</v>
      </c>
      <c r="AY7" s="118">
        <f>DatosGenerales!C148</f>
        <v>4</v>
      </c>
      <c r="AZ7" s="118">
        <f>DatosGenerales!C149</f>
        <v>42</v>
      </c>
      <c r="BA7" s="121">
        <f>DatosGenerales!C150</f>
        <v>8</v>
      </c>
      <c r="BE7" s="119">
        <f>DatosGenerales!C151</f>
        <v>71</v>
      </c>
      <c r="BF7" s="118">
        <f>DatosGenerales!C152</f>
        <v>71</v>
      </c>
      <c r="BG7" s="121">
        <f>DatosGenerales!C154</f>
        <v>14</v>
      </c>
      <c r="BK7" s="119">
        <f>SUM(DatosGenerales!C297:C311)</f>
        <v>2228</v>
      </c>
      <c r="BL7" s="118">
        <f>SUM(DatosGenerales!C294:C296)</f>
        <v>31</v>
      </c>
      <c r="BM7" s="118">
        <f>SUM(DatosGenerales!C312:C344)</f>
        <v>669</v>
      </c>
      <c r="BN7" s="118">
        <f>SUM(DatosGenerales!C289)</f>
        <v>22</v>
      </c>
      <c r="BO7" s="118">
        <f>SUM(DatosGenerales!C356:C364)</f>
        <v>7</v>
      </c>
      <c r="BP7" s="118">
        <f>SUM(DatosGenerales!C286:C288)</f>
        <v>3</v>
      </c>
      <c r="BQ7" s="118">
        <f>SUM(DatosGenerales!C345:C355)</f>
        <v>2</v>
      </c>
      <c r="BR7" s="118">
        <f>SUM(DatosGenerales!C290:C292)</f>
        <v>112</v>
      </c>
      <c r="BS7" s="121">
        <f>SUM(DatosGenerales!C283:C285)</f>
        <v>459</v>
      </c>
      <c r="BT7" s="121">
        <f>SUM(DatosGenerales!C293)</f>
        <v>0</v>
      </c>
      <c r="BU7" s="121">
        <f>SUM(DatosGenerales!C365:C377)</f>
        <v>26</v>
      </c>
      <c r="BY7" s="119">
        <f>DatosGenerales!C246</f>
        <v>0</v>
      </c>
      <c r="BZ7" s="118">
        <f>DatosGenerales!C247</f>
        <v>38</v>
      </c>
      <c r="CA7" s="121">
        <f>DatosGenerales!C248</f>
        <v>182</v>
      </c>
      <c r="CF7" s="119">
        <f>DatosDiscapacidad!C5</f>
        <v>2</v>
      </c>
      <c r="CG7" s="121">
        <f>DatosDiscapacidad!C11</f>
        <v>78</v>
      </c>
      <c r="CM7" s="119">
        <f>DatosGenerales!C40</f>
        <v>3715</v>
      </c>
      <c r="CN7" s="121">
        <f>DatosGenerales!C41</f>
        <v>1466</v>
      </c>
    </row>
    <row r="8" spans="1:93" x14ac:dyDescent="0.25">
      <c r="B8" s="122"/>
    </row>
    <row r="11" spans="1:93" x14ac:dyDescent="0.25">
      <c r="R11" s="100" t="s">
        <v>1781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100" t="s">
        <v>1782</v>
      </c>
    </row>
    <row r="22" spans="19:93" x14ac:dyDescent="0.2">
      <c r="BK22" s="124" t="s">
        <v>1783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4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1784</v>
      </c>
      <c r="BO38" s="131">
        <v>13</v>
      </c>
    </row>
    <row r="41" spans="62:67" x14ac:dyDescent="0.2">
      <c r="BK41" s="124" t="s">
        <v>1785</v>
      </c>
    </row>
    <row r="51" spans="63:74" x14ac:dyDescent="0.25">
      <c r="BK51" s="128" t="s">
        <v>1786</v>
      </c>
      <c r="BL51" s="128" t="s">
        <v>1786</v>
      </c>
      <c r="BM51" s="127"/>
    </row>
    <row r="52" spans="63:74" x14ac:dyDescent="0.2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29">
        <f>SUM(DatosGenerales!C310,DatosGenerales!C299,DatosGenerales!C308)</f>
        <v>610</v>
      </c>
      <c r="BL53" s="129">
        <f>SUM(DatosGenerales!C311,DatosGenerales!C300,DatosGenerales!C309)</f>
        <v>680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1789</v>
      </c>
    </row>
    <row r="65" spans="63:71" x14ac:dyDescent="0.2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25">
      <c r="BK66" s="129">
        <f>SUM(DatosGenerales!C310:C311)</f>
        <v>28</v>
      </c>
      <c r="BL66" s="129">
        <f>SUM(DatosGenerales!C299:C300)</f>
        <v>832</v>
      </c>
      <c r="BM66" s="129">
        <f>SUM(DatosGenerales!C308:C309)</f>
        <v>430</v>
      </c>
      <c r="BN66" s="129"/>
      <c r="BO66" s="116"/>
      <c r="BP66" s="116"/>
      <c r="BQ66" s="116"/>
      <c r="BR66" s="116"/>
      <c r="BS66" s="116"/>
    </row>
  </sheetData>
  <sheetProtection algorithmName="SHA-512" hashValue="Su0eePon5A3/WXDHUvoLrQrs5OrA0oeQXBiKmK5ifXftDbFRHwOarTeTJpB/cwSaV0ef3u7p5MPHwEmb5SV28w==" saltValue="EXbXTbSOef91pLzDm4+Y5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BC45-2EC3-42E0-96DC-050576D2CB8A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3" customWidth="1"/>
    <col min="2" max="2" width="7.85546875" style="133" customWidth="1"/>
    <col min="3" max="3" width="11.42578125" style="133"/>
    <col min="4" max="4" width="12" style="133" customWidth="1"/>
    <col min="5" max="5" width="51.42578125" style="133" customWidth="1"/>
    <col min="6" max="6" width="2.5703125" style="133" customWidth="1"/>
    <col min="7" max="7" width="7.85546875" style="133" customWidth="1"/>
    <col min="8" max="9" width="11.42578125" style="133"/>
    <col min="10" max="10" width="51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1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1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1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1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1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1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1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1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1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1.42578125" style="133" customWidth="1"/>
    <col min="61" max="61" width="2.5703125" style="133" customWidth="1"/>
    <col min="62" max="16384" width="11.42578125" style="133"/>
  </cols>
  <sheetData>
    <row r="1" spans="1:61" ht="18.75" customHeight="1" x14ac:dyDescent="0.2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es+epwurr4f7aYNzV+3Wz/VzUfNtmPhXkT9xneEC+/hJbMdPhIM3f7hkUcPpta1jBDf+wtZOik8qS7jT+6VyRQ==" saltValue="7rB3YEQXR0wxXfi832X4l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C5EE-44A8-4D0A-8AD7-6455F5B554E5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0" customWidth="1"/>
    <col min="2" max="2" width="4.42578125" style="100" customWidth="1"/>
    <col min="3" max="3" width="18.7109375" style="100" bestFit="1" customWidth="1"/>
    <col min="4" max="4" width="18" style="100" bestFit="1" customWidth="1"/>
    <col min="5" max="5" width="18.5703125" style="100" bestFit="1" customWidth="1"/>
    <col min="6" max="6" width="18.42578125" style="100" bestFit="1" customWidth="1"/>
    <col min="7" max="7" width="15.85546875" style="100" bestFit="1" customWidth="1"/>
    <col min="8" max="8" width="15.5703125" style="100" bestFit="1" customWidth="1"/>
    <col min="9" max="9" width="4.42578125" style="100" customWidth="1"/>
    <col min="10" max="10" width="2.5703125" style="100" customWidth="1"/>
    <col min="11" max="11" width="4.5703125" style="100" customWidth="1"/>
    <col min="12" max="12" width="7" style="100" bestFit="1" customWidth="1"/>
    <col min="13" max="13" width="16.7109375" style="100" bestFit="1" customWidth="1"/>
    <col min="14" max="14" width="17.140625" style="100" bestFit="1" customWidth="1"/>
    <col min="15" max="15" width="9.28515625" style="100" bestFit="1" customWidth="1"/>
    <col min="16" max="16" width="8.85546875" style="100" bestFit="1" customWidth="1"/>
    <col min="17" max="17" width="9.7109375" style="100" bestFit="1" customWidth="1"/>
    <col min="18" max="18" width="9" style="100" bestFit="1" customWidth="1"/>
    <col min="19" max="19" width="2.5703125" style="100" customWidth="1"/>
    <col min="20" max="20" width="4.5703125" style="100" customWidth="1"/>
    <col min="21" max="21" width="13.42578125" style="100" bestFit="1" customWidth="1"/>
    <col min="22" max="22" width="8.28515625" style="100" bestFit="1" customWidth="1"/>
    <col min="23" max="23" width="13.5703125" style="100" bestFit="1" customWidth="1"/>
    <col min="24" max="24" width="9" style="100" bestFit="1" customWidth="1"/>
    <col min="25" max="25" width="14.42578125" style="100" bestFit="1" customWidth="1"/>
    <col min="26" max="26" width="13.5703125" style="100" bestFit="1" customWidth="1"/>
    <col min="27" max="27" width="13" style="100" bestFit="1" customWidth="1"/>
    <col min="28" max="28" width="9" style="100" bestFit="1" customWidth="1"/>
    <col min="29" max="29" width="11.42578125" style="100" bestFit="1" customWidth="1"/>
    <col min="30" max="30" width="15.28515625" style="100" bestFit="1" customWidth="1"/>
    <col min="31" max="31" width="3.42578125" style="100" bestFit="1" customWidth="1"/>
    <col min="32" max="32" width="2.5703125" style="100" customWidth="1"/>
    <col min="33" max="33" width="4.5703125" style="100" customWidth="1"/>
    <col min="34" max="34" width="13.85546875" style="100" customWidth="1"/>
    <col min="35" max="35" width="13.5703125" style="100" bestFit="1" customWidth="1"/>
    <col min="36" max="36" width="11.85546875" style="100" bestFit="1" customWidth="1"/>
    <col min="37" max="37" width="13.140625" style="100" bestFit="1" customWidth="1"/>
    <col min="38" max="38" width="10.85546875" style="100" bestFit="1" customWidth="1"/>
    <col min="39" max="39" width="10.5703125" style="100" bestFit="1" customWidth="1"/>
    <col min="40" max="40" width="17.28515625" style="100" bestFit="1" customWidth="1"/>
    <col min="41" max="41" width="4.140625" style="100" bestFit="1" customWidth="1"/>
    <col min="42" max="42" width="3.85546875" style="100" bestFit="1" customWidth="1"/>
    <col min="43" max="43" width="17.85546875" style="100" bestFit="1" customWidth="1"/>
    <col min="44" max="44" width="10.85546875" style="100" bestFit="1" customWidth="1"/>
    <col min="45" max="45" width="13.85546875" style="100" customWidth="1"/>
    <col min="46" max="46" width="11.140625" style="100" bestFit="1" customWidth="1"/>
    <col min="47" max="47" width="11.28515625" style="100" bestFit="1" customWidth="1"/>
    <col min="48" max="48" width="11.140625" style="100" bestFit="1" customWidth="1"/>
    <col min="49" max="49" width="11.7109375" style="100" customWidth="1"/>
    <col min="50" max="50" width="10.28515625" style="100" customWidth="1"/>
    <col min="51" max="51" width="10.140625" style="100" customWidth="1"/>
    <col min="52" max="52" width="10.28515625" style="100" customWidth="1"/>
    <col min="53" max="53" width="10" style="100" customWidth="1"/>
    <col min="54" max="54" width="10.7109375" style="100" customWidth="1"/>
    <col min="55" max="55" width="10.42578125" style="100" customWidth="1"/>
    <col min="56" max="56" width="18.5703125" style="100" customWidth="1"/>
    <col min="57" max="57" width="14" style="100" bestFit="1" customWidth="1"/>
    <col min="58" max="58" width="15.85546875" style="100" customWidth="1"/>
    <col min="59" max="59" width="13.5703125" style="100" customWidth="1"/>
    <col min="60" max="61" width="13.85546875" style="100" customWidth="1"/>
    <col min="62" max="62" width="13" style="100" bestFit="1" customWidth="1"/>
    <col min="63" max="63" width="14" style="100" bestFit="1" customWidth="1"/>
    <col min="64" max="64" width="15.5703125" style="100" customWidth="1"/>
    <col min="65" max="65" width="25" style="100" bestFit="1" customWidth="1"/>
    <col min="66" max="66" width="32.140625" style="100" bestFit="1" customWidth="1"/>
    <col min="67" max="67" width="4.85546875" style="100" bestFit="1" customWidth="1"/>
    <col min="68" max="16384" width="11.42578125" style="100"/>
  </cols>
  <sheetData>
    <row r="1" spans="1:65" ht="19.7" customHeight="1" x14ac:dyDescent="0.2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" customHeight="1" x14ac:dyDescent="0.25">
      <c r="I2" s="103"/>
      <c r="U2" s="103"/>
      <c r="V2" s="103"/>
    </row>
    <row r="3" spans="1:65" s="102" customFormat="1" ht="14.85" customHeight="1" x14ac:dyDescent="0.2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2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25">
      <c r="I5" s="100"/>
      <c r="AF5" s="102"/>
      <c r="AQ5" s="102"/>
    </row>
    <row r="6" spans="1:65" s="104" customFormat="1" ht="14.25" customHeight="1" x14ac:dyDescent="0.2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2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21" x14ac:dyDescent="0.25">
      <c r="C8" s="228"/>
      <c r="D8" s="145">
        <f>DatosMenores!C65</f>
        <v>1046</v>
      </c>
      <c r="E8" s="145">
        <f>DatosMenores!C66</f>
        <v>93</v>
      </c>
      <c r="F8" s="146">
        <f>DatosMenores!C67</f>
        <v>583</v>
      </c>
      <c r="G8" s="147">
        <f>DatosMenores!C68</f>
        <v>10</v>
      </c>
      <c r="H8" s="104"/>
      <c r="I8" s="100"/>
      <c r="L8" s="117">
        <f>DatosMenores!C55</f>
        <v>11</v>
      </c>
      <c r="M8" s="118">
        <f>DatosMenores!C56</f>
        <v>42</v>
      </c>
      <c r="N8" s="118">
        <f>DatosMenores!C57</f>
        <v>176</v>
      </c>
      <c r="O8" s="118">
        <f>DatosMenores!C58</f>
        <v>0</v>
      </c>
      <c r="P8" s="117">
        <f>DatosMenores!C59</f>
        <v>0</v>
      </c>
      <c r="Q8" s="118">
        <f>DatosMenores!C60</f>
        <v>22</v>
      </c>
      <c r="R8" s="117">
        <f>DatosMenores!C61</f>
        <v>0</v>
      </c>
      <c r="U8" s="117">
        <f>DatosMenores!C33</f>
        <v>0</v>
      </c>
      <c r="V8" s="118">
        <f>SUM(DatosMenores!C34:C37)</f>
        <v>59</v>
      </c>
      <c r="W8" s="118">
        <f>DatosMenores!C38</f>
        <v>0</v>
      </c>
      <c r="X8" s="118">
        <f>DatosMenores!C39</f>
        <v>120</v>
      </c>
      <c r="Y8" s="118">
        <f>DatosMenores!C40</f>
        <v>15</v>
      </c>
      <c r="Z8" s="118">
        <f>DatosMenores!D41</f>
        <v>0</v>
      </c>
      <c r="AA8" s="118">
        <f>DatosMenores!C42</f>
        <v>0</v>
      </c>
      <c r="AB8" s="118">
        <f>DatosMenores!C43</f>
        <v>37</v>
      </c>
      <c r="AC8" s="118">
        <f>DatosMenores!C44</f>
        <v>0</v>
      </c>
      <c r="AD8" s="118">
        <f>DatosMenores!C45</f>
        <v>17</v>
      </c>
      <c r="AE8" s="117">
        <f>DatosMenores!C46</f>
        <v>0</v>
      </c>
      <c r="AG8" s="102"/>
      <c r="AI8" s="119">
        <f>DatosMenores!C7</f>
        <v>2</v>
      </c>
      <c r="AJ8" s="118">
        <f>DatosMenores!C8</f>
        <v>26</v>
      </c>
      <c r="AK8" s="118">
        <f>DatosMenores!C9</f>
        <v>32</v>
      </c>
      <c r="AL8" s="118">
        <f>DatosMenores!C10</f>
        <v>0</v>
      </c>
      <c r="AM8" s="118">
        <f>DatosMenores!C11</f>
        <v>28</v>
      </c>
      <c r="AN8" s="117">
        <f>DatosMenores!C12</f>
        <v>41</v>
      </c>
      <c r="AO8" s="118">
        <f>DatosMenores!C13</f>
        <v>12</v>
      </c>
      <c r="AP8" s="118">
        <f>DatosMenores!C14</f>
        <v>20</v>
      </c>
      <c r="AQ8" s="117">
        <f>DatosMenores!C15</f>
        <v>8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31</v>
      </c>
      <c r="BG8" s="118">
        <f>DatosMenores!C107</f>
        <v>21</v>
      </c>
      <c r="BH8" s="118">
        <f>DatosMenores!C108</f>
        <v>0</v>
      </c>
      <c r="BI8" s="118">
        <f>DatosMenores!C109</f>
        <v>0</v>
      </c>
      <c r="BJ8" s="117">
        <f>DatosMenores!C110</f>
        <v>0</v>
      </c>
      <c r="BK8" s="118">
        <f>DatosMenores!C111</f>
        <v>0</v>
      </c>
      <c r="BL8" s="118">
        <f>DatosMenores!C112</f>
        <v>0</v>
      </c>
      <c r="BM8" s="104"/>
    </row>
    <row r="9" spans="1:65" ht="21" x14ac:dyDescent="0.2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311</v>
      </c>
      <c r="AU9" s="147">
        <f>DatosMenores!C87</f>
        <v>1515</v>
      </c>
      <c r="AV9" s="147">
        <f>DatosMenores!C88</f>
        <v>72</v>
      </c>
      <c r="AW9" s="147">
        <f>DatosMenores!C89</f>
        <v>174</v>
      </c>
      <c r="AX9" s="147">
        <f>DatosMenores!C90</f>
        <v>119</v>
      </c>
      <c r="AY9" s="147">
        <f>DatosMenores!C91</f>
        <v>654</v>
      </c>
      <c r="AZ9" s="147">
        <f>DatosMenores!C92</f>
        <v>0</v>
      </c>
      <c r="BA9" s="147">
        <f>DatosMenores!C93</f>
        <v>0</v>
      </c>
      <c r="BB9" s="147">
        <f>DatosMenores!C94</f>
        <v>15</v>
      </c>
      <c r="BC9" s="147">
        <f>DatosMenores!C95</f>
        <v>28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1.5" x14ac:dyDescent="0.25">
      <c r="C10" s="218"/>
      <c r="D10" s="151">
        <f>DatosMenores!C69</f>
        <v>145</v>
      </c>
      <c r="E10" s="151">
        <f>DatosMenores!C70</f>
        <v>79</v>
      </c>
      <c r="F10" s="152">
        <f>DatosMenores!C71</f>
        <v>0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2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0</v>
      </c>
      <c r="AJ11" s="118">
        <f>DatosMenores!C17</f>
        <v>7</v>
      </c>
      <c r="AK11" s="118">
        <f>DatosMenores!C18</f>
        <v>26</v>
      </c>
      <c r="AL11" s="118">
        <f>DatosMenores!C19</f>
        <v>64</v>
      </c>
      <c r="AM11" s="118">
        <f>DatosMenores!C20</f>
        <v>6</v>
      </c>
      <c r="AN11" s="118">
        <f>DatosMenores!C21</f>
        <v>30</v>
      </c>
      <c r="AO11" s="118">
        <f>DatosMenores!C23</f>
        <v>1</v>
      </c>
      <c r="AP11" s="118">
        <f>DatosMenores!C24</f>
        <v>156</v>
      </c>
      <c r="AQ11" s="118">
        <f>DatosMenores!C25</f>
        <v>8</v>
      </c>
      <c r="AR11" s="117">
        <f>DatosMenores!C26</f>
        <v>0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25">
      <c r="C13" s="221"/>
      <c r="D13" s="154">
        <f>DatosMenores!C72</f>
        <v>360</v>
      </c>
      <c r="E13" s="155">
        <f>DatosMenores!C73</f>
        <v>47</v>
      </c>
      <c r="F13" s="121">
        <f>DatosMenores!C74</f>
        <v>17</v>
      </c>
      <c r="G13" s="121">
        <f>DatosMenores!C75</f>
        <v>226</v>
      </c>
      <c r="H13" s="156">
        <f>DatosMenores!C76</f>
        <v>70</v>
      </c>
      <c r="AT13" s="147">
        <f>DatosMenores!C96</f>
        <v>0</v>
      </c>
      <c r="AU13" s="147">
        <f>DatosMenores!C97</f>
        <v>0</v>
      </c>
      <c r="AV13" s="147">
        <f>DatosMenores!C98</f>
        <v>0</v>
      </c>
      <c r="AW13" s="147">
        <f>DatosMenores!C99</f>
        <v>0</v>
      </c>
      <c r="AX13" s="147">
        <f>DatosMenores!C100</f>
        <v>11</v>
      </c>
      <c r="AY13" s="147">
        <f>DatosMenores!C101</f>
        <v>0</v>
      </c>
    </row>
  </sheetData>
  <sheetProtection algorithmName="SHA-512" hashValue="qZP1NduUoI3QyFyP1g21949EZZDmaCjFsUNstxI9cHr4zzTFf9tbRFaLVA6GrS0pkKuBge+AKWUFNuv2oDwmmQ==" saltValue="exFF3R5I671y2ch7jBpZBQ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8D9B-E238-4A6C-9541-D9C1AC824BF4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customWidth="1"/>
    <col min="20" max="20" width="7.85546875" style="161" customWidth="1"/>
    <col min="21" max="22" width="11.42578125" style="161"/>
    <col min="23" max="23" width="51.42578125" style="16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1829</v>
      </c>
      <c r="D4" s="167">
        <f>DatosViolenciaDoméstica!C5</f>
        <v>29</v>
      </c>
      <c r="F4" s="166" t="s">
        <v>1830</v>
      </c>
      <c r="G4" s="168">
        <f>DatosViolenciaDoméstica!E67</f>
        <v>16</v>
      </c>
      <c r="H4" s="169"/>
    </row>
    <row r="5" spans="1:30" x14ac:dyDescent="0.2">
      <c r="C5" s="166" t="s">
        <v>13</v>
      </c>
      <c r="D5" s="167">
        <f>DatosViolenciaDoméstica!C6</f>
        <v>244</v>
      </c>
      <c r="F5" s="166" t="s">
        <v>1831</v>
      </c>
      <c r="G5" s="170">
        <f>DatosViolenciaDoméstica!F67</f>
        <v>62</v>
      </c>
      <c r="H5" s="169"/>
    </row>
    <row r="6" spans="1:30" x14ac:dyDescent="0.2">
      <c r="C6" s="166" t="s">
        <v>1832</v>
      </c>
      <c r="D6" s="167">
        <f>DatosViolenciaDoméstica!C7</f>
        <v>20</v>
      </c>
    </row>
    <row r="7" spans="1:30" x14ac:dyDescent="0.2">
      <c r="C7" s="166" t="s">
        <v>60</v>
      </c>
      <c r="D7" s="167">
        <f>DatosViolenciaDoméstica!C8</f>
        <v>0</v>
      </c>
    </row>
    <row r="8" spans="1:30" x14ac:dyDescent="0.2">
      <c r="C8" s="166" t="s">
        <v>1833</v>
      </c>
      <c r="D8" s="167">
        <f>DatosViolenciaDoméstica!C9</f>
        <v>1</v>
      </c>
    </row>
    <row r="9" spans="1:30" x14ac:dyDescent="0.2">
      <c r="C9" s="166" t="s">
        <v>1834</v>
      </c>
      <c r="D9" s="167">
        <f>SUM(DatosViolenciaDoméstica!C10:C11)</f>
        <v>0</v>
      </c>
    </row>
    <row r="21" spans="6:32" x14ac:dyDescent="0.2">
      <c r="F21" s="171"/>
      <c r="G21" s="171"/>
    </row>
    <row r="22" spans="6:32" s="171" customFormat="1" ht="12.75" customHeight="1" x14ac:dyDescent="0.2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">
      <c r="AB24" s="159"/>
    </row>
    <row r="25" spans="6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kAzHxe/TsRVqyaFBDjyklduswA5lF99cxfiSFzIfcs6LFWy6I/wPg7SsEwwEYU1q5zaMGaNfXYFW+wI9YCin2Q==" saltValue="EM9AFonnEJ698WqKEoqbh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0FA1C-4334-46D9-946D-45192AA47471}">
  <sheetPr codeName="Hoja25"/>
  <dimension ref="A1:AF25"/>
  <sheetViews>
    <sheetView showGridLines="0" showRowColHeaders="0" workbookViewId="0">
      <selection activeCell="AB1" sqref="AB1"/>
    </sheetView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hidden="1" customWidth="1"/>
    <col min="20" max="20" width="7.85546875" style="161" hidden="1" customWidth="1"/>
    <col min="21" max="22" width="0" style="161" hidden="1" customWidth="1"/>
    <col min="23" max="23" width="51.42578125" style="161" hidden="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13</v>
      </c>
      <c r="D4" s="167">
        <f>DatosViolenciaGénero!C7</f>
        <v>1656</v>
      </c>
      <c r="F4" s="166" t="s">
        <v>1830</v>
      </c>
      <c r="G4" s="168">
        <f>DatosViolenciaGénero!E82</f>
        <v>219</v>
      </c>
      <c r="H4" s="169"/>
    </row>
    <row r="5" spans="1:30" x14ac:dyDescent="0.2">
      <c r="C5" s="166" t="s">
        <v>40</v>
      </c>
      <c r="D5" s="167">
        <f>DatosViolenciaGénero!C5</f>
        <v>1710</v>
      </c>
      <c r="F5" s="166" t="s">
        <v>1831</v>
      </c>
      <c r="G5" s="168">
        <f>DatosViolenciaGénero!F82</f>
        <v>792</v>
      </c>
      <c r="H5" s="169"/>
    </row>
    <row r="6" spans="1:30" x14ac:dyDescent="0.2">
      <c r="C6" s="166" t="s">
        <v>1832</v>
      </c>
      <c r="D6" s="176">
        <f>DatosViolenciaGénero!C8</f>
        <v>172</v>
      </c>
    </row>
    <row r="7" spans="1:30" x14ac:dyDescent="0.2">
      <c r="C7" s="166" t="s">
        <v>60</v>
      </c>
      <c r="D7" s="176">
        <f>DatosViolenciaGénero!C9</f>
        <v>11</v>
      </c>
    </row>
    <row r="8" spans="1:30" x14ac:dyDescent="0.2">
      <c r="C8" s="166" t="s">
        <v>1836</v>
      </c>
      <c r="D8" s="167">
        <f>DatosViolenciaGénero!C11</f>
        <v>11</v>
      </c>
    </row>
    <row r="9" spans="1:30" x14ac:dyDescent="0.2">
      <c r="C9" s="166" t="s">
        <v>1837</v>
      </c>
      <c r="D9" s="167">
        <f>DatosViolenciaGénero!C12</f>
        <v>10</v>
      </c>
    </row>
    <row r="10" spans="1:30" x14ac:dyDescent="0.2">
      <c r="C10" s="166" t="s">
        <v>1829</v>
      </c>
      <c r="D10" s="176">
        <f>DatosViolenciaGénero!C6</f>
        <v>311</v>
      </c>
    </row>
    <row r="11" spans="1:30" x14ac:dyDescent="0.2">
      <c r="C11" s="166" t="s">
        <v>1833</v>
      </c>
      <c r="D11" s="176">
        <f>DatosViolenciaGénero!C10</f>
        <v>9</v>
      </c>
    </row>
    <row r="20" spans="3:32" x14ac:dyDescent="0.2">
      <c r="C20" s="171"/>
      <c r="D20" s="171"/>
    </row>
    <row r="21" spans="3:32" x14ac:dyDescent="0.2">
      <c r="C21" s="172"/>
      <c r="D21" s="172"/>
    </row>
    <row r="22" spans="3:32" s="171" customFormat="1" ht="12.75" customHeight="1" x14ac:dyDescent="0.2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">
      <c r="AB24" s="159"/>
    </row>
    <row r="25" spans="3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9vBb/9+nF8XkcoXaMFLjn2K1NEwWZ5+h4NgP5+F55O5ExLXzFKhop4p1wfcoE8AuEvIVhBWkWCRd9RuV+d1rEg==" saltValue="i+Px7w+Sqxi6/TzYKhBgL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0" t="s">
        <v>18</v>
      </c>
      <c r="B7" s="11" t="s">
        <v>19</v>
      </c>
      <c r="C7" s="12">
        <v>17373</v>
      </c>
      <c r="D7" s="12">
        <v>15920</v>
      </c>
      <c r="E7" s="13">
        <v>9.1268844221105497E-2</v>
      </c>
    </row>
    <row r="8" spans="1:5" x14ac:dyDescent="0.25">
      <c r="A8" s="191"/>
      <c r="B8" s="11" t="s">
        <v>20</v>
      </c>
      <c r="C8" s="12">
        <v>21221</v>
      </c>
      <c r="D8" s="12">
        <v>21465</v>
      </c>
      <c r="E8" s="13">
        <v>-1.13673421849522E-2</v>
      </c>
    </row>
    <row r="9" spans="1:5" x14ac:dyDescent="0.25">
      <c r="A9" s="191"/>
      <c r="B9" s="11" t="s">
        <v>21</v>
      </c>
      <c r="C9" s="12">
        <v>15444</v>
      </c>
      <c r="D9" s="12">
        <v>16746</v>
      </c>
      <c r="E9" s="13">
        <v>-7.77499104263705E-2</v>
      </c>
    </row>
    <row r="10" spans="1:5" x14ac:dyDescent="0.25">
      <c r="A10" s="191"/>
      <c r="B10" s="11" t="s">
        <v>22</v>
      </c>
      <c r="C10" s="12">
        <v>250</v>
      </c>
      <c r="D10" s="12">
        <v>245</v>
      </c>
      <c r="E10" s="13">
        <v>2.04081632653061E-2</v>
      </c>
    </row>
    <row r="11" spans="1:5" x14ac:dyDescent="0.25">
      <c r="A11" s="192"/>
      <c r="B11" s="11" t="s">
        <v>23</v>
      </c>
      <c r="C11" s="12">
        <v>16450</v>
      </c>
      <c r="D11" s="12">
        <v>15023</v>
      </c>
      <c r="E11" s="13">
        <v>9.4987685548825099E-2</v>
      </c>
    </row>
    <row r="12" spans="1:5" x14ac:dyDescent="0.25">
      <c r="A12" s="190" t="s">
        <v>24</v>
      </c>
      <c r="B12" s="11" t="s">
        <v>25</v>
      </c>
      <c r="C12" s="12">
        <v>3327</v>
      </c>
      <c r="D12" s="12">
        <v>3172</v>
      </c>
      <c r="E12" s="13">
        <v>4.8865069356872598E-2</v>
      </c>
    </row>
    <row r="13" spans="1:5" x14ac:dyDescent="0.25">
      <c r="A13" s="191"/>
      <c r="B13" s="11" t="s">
        <v>26</v>
      </c>
      <c r="C13" s="12">
        <v>712</v>
      </c>
      <c r="D13" s="12">
        <v>903</v>
      </c>
      <c r="E13" s="13">
        <v>-0.21151716500553699</v>
      </c>
    </row>
    <row r="14" spans="1:5" x14ac:dyDescent="0.25">
      <c r="A14" s="192"/>
      <c r="B14" s="11" t="s">
        <v>27</v>
      </c>
      <c r="C14" s="12">
        <v>9476</v>
      </c>
      <c r="D14" s="12">
        <v>10146</v>
      </c>
      <c r="E14" s="13">
        <v>-6.6035876207372404E-2</v>
      </c>
    </row>
    <row r="15" spans="1:5" x14ac:dyDescent="0.25">
      <c r="A15" s="190" t="s">
        <v>28</v>
      </c>
      <c r="B15" s="11" t="s">
        <v>29</v>
      </c>
      <c r="C15" s="12">
        <v>480</v>
      </c>
      <c r="D15" s="12">
        <v>494</v>
      </c>
      <c r="E15" s="13">
        <v>-2.8340080971659899E-2</v>
      </c>
    </row>
    <row r="16" spans="1:5" x14ac:dyDescent="0.25">
      <c r="A16" s="191"/>
      <c r="B16" s="11" t="s">
        <v>30</v>
      </c>
      <c r="C16" s="12">
        <v>2322</v>
      </c>
      <c r="D16" s="12">
        <v>2035</v>
      </c>
      <c r="E16" s="13">
        <v>0.141031941031941</v>
      </c>
    </row>
    <row r="17" spans="1:5" x14ac:dyDescent="0.25">
      <c r="A17" s="191"/>
      <c r="B17" s="11" t="s">
        <v>31</v>
      </c>
      <c r="C17" s="12">
        <v>35</v>
      </c>
      <c r="D17" s="12">
        <v>37</v>
      </c>
      <c r="E17" s="13">
        <v>-5.4054054054054099E-2</v>
      </c>
    </row>
    <row r="18" spans="1:5" x14ac:dyDescent="0.25">
      <c r="A18" s="191"/>
      <c r="B18" s="11" t="s">
        <v>32</v>
      </c>
      <c r="C18" s="12">
        <v>10</v>
      </c>
      <c r="D18" s="12">
        <v>20</v>
      </c>
      <c r="E18" s="13">
        <v>-0.5</v>
      </c>
    </row>
    <row r="19" spans="1:5" x14ac:dyDescent="0.25">
      <c r="A19" s="192"/>
      <c r="B19" s="11" t="s">
        <v>33</v>
      </c>
      <c r="C19" s="12">
        <v>229</v>
      </c>
      <c r="D19" s="12">
        <v>230</v>
      </c>
      <c r="E19" s="13">
        <v>-4.3478260869565201E-3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2">
        <v>0</v>
      </c>
      <c r="E23" s="13">
        <v>0</v>
      </c>
    </row>
    <row r="24" spans="1:5" x14ac:dyDescent="0.25">
      <c r="A24" s="10" t="s">
        <v>36</v>
      </c>
      <c r="B24" s="15"/>
      <c r="C24" s="16"/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183</v>
      </c>
      <c r="D25" s="12">
        <v>225</v>
      </c>
      <c r="E25" s="13">
        <v>-0.18666666666666701</v>
      </c>
    </row>
    <row r="26" spans="1:5" x14ac:dyDescent="0.25">
      <c r="A26" s="10" t="s">
        <v>38</v>
      </c>
      <c r="B26" s="15"/>
      <c r="C26" s="12">
        <v>207</v>
      </c>
      <c r="D26" s="12">
        <v>233</v>
      </c>
      <c r="E26" s="13">
        <v>-0.111587982832618</v>
      </c>
    </row>
    <row r="27" spans="1:5" x14ac:dyDescent="0.25">
      <c r="A27" s="10" t="s">
        <v>39</v>
      </c>
      <c r="B27" s="15"/>
      <c r="C27" s="12">
        <v>12</v>
      </c>
      <c r="D27" s="12">
        <v>21</v>
      </c>
      <c r="E27" s="13">
        <v>-0.42857142857142799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3623</v>
      </c>
      <c r="D31" s="12">
        <v>3542</v>
      </c>
      <c r="E31" s="13">
        <v>2.28684359119142E-2</v>
      </c>
    </row>
    <row r="32" spans="1:5" x14ac:dyDescent="0.25">
      <c r="A32" s="190" t="s">
        <v>42</v>
      </c>
      <c r="B32" s="11" t="s">
        <v>43</v>
      </c>
      <c r="C32" s="12">
        <v>388</v>
      </c>
      <c r="D32" s="12">
        <v>394</v>
      </c>
      <c r="E32" s="13">
        <v>-1.5228426395939101E-2</v>
      </c>
    </row>
    <row r="33" spans="1:5" x14ac:dyDescent="0.25">
      <c r="A33" s="191"/>
      <c r="B33" s="11" t="s">
        <v>44</v>
      </c>
      <c r="C33" s="12">
        <v>313</v>
      </c>
      <c r="D33" s="12">
        <v>341</v>
      </c>
      <c r="E33" s="13">
        <v>-8.2111436950146596E-2</v>
      </c>
    </row>
    <row r="34" spans="1:5" x14ac:dyDescent="0.25">
      <c r="A34" s="191"/>
      <c r="B34" s="11" t="s">
        <v>45</v>
      </c>
      <c r="C34" s="16"/>
      <c r="D34" s="12">
        <v>266</v>
      </c>
      <c r="E34" s="13">
        <v>0</v>
      </c>
    </row>
    <row r="35" spans="1:5" x14ac:dyDescent="0.25">
      <c r="A35" s="191"/>
      <c r="B35" s="11" t="s">
        <v>46</v>
      </c>
      <c r="C35" s="12">
        <v>150</v>
      </c>
      <c r="D35" s="12">
        <v>146</v>
      </c>
      <c r="E35" s="13">
        <v>2.7397260273972601E-2</v>
      </c>
    </row>
    <row r="36" spans="1:5" x14ac:dyDescent="0.25">
      <c r="A36" s="192"/>
      <c r="B36" s="11" t="s">
        <v>47</v>
      </c>
      <c r="C36" s="12">
        <v>2456</v>
      </c>
      <c r="D36" s="12">
        <v>2395</v>
      </c>
      <c r="E36" s="13">
        <v>2.54697286012526E-2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3715</v>
      </c>
      <c r="D40" s="12">
        <v>3278</v>
      </c>
      <c r="E40" s="13">
        <v>0.13331299572910299</v>
      </c>
    </row>
    <row r="41" spans="1:5" x14ac:dyDescent="0.25">
      <c r="A41" s="10" t="s">
        <v>50</v>
      </c>
      <c r="B41" s="15"/>
      <c r="C41" s="12">
        <v>1466</v>
      </c>
      <c r="D41" s="12">
        <v>1152</v>
      </c>
      <c r="E41" s="13">
        <v>0.27256944444444398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0" t="s">
        <v>52</v>
      </c>
      <c r="B45" s="11" t="s">
        <v>19</v>
      </c>
      <c r="C45" s="12">
        <v>2017</v>
      </c>
      <c r="D45" s="12">
        <v>1984</v>
      </c>
      <c r="E45" s="13">
        <v>1.6633064516129E-2</v>
      </c>
    </row>
    <row r="46" spans="1:5" x14ac:dyDescent="0.25">
      <c r="A46" s="191"/>
      <c r="B46" s="11" t="s">
        <v>53</v>
      </c>
      <c r="C46" s="12">
        <v>48</v>
      </c>
      <c r="D46" s="12">
        <v>42</v>
      </c>
      <c r="E46" s="13">
        <v>0.14285714285714299</v>
      </c>
    </row>
    <row r="47" spans="1:5" x14ac:dyDescent="0.25">
      <c r="A47" s="191"/>
      <c r="B47" s="11" t="s">
        <v>54</v>
      </c>
      <c r="C47" s="12">
        <v>2322</v>
      </c>
      <c r="D47" s="12">
        <v>2035</v>
      </c>
      <c r="E47" s="13">
        <v>0.141031941031941</v>
      </c>
    </row>
    <row r="48" spans="1:5" x14ac:dyDescent="0.25">
      <c r="A48" s="192"/>
      <c r="B48" s="11" t="s">
        <v>23</v>
      </c>
      <c r="C48" s="12">
        <v>1655</v>
      </c>
      <c r="D48" s="12">
        <v>1575</v>
      </c>
      <c r="E48" s="13">
        <v>5.0793650793650801E-2</v>
      </c>
    </row>
    <row r="49" spans="1:5" x14ac:dyDescent="0.25">
      <c r="A49" s="190" t="s">
        <v>55</v>
      </c>
      <c r="B49" s="11" t="s">
        <v>56</v>
      </c>
      <c r="C49" s="12">
        <v>1770</v>
      </c>
      <c r="D49" s="12">
        <v>1659</v>
      </c>
      <c r="E49" s="13">
        <v>6.6907775768535294E-2</v>
      </c>
    </row>
    <row r="50" spans="1:5" x14ac:dyDescent="0.25">
      <c r="A50" s="191"/>
      <c r="B50" s="11" t="s">
        <v>57</v>
      </c>
      <c r="C50" s="12">
        <v>95</v>
      </c>
      <c r="D50" s="12">
        <v>60</v>
      </c>
      <c r="E50" s="13">
        <v>0.58333333333333304</v>
      </c>
    </row>
    <row r="51" spans="1:5" x14ac:dyDescent="0.25">
      <c r="A51" s="191"/>
      <c r="B51" s="11" t="s">
        <v>58</v>
      </c>
      <c r="C51" s="12">
        <v>192</v>
      </c>
      <c r="D51" s="12">
        <v>210</v>
      </c>
      <c r="E51" s="13">
        <v>-8.5714285714285701E-2</v>
      </c>
    </row>
    <row r="52" spans="1:5" x14ac:dyDescent="0.25">
      <c r="A52" s="192"/>
      <c r="B52" s="11" t="s">
        <v>59</v>
      </c>
      <c r="C52" s="12">
        <v>44</v>
      </c>
      <c r="D52" s="12">
        <v>39</v>
      </c>
      <c r="E52" s="13">
        <v>0.128205128205128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0" t="s">
        <v>61</v>
      </c>
      <c r="B56" s="11" t="s">
        <v>54</v>
      </c>
      <c r="C56" s="12">
        <v>62</v>
      </c>
      <c r="D56" s="12">
        <v>55</v>
      </c>
      <c r="E56" s="13">
        <v>0.12727272727272701</v>
      </c>
    </row>
    <row r="57" spans="1:5" x14ac:dyDescent="0.25">
      <c r="A57" s="191"/>
      <c r="B57" s="11" t="s">
        <v>53</v>
      </c>
      <c r="C57" s="16"/>
      <c r="D57" s="12">
        <v>0</v>
      </c>
      <c r="E57" s="13">
        <v>0</v>
      </c>
    </row>
    <row r="58" spans="1:5" x14ac:dyDescent="0.25">
      <c r="A58" s="191"/>
      <c r="B58" s="11" t="s">
        <v>19</v>
      </c>
      <c r="C58" s="12">
        <v>83</v>
      </c>
      <c r="D58" s="12">
        <v>62</v>
      </c>
      <c r="E58" s="13">
        <v>0.33870967741935498</v>
      </c>
    </row>
    <row r="59" spans="1:5" x14ac:dyDescent="0.25">
      <c r="A59" s="191"/>
      <c r="B59" s="11" t="s">
        <v>23</v>
      </c>
      <c r="C59" s="12">
        <v>85</v>
      </c>
      <c r="D59" s="12">
        <v>70</v>
      </c>
      <c r="E59" s="13">
        <v>0.214285714285714</v>
      </c>
    </row>
    <row r="60" spans="1:5" x14ac:dyDescent="0.25">
      <c r="A60" s="191"/>
      <c r="B60" s="11" t="s">
        <v>62</v>
      </c>
      <c r="C60" s="12">
        <v>28</v>
      </c>
      <c r="D60" s="12">
        <v>25</v>
      </c>
      <c r="E60" s="13">
        <v>0.12</v>
      </c>
    </row>
    <row r="61" spans="1:5" x14ac:dyDescent="0.25">
      <c r="A61" s="192"/>
      <c r="B61" s="11" t="s">
        <v>63</v>
      </c>
      <c r="C61" s="12">
        <v>1</v>
      </c>
      <c r="D61" s="12">
        <v>0</v>
      </c>
      <c r="E61" s="13">
        <v>0</v>
      </c>
    </row>
    <row r="62" spans="1:5" x14ac:dyDescent="0.25">
      <c r="A62" s="190" t="s">
        <v>64</v>
      </c>
      <c r="B62" s="11" t="s">
        <v>65</v>
      </c>
      <c r="C62" s="12">
        <v>43</v>
      </c>
      <c r="D62" s="12">
        <v>35</v>
      </c>
      <c r="E62" s="13">
        <v>0.22857142857142901</v>
      </c>
    </row>
    <row r="63" spans="1:5" x14ac:dyDescent="0.25">
      <c r="A63" s="191"/>
      <c r="B63" s="11" t="s">
        <v>58</v>
      </c>
      <c r="C63" s="12">
        <v>0</v>
      </c>
      <c r="D63" s="12">
        <v>1</v>
      </c>
      <c r="E63" s="13">
        <v>-1</v>
      </c>
    </row>
    <row r="64" spans="1:5" x14ac:dyDescent="0.25">
      <c r="A64" s="192"/>
      <c r="B64" s="11" t="s">
        <v>66</v>
      </c>
      <c r="C64" s="12">
        <v>0</v>
      </c>
      <c r="D64" s="12">
        <v>1</v>
      </c>
      <c r="E64" s="13">
        <v>-1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2">
        <v>0</v>
      </c>
      <c r="E68" s="13">
        <v>0</v>
      </c>
    </row>
    <row r="69" spans="1:5" x14ac:dyDescent="0.25">
      <c r="A69" s="10" t="s">
        <v>36</v>
      </c>
      <c r="B69" s="15"/>
      <c r="C69" s="16"/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1</v>
      </c>
      <c r="D70" s="12">
        <v>0</v>
      </c>
      <c r="E70" s="13">
        <v>0</v>
      </c>
    </row>
    <row r="71" spans="1:5" x14ac:dyDescent="0.25">
      <c r="A71" s="10" t="s">
        <v>38</v>
      </c>
      <c r="B71" s="15"/>
      <c r="C71" s="12">
        <v>1</v>
      </c>
      <c r="D71" s="12">
        <v>0</v>
      </c>
      <c r="E71" s="13">
        <v>0</v>
      </c>
    </row>
    <row r="72" spans="1:5" x14ac:dyDescent="0.25">
      <c r="A72" s="10" t="s">
        <v>39</v>
      </c>
      <c r="B72" s="15"/>
      <c r="C72" s="16"/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2">
        <v>18</v>
      </c>
      <c r="D76" s="12">
        <v>24</v>
      </c>
      <c r="E76" s="13">
        <v>-0.25</v>
      </c>
    </row>
    <row r="77" spans="1:5" x14ac:dyDescent="0.25">
      <c r="A77" s="195"/>
      <c r="B77" s="11" t="s">
        <v>58</v>
      </c>
      <c r="C77" s="12">
        <v>2</v>
      </c>
      <c r="D77" s="12">
        <v>4</v>
      </c>
      <c r="E77" s="13">
        <v>-0.5</v>
      </c>
    </row>
    <row r="78" spans="1:5" x14ac:dyDescent="0.25">
      <c r="A78" s="195"/>
      <c r="B78" s="11" t="s">
        <v>65</v>
      </c>
      <c r="C78" s="12">
        <v>17</v>
      </c>
      <c r="D78" s="12">
        <v>9</v>
      </c>
      <c r="E78" s="13">
        <v>0.88888888888888895</v>
      </c>
    </row>
    <row r="79" spans="1:5" x14ac:dyDescent="0.25">
      <c r="A79" s="195"/>
      <c r="B79" s="11" t="s">
        <v>69</v>
      </c>
      <c r="C79" s="12">
        <v>12</v>
      </c>
      <c r="D79" s="12">
        <v>11</v>
      </c>
      <c r="E79" s="13">
        <v>9.0909090909090898E-2</v>
      </c>
    </row>
    <row r="80" spans="1:5" x14ac:dyDescent="0.25">
      <c r="A80" s="196"/>
      <c r="B80" s="11" t="s">
        <v>70</v>
      </c>
      <c r="C80" s="12">
        <v>0</v>
      </c>
      <c r="D80" s="12">
        <v>10</v>
      </c>
      <c r="E80" s="13">
        <v>-1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0" t="s">
        <v>72</v>
      </c>
      <c r="B84" s="11" t="s">
        <v>73</v>
      </c>
      <c r="C84" s="12">
        <v>1466</v>
      </c>
      <c r="D84" s="12">
        <v>1152</v>
      </c>
      <c r="E84" s="13">
        <v>0.27256944444444398</v>
      </c>
    </row>
    <row r="85" spans="1:5" x14ac:dyDescent="0.25">
      <c r="A85" s="192"/>
      <c r="B85" s="11" t="s">
        <v>74</v>
      </c>
      <c r="C85" s="12">
        <v>259</v>
      </c>
      <c r="D85" s="12">
        <v>269</v>
      </c>
      <c r="E85" s="13">
        <v>-3.7174721189591101E-2</v>
      </c>
    </row>
    <row r="86" spans="1:5" x14ac:dyDescent="0.25">
      <c r="A86" s="190" t="s">
        <v>75</v>
      </c>
      <c r="B86" s="11" t="s">
        <v>73</v>
      </c>
      <c r="C86" s="12">
        <v>2051</v>
      </c>
      <c r="D86" s="12">
        <v>1981</v>
      </c>
      <c r="E86" s="13">
        <v>3.5335689045936397E-2</v>
      </c>
    </row>
    <row r="87" spans="1:5" x14ac:dyDescent="0.25">
      <c r="A87" s="192"/>
      <c r="B87" s="11" t="s">
        <v>74</v>
      </c>
      <c r="C87" s="12">
        <v>1148</v>
      </c>
      <c r="D87" s="12">
        <v>1088</v>
      </c>
      <c r="E87" s="13">
        <v>5.5147058823529403E-2</v>
      </c>
    </row>
    <row r="88" spans="1:5" x14ac:dyDescent="0.25">
      <c r="A88" s="190" t="s">
        <v>76</v>
      </c>
      <c r="B88" s="11" t="s">
        <v>73</v>
      </c>
      <c r="C88" s="12">
        <v>141</v>
      </c>
      <c r="D88" s="12">
        <v>122</v>
      </c>
      <c r="E88" s="13">
        <v>0.15573770491803299</v>
      </c>
    </row>
    <row r="89" spans="1:5" x14ac:dyDescent="0.25">
      <c r="A89" s="192"/>
      <c r="B89" s="11" t="s">
        <v>74</v>
      </c>
      <c r="C89" s="12">
        <v>46</v>
      </c>
      <c r="D89" s="12">
        <v>51</v>
      </c>
      <c r="E89" s="13">
        <v>-9.8039215686274495E-2</v>
      </c>
    </row>
    <row r="90" spans="1:5" x14ac:dyDescent="0.25">
      <c r="A90" s="190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2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3" t="s">
        <v>78</v>
      </c>
      <c r="B93" s="19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1833</v>
      </c>
      <c r="D95" s="12">
        <v>1769</v>
      </c>
      <c r="E95" s="13">
        <v>3.6178631995477703E-2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580</v>
      </c>
      <c r="D100" s="12">
        <v>438</v>
      </c>
      <c r="E100" s="13">
        <v>0.324200913242009</v>
      </c>
    </row>
    <row r="101" spans="1:5" x14ac:dyDescent="0.25">
      <c r="A101" s="10" t="s">
        <v>82</v>
      </c>
      <c r="B101" s="15"/>
      <c r="C101" s="12">
        <v>519</v>
      </c>
      <c r="D101" s="12">
        <v>498</v>
      </c>
      <c r="E101" s="13">
        <v>4.2168674698795199E-2</v>
      </c>
    </row>
    <row r="102" spans="1:5" x14ac:dyDescent="0.25">
      <c r="A102" s="10" t="s">
        <v>80</v>
      </c>
      <c r="B102" s="15"/>
      <c r="C102" s="12">
        <v>3</v>
      </c>
      <c r="D102" s="12">
        <v>5</v>
      </c>
      <c r="E102" s="13">
        <v>-0.4</v>
      </c>
    </row>
    <row r="103" spans="1:5" x14ac:dyDescent="0.25">
      <c r="A103" s="14"/>
    </row>
    <row r="104" spans="1:5" x14ac:dyDescent="0.25">
      <c r="A104" s="193" t="s">
        <v>83</v>
      </c>
      <c r="B104" s="19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0" t="s">
        <v>79</v>
      </c>
      <c r="B106" s="11" t="s">
        <v>84</v>
      </c>
      <c r="C106" s="12">
        <v>1097</v>
      </c>
      <c r="D106" s="12">
        <v>1000</v>
      </c>
      <c r="E106" s="13">
        <v>9.7000000000000003E-2</v>
      </c>
    </row>
    <row r="107" spans="1:5" x14ac:dyDescent="0.25">
      <c r="A107" s="191"/>
      <c r="B107" s="11" t="s">
        <v>85</v>
      </c>
      <c r="C107" s="12">
        <v>342</v>
      </c>
      <c r="D107" s="12">
        <v>418</v>
      </c>
      <c r="E107" s="13">
        <v>-0.18181818181818199</v>
      </c>
    </row>
    <row r="108" spans="1:5" x14ac:dyDescent="0.25">
      <c r="A108" s="192"/>
      <c r="B108" s="11" t="s">
        <v>86</v>
      </c>
      <c r="C108" s="12">
        <v>156</v>
      </c>
      <c r="D108" s="12">
        <v>160</v>
      </c>
      <c r="E108" s="13">
        <v>-2.5000000000000001E-2</v>
      </c>
    </row>
    <row r="109" spans="1:5" x14ac:dyDescent="0.25">
      <c r="A109" s="190" t="s">
        <v>82</v>
      </c>
      <c r="B109" s="11" t="s">
        <v>87</v>
      </c>
      <c r="C109" s="12">
        <v>152</v>
      </c>
      <c r="D109" s="12">
        <v>110</v>
      </c>
      <c r="E109" s="13">
        <v>0.381818181818182</v>
      </c>
    </row>
    <row r="110" spans="1:5" x14ac:dyDescent="0.25">
      <c r="A110" s="192"/>
      <c r="B110" s="11" t="s">
        <v>86</v>
      </c>
      <c r="C110" s="12">
        <v>244</v>
      </c>
      <c r="D110" s="12">
        <v>272</v>
      </c>
      <c r="E110" s="13">
        <v>-0.10294117647058799</v>
      </c>
    </row>
    <row r="111" spans="1:5" x14ac:dyDescent="0.25">
      <c r="A111" s="10" t="s">
        <v>80</v>
      </c>
      <c r="B111" s="15"/>
      <c r="C111" s="12">
        <v>125</v>
      </c>
      <c r="D111" s="12">
        <v>101</v>
      </c>
      <c r="E111" s="13">
        <v>0.237623762376238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0" t="s">
        <v>79</v>
      </c>
      <c r="B115" s="11" t="s">
        <v>84</v>
      </c>
      <c r="C115" s="12">
        <v>49</v>
      </c>
      <c r="D115" s="12">
        <v>34</v>
      </c>
      <c r="E115" s="13">
        <v>0.441176470588235</v>
      </c>
    </row>
    <row r="116" spans="1:5" x14ac:dyDescent="0.25">
      <c r="A116" s="191"/>
      <c r="B116" s="11" t="s">
        <v>85</v>
      </c>
      <c r="C116" s="12">
        <v>20</v>
      </c>
      <c r="D116" s="12">
        <v>47</v>
      </c>
      <c r="E116" s="13">
        <v>-0.57446808510638303</v>
      </c>
    </row>
    <row r="117" spans="1:5" x14ac:dyDescent="0.25">
      <c r="A117" s="192"/>
      <c r="B117" s="11" t="s">
        <v>86</v>
      </c>
      <c r="C117" s="12">
        <v>41</v>
      </c>
      <c r="D117" s="12">
        <v>8</v>
      </c>
      <c r="E117" s="13">
        <v>4.125</v>
      </c>
    </row>
    <row r="118" spans="1:5" x14ac:dyDescent="0.25">
      <c r="A118" s="190" t="s">
        <v>82</v>
      </c>
      <c r="B118" s="11" t="s">
        <v>87</v>
      </c>
      <c r="C118" s="12">
        <v>5</v>
      </c>
      <c r="D118" s="12">
        <v>6</v>
      </c>
      <c r="E118" s="13">
        <v>-0.16666666666666699</v>
      </c>
    </row>
    <row r="119" spans="1:5" x14ac:dyDescent="0.25">
      <c r="A119" s="192"/>
      <c r="B119" s="11" t="s">
        <v>86</v>
      </c>
      <c r="C119" s="12">
        <v>13</v>
      </c>
      <c r="D119" s="12">
        <v>15</v>
      </c>
      <c r="E119" s="13">
        <v>-0.133333333333333</v>
      </c>
    </row>
    <row r="120" spans="1:5" x14ac:dyDescent="0.25">
      <c r="A120" s="10" t="s">
        <v>80</v>
      </c>
      <c r="B120" s="15"/>
      <c r="C120" s="12">
        <v>19</v>
      </c>
      <c r="D120" s="12">
        <v>15</v>
      </c>
      <c r="E120" s="13">
        <v>0.266666666666667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0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2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90" t="s">
        <v>93</v>
      </c>
      <c r="B126" s="11" t="s">
        <v>91</v>
      </c>
      <c r="C126" s="12">
        <v>115</v>
      </c>
      <c r="D126" s="12">
        <v>97</v>
      </c>
      <c r="E126" s="13">
        <v>0.185567010309278</v>
      </c>
    </row>
    <row r="127" spans="1:5" x14ac:dyDescent="0.25">
      <c r="A127" s="192"/>
      <c r="B127" s="11" t="s">
        <v>92</v>
      </c>
      <c r="C127" s="12">
        <v>779</v>
      </c>
      <c r="D127" s="12">
        <v>704</v>
      </c>
      <c r="E127" s="13">
        <v>0.10653409090909099</v>
      </c>
    </row>
    <row r="128" spans="1:5" x14ac:dyDescent="0.25">
      <c r="A128" s="190" t="s">
        <v>94</v>
      </c>
      <c r="B128" s="11" t="s">
        <v>91</v>
      </c>
      <c r="C128" s="12">
        <v>2968</v>
      </c>
      <c r="D128" s="12">
        <v>3479</v>
      </c>
      <c r="E128" s="13">
        <v>-0.146881287726358</v>
      </c>
    </row>
    <row r="129" spans="1:5" x14ac:dyDescent="0.25">
      <c r="A129" s="192"/>
      <c r="B129" s="11" t="s">
        <v>92</v>
      </c>
      <c r="C129" s="12">
        <v>10874</v>
      </c>
      <c r="D129" s="12">
        <v>12033</v>
      </c>
      <c r="E129" s="13">
        <v>-9.6318457575002098E-2</v>
      </c>
    </row>
    <row r="130" spans="1:5" x14ac:dyDescent="0.25">
      <c r="A130" s="190" t="s">
        <v>95</v>
      </c>
      <c r="B130" s="11" t="s">
        <v>91</v>
      </c>
      <c r="C130" s="12">
        <v>142</v>
      </c>
      <c r="D130" s="12">
        <v>132</v>
      </c>
      <c r="E130" s="13">
        <v>7.5757575757575801E-2</v>
      </c>
    </row>
    <row r="131" spans="1:5" x14ac:dyDescent="0.25">
      <c r="A131" s="192"/>
      <c r="B131" s="11" t="s">
        <v>92</v>
      </c>
      <c r="C131" s="12">
        <v>154</v>
      </c>
      <c r="D131" s="12">
        <v>138</v>
      </c>
      <c r="E131" s="13">
        <v>0.115942028985507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0" t="s">
        <v>97</v>
      </c>
      <c r="B135" s="11" t="s">
        <v>98</v>
      </c>
      <c r="C135" s="12">
        <v>192</v>
      </c>
      <c r="D135" s="12">
        <v>212</v>
      </c>
      <c r="E135" s="13">
        <v>-9.4339622641509399E-2</v>
      </c>
    </row>
    <row r="136" spans="1:5" x14ac:dyDescent="0.25">
      <c r="A136" s="192"/>
      <c r="B136" s="11" t="s">
        <v>99</v>
      </c>
      <c r="C136" s="12">
        <v>5</v>
      </c>
      <c r="D136" s="12">
        <v>5</v>
      </c>
      <c r="E136" s="13">
        <v>0</v>
      </c>
    </row>
    <row r="137" spans="1:5" x14ac:dyDescent="0.25">
      <c r="A137" s="190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25">
      <c r="A138" s="192"/>
      <c r="B138" s="11" t="s">
        <v>99</v>
      </c>
      <c r="C138" s="12">
        <v>1</v>
      </c>
      <c r="D138" s="12">
        <v>0</v>
      </c>
      <c r="E138" s="13">
        <v>0</v>
      </c>
    </row>
    <row r="139" spans="1:5" x14ac:dyDescent="0.25">
      <c r="A139" s="190" t="s">
        <v>101</v>
      </c>
      <c r="B139" s="11" t="s">
        <v>98</v>
      </c>
      <c r="C139" s="12">
        <v>6</v>
      </c>
      <c r="D139" s="12">
        <v>3</v>
      </c>
      <c r="E139" s="13">
        <v>1</v>
      </c>
    </row>
    <row r="140" spans="1:5" x14ac:dyDescent="0.25">
      <c r="A140" s="192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156</v>
      </c>
      <c r="D144" s="12">
        <v>180</v>
      </c>
      <c r="E144" s="13">
        <v>-0.133333333333333</v>
      </c>
    </row>
    <row r="145" spans="1:5" x14ac:dyDescent="0.25">
      <c r="A145" s="190" t="s">
        <v>105</v>
      </c>
      <c r="B145" s="11" t="s">
        <v>106</v>
      </c>
      <c r="C145" s="12">
        <v>4</v>
      </c>
      <c r="D145" s="12">
        <v>5</v>
      </c>
      <c r="E145" s="13">
        <v>-0.2</v>
      </c>
    </row>
    <row r="146" spans="1:5" x14ac:dyDescent="0.25">
      <c r="A146" s="191"/>
      <c r="B146" s="11" t="s">
        <v>107</v>
      </c>
      <c r="C146" s="12">
        <v>84</v>
      </c>
      <c r="D146" s="12">
        <v>93</v>
      </c>
      <c r="E146" s="13">
        <v>-9.6774193548387094E-2</v>
      </c>
    </row>
    <row r="147" spans="1:5" x14ac:dyDescent="0.25">
      <c r="A147" s="191"/>
      <c r="B147" s="11" t="s">
        <v>108</v>
      </c>
      <c r="C147" s="12">
        <v>14</v>
      </c>
      <c r="D147" s="12">
        <v>8</v>
      </c>
      <c r="E147" s="13">
        <v>0.75</v>
      </c>
    </row>
    <row r="148" spans="1:5" x14ac:dyDescent="0.25">
      <c r="A148" s="191"/>
      <c r="B148" s="11" t="s">
        <v>109</v>
      </c>
      <c r="C148" s="12">
        <v>4</v>
      </c>
      <c r="D148" s="12">
        <v>6</v>
      </c>
      <c r="E148" s="13">
        <v>-0.33333333333333298</v>
      </c>
    </row>
    <row r="149" spans="1:5" x14ac:dyDescent="0.25">
      <c r="A149" s="191"/>
      <c r="B149" s="11" t="s">
        <v>110</v>
      </c>
      <c r="C149" s="12">
        <v>42</v>
      </c>
      <c r="D149" s="12">
        <v>58</v>
      </c>
      <c r="E149" s="13">
        <v>-0.27586206896551702</v>
      </c>
    </row>
    <row r="150" spans="1:5" x14ac:dyDescent="0.25">
      <c r="A150" s="192"/>
      <c r="B150" s="11" t="s">
        <v>111</v>
      </c>
      <c r="C150" s="12">
        <v>8</v>
      </c>
      <c r="D150" s="12">
        <v>10</v>
      </c>
      <c r="E150" s="13">
        <v>-0.2</v>
      </c>
    </row>
    <row r="151" spans="1:5" x14ac:dyDescent="0.25">
      <c r="A151" s="190" t="s">
        <v>112</v>
      </c>
      <c r="B151" s="11" t="s">
        <v>113</v>
      </c>
      <c r="C151" s="12">
        <v>71</v>
      </c>
      <c r="D151" s="12">
        <v>98</v>
      </c>
      <c r="E151" s="13">
        <v>-0.27551020408163301</v>
      </c>
    </row>
    <row r="152" spans="1:5" x14ac:dyDescent="0.25">
      <c r="A152" s="192"/>
      <c r="B152" s="11" t="s">
        <v>114</v>
      </c>
      <c r="C152" s="12">
        <v>71</v>
      </c>
      <c r="D152" s="12">
        <v>117</v>
      </c>
      <c r="E152" s="13">
        <v>-0.39316239316239299</v>
      </c>
    </row>
    <row r="153" spans="1:5" x14ac:dyDescent="0.25">
      <c r="A153" s="190" t="s">
        <v>115</v>
      </c>
      <c r="B153" s="11" t="s">
        <v>19</v>
      </c>
      <c r="C153" s="12">
        <v>18</v>
      </c>
      <c r="D153" s="12">
        <v>35</v>
      </c>
      <c r="E153" s="13">
        <v>-0.48571428571428599</v>
      </c>
    </row>
    <row r="154" spans="1:5" x14ac:dyDescent="0.25">
      <c r="A154" s="192"/>
      <c r="B154" s="11" t="s">
        <v>23</v>
      </c>
      <c r="C154" s="12">
        <v>14</v>
      </c>
      <c r="D154" s="12">
        <v>19</v>
      </c>
      <c r="E154" s="13">
        <v>-0.26315789473684198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0" t="s">
        <v>118</v>
      </c>
      <c r="B159" s="11" t="s">
        <v>119</v>
      </c>
      <c r="C159" s="12">
        <v>512</v>
      </c>
      <c r="D159" s="12">
        <v>541</v>
      </c>
      <c r="E159" s="13">
        <v>-5.3604436229205202E-2</v>
      </c>
    </row>
    <row r="160" spans="1:5" x14ac:dyDescent="0.25">
      <c r="A160" s="191"/>
      <c r="B160" s="11" t="s">
        <v>120</v>
      </c>
      <c r="C160" s="12">
        <v>165</v>
      </c>
      <c r="D160" s="12">
        <v>266</v>
      </c>
      <c r="E160" s="13">
        <v>-0.37969924812030098</v>
      </c>
    </row>
    <row r="161" spans="1:5" x14ac:dyDescent="0.25">
      <c r="A161" s="191"/>
      <c r="B161" s="11" t="s">
        <v>121</v>
      </c>
      <c r="C161" s="12">
        <v>652</v>
      </c>
      <c r="D161" s="12">
        <v>528</v>
      </c>
      <c r="E161" s="13">
        <v>0.234848484848485</v>
      </c>
    </row>
    <row r="162" spans="1:5" x14ac:dyDescent="0.25">
      <c r="A162" s="191"/>
      <c r="B162" s="11" t="s">
        <v>122</v>
      </c>
      <c r="C162" s="12">
        <v>34</v>
      </c>
      <c r="D162" s="12">
        <v>1</v>
      </c>
      <c r="E162" s="13">
        <v>33</v>
      </c>
    </row>
    <row r="163" spans="1:5" x14ac:dyDescent="0.25">
      <c r="A163" s="191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1"/>
      <c r="B164" s="11" t="s">
        <v>124</v>
      </c>
      <c r="C164" s="12">
        <v>42</v>
      </c>
      <c r="D164" s="12">
        <v>37</v>
      </c>
      <c r="E164" s="13">
        <v>0.135135135135135</v>
      </c>
    </row>
    <row r="165" spans="1:5" x14ac:dyDescent="0.25">
      <c r="A165" s="191"/>
      <c r="B165" s="11" t="s">
        <v>125</v>
      </c>
      <c r="C165" s="12">
        <v>972</v>
      </c>
      <c r="D165" s="12">
        <v>888</v>
      </c>
      <c r="E165" s="13">
        <v>9.45945945945946E-2</v>
      </c>
    </row>
    <row r="166" spans="1:5" x14ac:dyDescent="0.25">
      <c r="A166" s="191"/>
      <c r="B166" s="11" t="s">
        <v>126</v>
      </c>
      <c r="C166" s="12">
        <v>3</v>
      </c>
      <c r="D166" s="12">
        <v>7</v>
      </c>
      <c r="E166" s="13">
        <v>-0.57142857142857095</v>
      </c>
    </row>
    <row r="167" spans="1:5" x14ac:dyDescent="0.25">
      <c r="A167" s="191"/>
      <c r="B167" s="11" t="s">
        <v>127</v>
      </c>
      <c r="C167" s="12">
        <v>355</v>
      </c>
      <c r="D167" s="12">
        <v>268</v>
      </c>
      <c r="E167" s="13">
        <v>0.32462686567164201</v>
      </c>
    </row>
    <row r="168" spans="1:5" x14ac:dyDescent="0.25">
      <c r="A168" s="191"/>
      <c r="B168" s="11" t="s">
        <v>128</v>
      </c>
      <c r="C168" s="12">
        <v>714</v>
      </c>
      <c r="D168" s="12">
        <v>1086</v>
      </c>
      <c r="E168" s="13">
        <v>-0.34254143646408802</v>
      </c>
    </row>
    <row r="169" spans="1:5" x14ac:dyDescent="0.25">
      <c r="A169" s="191"/>
      <c r="B169" s="11" t="s">
        <v>129</v>
      </c>
      <c r="C169" s="12">
        <v>18</v>
      </c>
      <c r="D169" s="12">
        <v>22</v>
      </c>
      <c r="E169" s="13">
        <v>-0.18181818181818199</v>
      </c>
    </row>
    <row r="170" spans="1:5" x14ac:dyDescent="0.25">
      <c r="A170" s="191"/>
      <c r="B170" s="11" t="s">
        <v>130</v>
      </c>
      <c r="C170" s="12">
        <v>452</v>
      </c>
      <c r="D170" s="12">
        <v>525</v>
      </c>
      <c r="E170" s="13">
        <v>-0.139047619047619</v>
      </c>
    </row>
    <row r="171" spans="1:5" x14ac:dyDescent="0.25">
      <c r="A171" s="191"/>
      <c r="B171" s="11" t="s">
        <v>131</v>
      </c>
      <c r="C171" s="12">
        <v>3</v>
      </c>
      <c r="D171" s="12">
        <v>3</v>
      </c>
      <c r="E171" s="13">
        <v>0</v>
      </c>
    </row>
    <row r="172" spans="1:5" x14ac:dyDescent="0.25">
      <c r="A172" s="191"/>
      <c r="B172" s="11" t="s">
        <v>132</v>
      </c>
      <c r="C172" s="12">
        <v>2</v>
      </c>
      <c r="D172" s="12">
        <v>0</v>
      </c>
      <c r="E172" s="13">
        <v>0</v>
      </c>
    </row>
    <row r="173" spans="1:5" x14ac:dyDescent="0.25">
      <c r="A173" s="191"/>
      <c r="B173" s="11" t="s">
        <v>133</v>
      </c>
      <c r="C173" s="12">
        <v>12</v>
      </c>
      <c r="D173" s="12">
        <v>15</v>
      </c>
      <c r="E173" s="13">
        <v>-0.2</v>
      </c>
    </row>
    <row r="174" spans="1:5" x14ac:dyDescent="0.25">
      <c r="A174" s="191"/>
      <c r="B174" s="11" t="s">
        <v>134</v>
      </c>
      <c r="C174" s="12">
        <v>1</v>
      </c>
      <c r="D174" s="12">
        <v>0</v>
      </c>
      <c r="E174" s="13">
        <v>0</v>
      </c>
    </row>
    <row r="175" spans="1:5" x14ac:dyDescent="0.25">
      <c r="A175" s="191"/>
      <c r="B175" s="11" t="s">
        <v>135</v>
      </c>
      <c r="C175" s="12">
        <v>8</v>
      </c>
      <c r="D175" s="12">
        <v>11</v>
      </c>
      <c r="E175" s="13">
        <v>-0.27272727272727298</v>
      </c>
    </row>
    <row r="176" spans="1:5" x14ac:dyDescent="0.25">
      <c r="A176" s="191"/>
      <c r="B176" s="11" t="s">
        <v>136</v>
      </c>
      <c r="C176" s="12">
        <v>2</v>
      </c>
      <c r="D176" s="12">
        <v>1</v>
      </c>
      <c r="E176" s="13">
        <v>1</v>
      </c>
    </row>
    <row r="177" spans="1:5" x14ac:dyDescent="0.25">
      <c r="A177" s="191"/>
      <c r="B177" s="11" t="s">
        <v>137</v>
      </c>
      <c r="C177" s="12">
        <v>1</v>
      </c>
      <c r="D177" s="12">
        <v>0</v>
      </c>
      <c r="E177" s="13">
        <v>0</v>
      </c>
    </row>
    <row r="178" spans="1:5" x14ac:dyDescent="0.25">
      <c r="A178" s="191"/>
      <c r="B178" s="11" t="s">
        <v>138</v>
      </c>
      <c r="C178" s="12">
        <v>0</v>
      </c>
      <c r="D178" s="12">
        <v>1</v>
      </c>
      <c r="E178" s="13">
        <v>-1</v>
      </c>
    </row>
    <row r="179" spans="1:5" x14ac:dyDescent="0.25">
      <c r="A179" s="191"/>
      <c r="B179" s="11" t="s">
        <v>139</v>
      </c>
      <c r="C179" s="12">
        <v>841</v>
      </c>
      <c r="D179" s="12">
        <v>1025</v>
      </c>
      <c r="E179" s="13">
        <v>-0.17951219512195099</v>
      </c>
    </row>
    <row r="180" spans="1:5" x14ac:dyDescent="0.25">
      <c r="A180" s="191"/>
      <c r="B180" s="11" t="s">
        <v>140</v>
      </c>
      <c r="C180" s="12">
        <v>0</v>
      </c>
      <c r="D180" s="12">
        <v>528</v>
      </c>
      <c r="E180" s="13">
        <v>-1</v>
      </c>
    </row>
    <row r="181" spans="1:5" x14ac:dyDescent="0.25">
      <c r="A181" s="191"/>
      <c r="B181" s="11" t="s">
        <v>141</v>
      </c>
      <c r="C181" s="12">
        <v>9</v>
      </c>
      <c r="D181" s="12">
        <v>12</v>
      </c>
      <c r="E181" s="13">
        <v>-0.25</v>
      </c>
    </row>
    <row r="182" spans="1:5" x14ac:dyDescent="0.25">
      <c r="A182" s="191"/>
      <c r="B182" s="11" t="s">
        <v>142</v>
      </c>
      <c r="C182" s="12">
        <v>0</v>
      </c>
      <c r="D182" s="12">
        <v>1</v>
      </c>
      <c r="E182" s="13">
        <v>-1</v>
      </c>
    </row>
    <row r="183" spans="1:5" x14ac:dyDescent="0.25">
      <c r="A183" s="191"/>
      <c r="B183" s="11" t="s">
        <v>143</v>
      </c>
      <c r="C183" s="12">
        <v>3</v>
      </c>
      <c r="D183" s="12">
        <v>1</v>
      </c>
      <c r="E183" s="13">
        <v>2</v>
      </c>
    </row>
    <row r="184" spans="1:5" x14ac:dyDescent="0.25">
      <c r="A184" s="191"/>
      <c r="B184" s="11" t="s">
        <v>144</v>
      </c>
      <c r="C184" s="12">
        <v>6</v>
      </c>
      <c r="D184" s="12">
        <v>3</v>
      </c>
      <c r="E184" s="13">
        <v>1</v>
      </c>
    </row>
    <row r="185" spans="1:5" x14ac:dyDescent="0.25">
      <c r="A185" s="191"/>
      <c r="B185" s="11" t="s">
        <v>145</v>
      </c>
      <c r="C185" s="12">
        <v>14</v>
      </c>
      <c r="D185" s="12">
        <v>8</v>
      </c>
      <c r="E185" s="13">
        <v>0.75</v>
      </c>
    </row>
    <row r="186" spans="1:5" x14ac:dyDescent="0.25">
      <c r="A186" s="191"/>
      <c r="B186" s="11" t="s">
        <v>146</v>
      </c>
      <c r="C186" s="12">
        <v>5</v>
      </c>
      <c r="D186" s="12">
        <v>3</v>
      </c>
      <c r="E186" s="13">
        <v>0.66666666666666696</v>
      </c>
    </row>
    <row r="187" spans="1:5" x14ac:dyDescent="0.25">
      <c r="A187" s="191"/>
      <c r="B187" s="11" t="s">
        <v>147</v>
      </c>
      <c r="C187" s="12">
        <v>19</v>
      </c>
      <c r="D187" s="12">
        <v>34</v>
      </c>
      <c r="E187" s="13">
        <v>-0.441176470588235</v>
      </c>
    </row>
    <row r="188" spans="1:5" x14ac:dyDescent="0.25">
      <c r="A188" s="191"/>
      <c r="B188" s="11" t="s">
        <v>148</v>
      </c>
      <c r="C188" s="12">
        <v>0</v>
      </c>
      <c r="D188" s="12">
        <v>5</v>
      </c>
      <c r="E188" s="13">
        <v>-1</v>
      </c>
    </row>
    <row r="189" spans="1:5" x14ac:dyDescent="0.25">
      <c r="A189" s="191"/>
      <c r="B189" s="11" t="s">
        <v>149</v>
      </c>
      <c r="C189" s="12">
        <v>6</v>
      </c>
      <c r="D189" s="12">
        <v>4</v>
      </c>
      <c r="E189" s="13">
        <v>0.5</v>
      </c>
    </row>
    <row r="190" spans="1:5" x14ac:dyDescent="0.25">
      <c r="A190" s="191"/>
      <c r="B190" s="11" t="s">
        <v>150</v>
      </c>
      <c r="C190" s="12">
        <v>13</v>
      </c>
      <c r="D190" s="12">
        <v>88</v>
      </c>
      <c r="E190" s="13">
        <v>-0.85227272727272696</v>
      </c>
    </row>
    <row r="191" spans="1:5" x14ac:dyDescent="0.25">
      <c r="A191" s="191"/>
      <c r="B191" s="11" t="s">
        <v>151</v>
      </c>
      <c r="C191" s="12">
        <v>124</v>
      </c>
      <c r="D191" s="12">
        <v>292</v>
      </c>
      <c r="E191" s="13">
        <v>-0.57534246575342496</v>
      </c>
    </row>
    <row r="192" spans="1:5" x14ac:dyDescent="0.25">
      <c r="A192" s="191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91"/>
      <c r="B193" s="11" t="s">
        <v>153</v>
      </c>
      <c r="C193" s="12">
        <v>16</v>
      </c>
      <c r="D193" s="12">
        <v>136</v>
      </c>
      <c r="E193" s="13">
        <v>-0.88235294117647001</v>
      </c>
    </row>
    <row r="194" spans="1:5" x14ac:dyDescent="0.25">
      <c r="A194" s="191"/>
      <c r="B194" s="11" t="s">
        <v>154</v>
      </c>
      <c r="C194" s="12">
        <v>0</v>
      </c>
      <c r="D194" s="12">
        <v>37</v>
      </c>
      <c r="E194" s="13">
        <v>-1</v>
      </c>
    </row>
    <row r="195" spans="1:5" x14ac:dyDescent="0.25">
      <c r="A195" s="191"/>
      <c r="B195" s="11" t="s">
        <v>155</v>
      </c>
      <c r="C195" s="12">
        <v>19</v>
      </c>
      <c r="D195" s="12">
        <v>34</v>
      </c>
      <c r="E195" s="13">
        <v>-0.441176470588235</v>
      </c>
    </row>
    <row r="196" spans="1:5" x14ac:dyDescent="0.25">
      <c r="A196" s="191"/>
      <c r="B196" s="11" t="s">
        <v>156</v>
      </c>
      <c r="C196" s="12">
        <v>3</v>
      </c>
      <c r="D196" s="12">
        <v>11</v>
      </c>
      <c r="E196" s="13">
        <v>-0.72727272727272696</v>
      </c>
    </row>
    <row r="197" spans="1:5" x14ac:dyDescent="0.25">
      <c r="A197" s="191"/>
      <c r="B197" s="11" t="s">
        <v>157</v>
      </c>
      <c r="C197" s="12">
        <v>45</v>
      </c>
      <c r="D197" s="12">
        <v>1</v>
      </c>
      <c r="E197" s="13">
        <v>44</v>
      </c>
    </row>
    <row r="198" spans="1:5" x14ac:dyDescent="0.25">
      <c r="A198" s="191"/>
      <c r="B198" s="11" t="s">
        <v>158</v>
      </c>
      <c r="C198" s="12">
        <v>216</v>
      </c>
      <c r="D198" s="12">
        <v>0</v>
      </c>
      <c r="E198" s="13">
        <v>0</v>
      </c>
    </row>
    <row r="199" spans="1:5" x14ac:dyDescent="0.25">
      <c r="A199" s="191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2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90" t="s">
        <v>161</v>
      </c>
      <c r="B201" s="11" t="s">
        <v>162</v>
      </c>
      <c r="C201" s="12">
        <v>115</v>
      </c>
      <c r="D201" s="12">
        <v>628</v>
      </c>
      <c r="E201" s="13">
        <v>-0.81687898089171995</v>
      </c>
    </row>
    <row r="202" spans="1:5" x14ac:dyDescent="0.25">
      <c r="A202" s="191"/>
      <c r="B202" s="11" t="s">
        <v>120</v>
      </c>
      <c r="C202" s="12">
        <v>53</v>
      </c>
      <c r="D202" s="12">
        <v>344</v>
      </c>
      <c r="E202" s="13">
        <v>-0.84593023255813904</v>
      </c>
    </row>
    <row r="203" spans="1:5" x14ac:dyDescent="0.25">
      <c r="A203" s="191"/>
      <c r="B203" s="11" t="s">
        <v>163</v>
      </c>
      <c r="C203" s="12">
        <v>121</v>
      </c>
      <c r="D203" s="12">
        <v>611</v>
      </c>
      <c r="E203" s="13">
        <v>-0.80196399345335501</v>
      </c>
    </row>
    <row r="204" spans="1:5" x14ac:dyDescent="0.25">
      <c r="A204" s="191"/>
      <c r="B204" s="11" t="s">
        <v>122</v>
      </c>
      <c r="C204" s="12">
        <v>1</v>
      </c>
      <c r="D204" s="12">
        <v>2</v>
      </c>
      <c r="E204" s="13">
        <v>-0.5</v>
      </c>
    </row>
    <row r="205" spans="1:5" x14ac:dyDescent="0.25">
      <c r="A205" s="191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91"/>
      <c r="B206" s="11" t="s">
        <v>124</v>
      </c>
      <c r="C206" s="12">
        <v>1</v>
      </c>
      <c r="D206" s="12">
        <v>7</v>
      </c>
      <c r="E206" s="13">
        <v>-0.85714285714285698</v>
      </c>
    </row>
    <row r="207" spans="1:5" x14ac:dyDescent="0.25">
      <c r="A207" s="191"/>
      <c r="B207" s="11" t="s">
        <v>125</v>
      </c>
      <c r="C207" s="12">
        <v>478</v>
      </c>
      <c r="D207" s="12">
        <v>915</v>
      </c>
      <c r="E207" s="13">
        <v>-0.47759562841530101</v>
      </c>
    </row>
    <row r="208" spans="1:5" x14ac:dyDescent="0.25">
      <c r="A208" s="191"/>
      <c r="B208" s="11" t="s">
        <v>164</v>
      </c>
      <c r="C208" s="12">
        <v>0</v>
      </c>
      <c r="D208" s="12">
        <v>10</v>
      </c>
      <c r="E208" s="13">
        <v>-1</v>
      </c>
    </row>
    <row r="209" spans="1:5" x14ac:dyDescent="0.25">
      <c r="A209" s="191"/>
      <c r="B209" s="11" t="s">
        <v>127</v>
      </c>
      <c r="C209" s="12">
        <v>85</v>
      </c>
      <c r="D209" s="12">
        <v>296</v>
      </c>
      <c r="E209" s="13">
        <v>-0.71283783783783805</v>
      </c>
    </row>
    <row r="210" spans="1:5" x14ac:dyDescent="0.25">
      <c r="A210" s="191"/>
      <c r="B210" s="11" t="s">
        <v>165</v>
      </c>
      <c r="C210" s="12">
        <v>177</v>
      </c>
      <c r="D210" s="12">
        <v>683</v>
      </c>
      <c r="E210" s="13">
        <v>-0.74084919472913602</v>
      </c>
    </row>
    <row r="211" spans="1:5" x14ac:dyDescent="0.25">
      <c r="A211" s="191"/>
      <c r="B211" s="11" t="s">
        <v>129</v>
      </c>
      <c r="C211" s="12">
        <v>21</v>
      </c>
      <c r="D211" s="12">
        <v>76</v>
      </c>
      <c r="E211" s="13">
        <v>-0.72368421052631604</v>
      </c>
    </row>
    <row r="212" spans="1:5" x14ac:dyDescent="0.25">
      <c r="A212" s="191"/>
      <c r="B212" s="11" t="s">
        <v>130</v>
      </c>
      <c r="C212" s="12">
        <v>109</v>
      </c>
      <c r="D212" s="12">
        <v>516</v>
      </c>
      <c r="E212" s="13">
        <v>-0.78875968992248102</v>
      </c>
    </row>
    <row r="213" spans="1:5" x14ac:dyDescent="0.25">
      <c r="A213" s="191"/>
      <c r="B213" s="11" t="s">
        <v>131</v>
      </c>
      <c r="C213" s="12">
        <v>0</v>
      </c>
      <c r="D213" s="12">
        <v>7</v>
      </c>
      <c r="E213" s="13">
        <v>-1</v>
      </c>
    </row>
    <row r="214" spans="1:5" x14ac:dyDescent="0.25">
      <c r="A214" s="191"/>
      <c r="B214" s="11" t="s">
        <v>132</v>
      </c>
      <c r="C214" s="12">
        <v>1</v>
      </c>
      <c r="D214" s="12">
        <v>0</v>
      </c>
      <c r="E214" s="13">
        <v>0</v>
      </c>
    </row>
    <row r="215" spans="1:5" x14ac:dyDescent="0.25">
      <c r="A215" s="191"/>
      <c r="B215" s="11" t="s">
        <v>133</v>
      </c>
      <c r="C215" s="12">
        <v>3</v>
      </c>
      <c r="D215" s="12">
        <v>11</v>
      </c>
      <c r="E215" s="13">
        <v>-0.72727272727272696</v>
      </c>
    </row>
    <row r="216" spans="1:5" x14ac:dyDescent="0.25">
      <c r="A216" s="191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91"/>
      <c r="B217" s="11" t="s">
        <v>135</v>
      </c>
      <c r="C217" s="12">
        <v>0</v>
      </c>
      <c r="D217" s="12">
        <v>0</v>
      </c>
      <c r="E217" s="13">
        <v>0</v>
      </c>
    </row>
    <row r="218" spans="1:5" x14ac:dyDescent="0.25">
      <c r="A218" s="191"/>
      <c r="B218" s="11" t="s">
        <v>136</v>
      </c>
      <c r="C218" s="12">
        <v>2</v>
      </c>
      <c r="D218" s="12">
        <v>1</v>
      </c>
      <c r="E218" s="13">
        <v>1</v>
      </c>
    </row>
    <row r="219" spans="1:5" x14ac:dyDescent="0.25">
      <c r="A219" s="191"/>
      <c r="B219" s="11" t="s">
        <v>137</v>
      </c>
      <c r="C219" s="12">
        <v>1</v>
      </c>
      <c r="D219" s="12">
        <v>0</v>
      </c>
      <c r="E219" s="13">
        <v>0</v>
      </c>
    </row>
    <row r="220" spans="1:5" x14ac:dyDescent="0.25">
      <c r="A220" s="191"/>
      <c r="B220" s="11" t="s">
        <v>138</v>
      </c>
      <c r="C220" s="12">
        <v>0</v>
      </c>
      <c r="D220" s="12">
        <v>1</v>
      </c>
      <c r="E220" s="13">
        <v>-1</v>
      </c>
    </row>
    <row r="221" spans="1:5" x14ac:dyDescent="0.25">
      <c r="A221" s="191"/>
      <c r="B221" s="11" t="s">
        <v>139</v>
      </c>
      <c r="C221" s="12">
        <v>298</v>
      </c>
      <c r="D221" s="12">
        <v>1805</v>
      </c>
      <c r="E221" s="13">
        <v>-0.83490304709141305</v>
      </c>
    </row>
    <row r="222" spans="1:5" x14ac:dyDescent="0.25">
      <c r="A222" s="191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191"/>
      <c r="B223" s="11" t="s">
        <v>141</v>
      </c>
      <c r="C223" s="12">
        <v>2</v>
      </c>
      <c r="D223" s="12">
        <v>10</v>
      </c>
      <c r="E223" s="13">
        <v>-0.8</v>
      </c>
    </row>
    <row r="224" spans="1:5" x14ac:dyDescent="0.25">
      <c r="A224" s="191"/>
      <c r="B224" s="11" t="s">
        <v>142</v>
      </c>
      <c r="C224" s="12">
        <v>0</v>
      </c>
      <c r="D224" s="12">
        <v>1</v>
      </c>
      <c r="E224" s="13">
        <v>-1</v>
      </c>
    </row>
    <row r="225" spans="1:5" x14ac:dyDescent="0.25">
      <c r="A225" s="191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91"/>
      <c r="B226" s="11" t="s">
        <v>144</v>
      </c>
      <c r="C226" s="12">
        <v>0</v>
      </c>
      <c r="D226" s="12">
        <v>13</v>
      </c>
      <c r="E226" s="13">
        <v>-1</v>
      </c>
    </row>
    <row r="227" spans="1:5" x14ac:dyDescent="0.25">
      <c r="A227" s="191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91"/>
      <c r="B228" s="11" t="s">
        <v>146</v>
      </c>
      <c r="C228" s="12">
        <v>2</v>
      </c>
      <c r="D228" s="12">
        <v>5</v>
      </c>
      <c r="E228" s="13">
        <v>-0.6</v>
      </c>
    </row>
    <row r="229" spans="1:5" x14ac:dyDescent="0.25">
      <c r="A229" s="191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191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91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91"/>
      <c r="B232" s="11" t="s">
        <v>150</v>
      </c>
      <c r="C232" s="12">
        <v>17</v>
      </c>
      <c r="D232" s="12">
        <v>94</v>
      </c>
      <c r="E232" s="13">
        <v>-0.819148936170213</v>
      </c>
    </row>
    <row r="233" spans="1:5" x14ac:dyDescent="0.25">
      <c r="A233" s="191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25">
      <c r="A234" s="191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91"/>
      <c r="B235" s="11" t="s">
        <v>153</v>
      </c>
      <c r="C235" s="12">
        <v>24</v>
      </c>
      <c r="D235" s="12">
        <v>143</v>
      </c>
      <c r="E235" s="13">
        <v>-0.83216783216783197</v>
      </c>
    </row>
    <row r="236" spans="1:5" x14ac:dyDescent="0.25">
      <c r="A236" s="191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91"/>
      <c r="B237" s="11" t="s">
        <v>155</v>
      </c>
      <c r="C237" s="12">
        <v>10</v>
      </c>
      <c r="D237" s="12">
        <v>54</v>
      </c>
      <c r="E237" s="13">
        <v>-0.81481481481481499</v>
      </c>
    </row>
    <row r="238" spans="1:5" x14ac:dyDescent="0.25">
      <c r="A238" s="191"/>
      <c r="B238" s="11" t="s">
        <v>156</v>
      </c>
      <c r="C238" s="12">
        <v>10</v>
      </c>
      <c r="D238" s="12">
        <v>16</v>
      </c>
      <c r="E238" s="13">
        <v>-0.375</v>
      </c>
    </row>
    <row r="239" spans="1:5" x14ac:dyDescent="0.25">
      <c r="A239" s="191"/>
      <c r="B239" s="11" t="s">
        <v>157</v>
      </c>
      <c r="C239" s="12">
        <v>0</v>
      </c>
      <c r="D239" s="12">
        <v>4</v>
      </c>
      <c r="E239" s="13">
        <v>-1</v>
      </c>
    </row>
    <row r="240" spans="1:5" x14ac:dyDescent="0.25">
      <c r="A240" s="191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191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2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24</v>
      </c>
      <c r="E246" s="13">
        <v>-1</v>
      </c>
    </row>
    <row r="247" spans="1:5" x14ac:dyDescent="0.25">
      <c r="A247" s="10" t="s">
        <v>170</v>
      </c>
      <c r="B247" s="15"/>
      <c r="C247" s="12">
        <v>38</v>
      </c>
      <c r="D247" s="12">
        <v>92</v>
      </c>
      <c r="E247" s="13">
        <v>-0.58695652173913004</v>
      </c>
    </row>
    <row r="248" spans="1:5" x14ac:dyDescent="0.25">
      <c r="A248" s="10" t="s">
        <v>171</v>
      </c>
      <c r="B248" s="15"/>
      <c r="C248" s="12">
        <v>182</v>
      </c>
      <c r="D248" s="12">
        <v>89</v>
      </c>
      <c r="E248" s="13">
        <v>1.0449438202247201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41</v>
      </c>
      <c r="D252" s="12">
        <v>26</v>
      </c>
      <c r="E252" s="13">
        <v>0.57692307692307698</v>
      </c>
    </row>
    <row r="253" spans="1:5" x14ac:dyDescent="0.25">
      <c r="A253" s="190" t="s">
        <v>174</v>
      </c>
      <c r="B253" s="11" t="s">
        <v>175</v>
      </c>
      <c r="C253" s="12">
        <v>10</v>
      </c>
      <c r="D253" s="12">
        <v>18</v>
      </c>
      <c r="E253" s="13">
        <v>-0.44444444444444398</v>
      </c>
    </row>
    <row r="254" spans="1:5" x14ac:dyDescent="0.25">
      <c r="A254" s="191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2"/>
      <c r="B255" s="11" t="s">
        <v>177</v>
      </c>
      <c r="C255" s="12">
        <v>0</v>
      </c>
      <c r="D255" s="12">
        <v>1</v>
      </c>
      <c r="E255" s="13">
        <v>-1</v>
      </c>
    </row>
    <row r="256" spans="1:5" x14ac:dyDescent="0.25">
      <c r="A256" s="10" t="s">
        <v>178</v>
      </c>
      <c r="B256" s="15"/>
      <c r="C256" s="12">
        <v>0</v>
      </c>
      <c r="D256" s="12">
        <v>2</v>
      </c>
      <c r="E256" s="13">
        <v>-1</v>
      </c>
    </row>
    <row r="257" spans="1:5" x14ac:dyDescent="0.25">
      <c r="A257" s="10" t="s">
        <v>179</v>
      </c>
      <c r="B257" s="15"/>
      <c r="C257" s="12">
        <v>34</v>
      </c>
      <c r="D257" s="12">
        <v>9</v>
      </c>
      <c r="E257" s="13">
        <v>2.7777777777777799</v>
      </c>
    </row>
    <row r="258" spans="1:5" x14ac:dyDescent="0.25">
      <c r="A258" s="10" t="s">
        <v>111</v>
      </c>
      <c r="B258" s="15"/>
      <c r="C258" s="12">
        <v>20</v>
      </c>
      <c r="D258" s="12">
        <v>60</v>
      </c>
      <c r="E258" s="13">
        <v>-0.66666666666666696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29</v>
      </c>
      <c r="D262" s="12">
        <v>37</v>
      </c>
      <c r="E262" s="13">
        <v>-0.21621621621621601</v>
      </c>
    </row>
    <row r="263" spans="1:5" x14ac:dyDescent="0.25">
      <c r="A263" s="190" t="s">
        <v>69</v>
      </c>
      <c r="B263" s="11" t="s">
        <v>182</v>
      </c>
      <c r="C263" s="12">
        <v>114</v>
      </c>
      <c r="D263" s="12">
        <v>29</v>
      </c>
      <c r="E263" s="13">
        <v>2.9310344827586201</v>
      </c>
    </row>
    <row r="264" spans="1:5" x14ac:dyDescent="0.25">
      <c r="A264" s="192"/>
      <c r="B264" s="11" t="s">
        <v>111</v>
      </c>
      <c r="C264" s="12">
        <v>1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0" t="s">
        <v>187</v>
      </c>
      <c r="B271" s="11" t="s">
        <v>188</v>
      </c>
      <c r="C271" s="12">
        <v>16</v>
      </c>
      <c r="D271" s="12">
        <v>0</v>
      </c>
      <c r="E271" s="13">
        <v>0</v>
      </c>
    </row>
    <row r="272" spans="1:5" x14ac:dyDescent="0.25">
      <c r="A272" s="192"/>
      <c r="B272" s="11" t="s">
        <v>189</v>
      </c>
      <c r="C272" s="12">
        <v>24</v>
      </c>
      <c r="D272" s="12">
        <v>0</v>
      </c>
      <c r="E272" s="13">
        <v>0</v>
      </c>
    </row>
    <row r="273" spans="1:5" x14ac:dyDescent="0.25">
      <c r="A273" s="10" t="s">
        <v>190</v>
      </c>
      <c r="B273" s="15"/>
      <c r="C273" s="12">
        <v>20</v>
      </c>
      <c r="D273" s="12">
        <v>5</v>
      </c>
      <c r="E273" s="13">
        <v>3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7" t="s">
        <v>198</v>
      </c>
      <c r="B283" s="11" t="s">
        <v>199</v>
      </c>
      <c r="C283" s="12">
        <v>18</v>
      </c>
      <c r="D283" s="12">
        <v>17</v>
      </c>
      <c r="E283" s="21">
        <v>0</v>
      </c>
    </row>
    <row r="284" spans="1:5" x14ac:dyDescent="0.25">
      <c r="A284" s="188"/>
      <c r="B284" s="11" t="s">
        <v>200</v>
      </c>
      <c r="C284" s="12">
        <v>441</v>
      </c>
      <c r="D284" s="12">
        <v>481</v>
      </c>
      <c r="E284" s="21">
        <v>0</v>
      </c>
    </row>
    <row r="285" spans="1:5" x14ac:dyDescent="0.25">
      <c r="A285" s="189"/>
      <c r="B285" s="11" t="s">
        <v>201</v>
      </c>
      <c r="C285" s="12">
        <v>0</v>
      </c>
      <c r="D285" s="12">
        <v>3</v>
      </c>
      <c r="E285" s="21">
        <v>0</v>
      </c>
    </row>
    <row r="286" spans="1:5" x14ac:dyDescent="0.25">
      <c r="A286" s="187" t="s">
        <v>202</v>
      </c>
      <c r="B286" s="11" t="s">
        <v>203</v>
      </c>
      <c r="C286" s="12">
        <v>2</v>
      </c>
      <c r="D286" s="12">
        <v>2</v>
      </c>
      <c r="E286" s="21">
        <v>0</v>
      </c>
    </row>
    <row r="287" spans="1:5" x14ac:dyDescent="0.25">
      <c r="A287" s="188"/>
      <c r="B287" s="11" t="s">
        <v>204</v>
      </c>
      <c r="C287" s="12">
        <v>1</v>
      </c>
      <c r="D287" s="12">
        <v>1</v>
      </c>
      <c r="E287" s="21">
        <v>0</v>
      </c>
    </row>
    <row r="288" spans="1:5" x14ac:dyDescent="0.25">
      <c r="A288" s="189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25">
      <c r="A289" s="20" t="s">
        <v>206</v>
      </c>
      <c r="B289" s="11" t="s">
        <v>207</v>
      </c>
      <c r="C289" s="12">
        <v>22</v>
      </c>
      <c r="D289" s="12">
        <v>48</v>
      </c>
      <c r="E289" s="21">
        <v>11</v>
      </c>
    </row>
    <row r="290" spans="1:5" x14ac:dyDescent="0.25">
      <c r="A290" s="187" t="s">
        <v>208</v>
      </c>
      <c r="B290" s="11" t="s">
        <v>209</v>
      </c>
      <c r="C290" s="12">
        <v>85</v>
      </c>
      <c r="D290" s="12">
        <v>92</v>
      </c>
      <c r="E290" s="21">
        <v>5</v>
      </c>
    </row>
    <row r="291" spans="1:5" x14ac:dyDescent="0.25">
      <c r="A291" s="188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25">
      <c r="A292" s="189"/>
      <c r="B292" s="11" t="s">
        <v>211</v>
      </c>
      <c r="C292" s="12">
        <v>27</v>
      </c>
      <c r="D292" s="12">
        <v>49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87" t="s">
        <v>214</v>
      </c>
      <c r="B294" s="11" t="s">
        <v>205</v>
      </c>
      <c r="C294" s="12">
        <v>0</v>
      </c>
      <c r="D294" s="12">
        <v>0</v>
      </c>
      <c r="E294" s="21">
        <v>0</v>
      </c>
    </row>
    <row r="295" spans="1:5" x14ac:dyDescent="0.25">
      <c r="A295" s="188"/>
      <c r="B295" s="11" t="s">
        <v>215</v>
      </c>
      <c r="C295" s="12">
        <v>26</v>
      </c>
      <c r="D295" s="12">
        <v>61</v>
      </c>
      <c r="E295" s="21">
        <v>11</v>
      </c>
    </row>
    <row r="296" spans="1:5" x14ac:dyDescent="0.25">
      <c r="A296" s="189"/>
      <c r="B296" s="11" t="s">
        <v>216</v>
      </c>
      <c r="C296" s="12">
        <v>5</v>
      </c>
      <c r="D296" s="12">
        <v>18</v>
      </c>
      <c r="E296" s="21">
        <v>4</v>
      </c>
    </row>
    <row r="297" spans="1:5" x14ac:dyDescent="0.25">
      <c r="A297" s="187" t="s">
        <v>217</v>
      </c>
      <c r="B297" s="11" t="s">
        <v>218</v>
      </c>
      <c r="C297" s="12">
        <v>2</v>
      </c>
      <c r="D297" s="12">
        <v>2</v>
      </c>
      <c r="E297" s="21">
        <v>0</v>
      </c>
    </row>
    <row r="298" spans="1:5" x14ac:dyDescent="0.25">
      <c r="A298" s="188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88"/>
      <c r="B299" s="11" t="s">
        <v>220</v>
      </c>
      <c r="C299" s="12">
        <v>336</v>
      </c>
      <c r="D299" s="12">
        <v>649</v>
      </c>
      <c r="E299" s="21">
        <v>118</v>
      </c>
    </row>
    <row r="300" spans="1:5" x14ac:dyDescent="0.25">
      <c r="A300" s="188"/>
      <c r="B300" s="11" t="s">
        <v>221</v>
      </c>
      <c r="C300" s="12">
        <v>496</v>
      </c>
      <c r="D300" s="12">
        <v>775</v>
      </c>
      <c r="E300" s="21">
        <v>0</v>
      </c>
    </row>
    <row r="301" spans="1:5" x14ac:dyDescent="0.25">
      <c r="A301" s="188"/>
      <c r="B301" s="11" t="s">
        <v>222</v>
      </c>
      <c r="C301" s="12">
        <v>187</v>
      </c>
      <c r="D301" s="12">
        <v>259</v>
      </c>
      <c r="E301" s="21">
        <v>9</v>
      </c>
    </row>
    <row r="302" spans="1:5" x14ac:dyDescent="0.25">
      <c r="A302" s="188"/>
      <c r="B302" s="11" t="s">
        <v>223</v>
      </c>
      <c r="C302" s="12">
        <v>357</v>
      </c>
      <c r="D302" s="12">
        <v>778</v>
      </c>
      <c r="E302" s="21">
        <v>164</v>
      </c>
    </row>
    <row r="303" spans="1:5" x14ac:dyDescent="0.25">
      <c r="A303" s="188"/>
      <c r="B303" s="11" t="s">
        <v>224</v>
      </c>
      <c r="C303" s="12">
        <v>73</v>
      </c>
      <c r="D303" s="12">
        <v>113</v>
      </c>
      <c r="E303" s="21">
        <v>0</v>
      </c>
    </row>
    <row r="304" spans="1:5" x14ac:dyDescent="0.25">
      <c r="A304" s="188"/>
      <c r="B304" s="11" t="s">
        <v>225</v>
      </c>
      <c r="C304" s="12">
        <v>0</v>
      </c>
      <c r="D304" s="12">
        <v>0</v>
      </c>
      <c r="E304" s="21">
        <v>0</v>
      </c>
    </row>
    <row r="305" spans="1:5" x14ac:dyDescent="0.25">
      <c r="A305" s="188"/>
      <c r="B305" s="11" t="s">
        <v>226</v>
      </c>
      <c r="C305" s="12">
        <v>318</v>
      </c>
      <c r="D305" s="12">
        <v>359</v>
      </c>
      <c r="E305" s="21">
        <v>123</v>
      </c>
    </row>
    <row r="306" spans="1:5" x14ac:dyDescent="0.25">
      <c r="A306" s="188"/>
      <c r="B306" s="11" t="s">
        <v>227</v>
      </c>
      <c r="C306" s="12">
        <v>0</v>
      </c>
      <c r="D306" s="12">
        <v>0</v>
      </c>
      <c r="E306" s="21">
        <v>0</v>
      </c>
    </row>
    <row r="307" spans="1:5" x14ac:dyDescent="0.25">
      <c r="A307" s="188"/>
      <c r="B307" s="11" t="s">
        <v>228</v>
      </c>
      <c r="C307" s="12">
        <v>1</v>
      </c>
      <c r="D307" s="12">
        <v>1</v>
      </c>
      <c r="E307" s="21">
        <v>0</v>
      </c>
    </row>
    <row r="308" spans="1:5" x14ac:dyDescent="0.25">
      <c r="A308" s="188"/>
      <c r="B308" s="11" t="s">
        <v>229</v>
      </c>
      <c r="C308" s="12">
        <v>267</v>
      </c>
      <c r="D308" s="12">
        <v>411</v>
      </c>
      <c r="E308" s="21">
        <v>131</v>
      </c>
    </row>
    <row r="309" spans="1:5" x14ac:dyDescent="0.25">
      <c r="A309" s="188"/>
      <c r="B309" s="11" t="s">
        <v>230</v>
      </c>
      <c r="C309" s="12">
        <v>163</v>
      </c>
      <c r="D309" s="12">
        <v>189</v>
      </c>
      <c r="E309" s="21">
        <v>0</v>
      </c>
    </row>
    <row r="310" spans="1:5" x14ac:dyDescent="0.25">
      <c r="A310" s="188"/>
      <c r="B310" s="11" t="s">
        <v>231</v>
      </c>
      <c r="C310" s="12">
        <v>7</v>
      </c>
      <c r="D310" s="12">
        <v>14</v>
      </c>
      <c r="E310" s="21">
        <v>3</v>
      </c>
    </row>
    <row r="311" spans="1:5" x14ac:dyDescent="0.25">
      <c r="A311" s="189"/>
      <c r="B311" s="11" t="s">
        <v>232</v>
      </c>
      <c r="C311" s="12">
        <v>21</v>
      </c>
      <c r="D311" s="12">
        <v>37</v>
      </c>
      <c r="E311" s="21">
        <v>0</v>
      </c>
    </row>
    <row r="312" spans="1:5" x14ac:dyDescent="0.25">
      <c r="A312" s="187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88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25">
      <c r="A314" s="188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88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88"/>
      <c r="B316" s="11" t="s">
        <v>238</v>
      </c>
      <c r="C316" s="12">
        <v>70</v>
      </c>
      <c r="D316" s="12">
        <v>138</v>
      </c>
      <c r="E316" s="21">
        <v>4</v>
      </c>
    </row>
    <row r="317" spans="1:5" x14ac:dyDescent="0.25">
      <c r="A317" s="188"/>
      <c r="B317" s="11" t="s">
        <v>239</v>
      </c>
      <c r="C317" s="12">
        <v>11</v>
      </c>
      <c r="D317" s="12">
        <v>18</v>
      </c>
      <c r="E317" s="21">
        <v>1</v>
      </c>
    </row>
    <row r="318" spans="1:5" x14ac:dyDescent="0.25">
      <c r="A318" s="188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88"/>
      <c r="B319" s="11" t="s">
        <v>241</v>
      </c>
      <c r="C319" s="12">
        <v>49</v>
      </c>
      <c r="D319" s="12">
        <v>77</v>
      </c>
      <c r="E319" s="21">
        <v>22</v>
      </c>
    </row>
    <row r="320" spans="1:5" x14ac:dyDescent="0.25">
      <c r="A320" s="188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25">
      <c r="A321" s="188"/>
      <c r="B321" s="11" t="s">
        <v>243</v>
      </c>
      <c r="C321" s="12">
        <v>32</v>
      </c>
      <c r="D321" s="12">
        <v>61</v>
      </c>
      <c r="E321" s="21">
        <v>0</v>
      </c>
    </row>
    <row r="322" spans="1:5" x14ac:dyDescent="0.25">
      <c r="A322" s="188"/>
      <c r="B322" s="11" t="s">
        <v>244</v>
      </c>
      <c r="C322" s="12">
        <v>34</v>
      </c>
      <c r="D322" s="12">
        <v>95</v>
      </c>
      <c r="E322" s="21">
        <v>10</v>
      </c>
    </row>
    <row r="323" spans="1:5" x14ac:dyDescent="0.25">
      <c r="A323" s="188"/>
      <c r="B323" s="11" t="s">
        <v>245</v>
      </c>
      <c r="C323" s="12">
        <v>4</v>
      </c>
      <c r="D323" s="12">
        <v>6</v>
      </c>
      <c r="E323" s="21">
        <v>0</v>
      </c>
    </row>
    <row r="324" spans="1:5" x14ac:dyDescent="0.25">
      <c r="A324" s="188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88"/>
      <c r="B325" s="11" t="s">
        <v>247</v>
      </c>
      <c r="C325" s="12">
        <v>0</v>
      </c>
      <c r="D325" s="12">
        <v>3</v>
      </c>
      <c r="E325" s="21">
        <v>0</v>
      </c>
    </row>
    <row r="326" spans="1:5" x14ac:dyDescent="0.25">
      <c r="A326" s="188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25">
      <c r="A327" s="188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25">
      <c r="A328" s="188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88"/>
      <c r="B329" s="11" t="s">
        <v>251</v>
      </c>
      <c r="C329" s="12">
        <v>266</v>
      </c>
      <c r="D329" s="12">
        <v>658</v>
      </c>
      <c r="E329" s="21">
        <v>0</v>
      </c>
    </row>
    <row r="330" spans="1:5" x14ac:dyDescent="0.25">
      <c r="A330" s="188"/>
      <c r="B330" s="11" t="s">
        <v>252</v>
      </c>
      <c r="C330" s="12">
        <v>58</v>
      </c>
      <c r="D330" s="12">
        <v>192</v>
      </c>
      <c r="E330" s="21">
        <v>4</v>
      </c>
    </row>
    <row r="331" spans="1:5" x14ac:dyDescent="0.25">
      <c r="A331" s="188"/>
      <c r="B331" s="11" t="s">
        <v>253</v>
      </c>
      <c r="C331" s="12">
        <v>2</v>
      </c>
      <c r="D331" s="12">
        <v>2</v>
      </c>
      <c r="E331" s="21">
        <v>0</v>
      </c>
    </row>
    <row r="332" spans="1:5" x14ac:dyDescent="0.25">
      <c r="A332" s="188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88"/>
      <c r="B333" s="11" t="s">
        <v>255</v>
      </c>
      <c r="C333" s="12">
        <v>0</v>
      </c>
      <c r="D333" s="12">
        <v>0</v>
      </c>
      <c r="E333" s="21">
        <v>0</v>
      </c>
    </row>
    <row r="334" spans="1:5" x14ac:dyDescent="0.25">
      <c r="A334" s="188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25">
      <c r="A335" s="188"/>
      <c r="B335" s="11" t="s">
        <v>257</v>
      </c>
      <c r="C335" s="12">
        <v>16</v>
      </c>
      <c r="D335" s="12">
        <v>20</v>
      </c>
      <c r="E335" s="21">
        <v>2</v>
      </c>
    </row>
    <row r="336" spans="1:5" x14ac:dyDescent="0.25">
      <c r="A336" s="188"/>
      <c r="B336" s="11" t="s">
        <v>258</v>
      </c>
      <c r="C336" s="12">
        <v>90</v>
      </c>
      <c r="D336" s="12">
        <v>88</v>
      </c>
      <c r="E336" s="21">
        <v>60</v>
      </c>
    </row>
    <row r="337" spans="1:5" x14ac:dyDescent="0.25">
      <c r="A337" s="188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25">
      <c r="A338" s="188"/>
      <c r="B338" s="11" t="s">
        <v>260</v>
      </c>
      <c r="C338" s="12">
        <v>1</v>
      </c>
      <c r="D338" s="12">
        <v>0</v>
      </c>
      <c r="E338" s="21">
        <v>0</v>
      </c>
    </row>
    <row r="339" spans="1:5" x14ac:dyDescent="0.25">
      <c r="A339" s="188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88"/>
      <c r="B340" s="11" t="s">
        <v>262</v>
      </c>
      <c r="C340" s="12">
        <v>4</v>
      </c>
      <c r="D340" s="12">
        <v>14</v>
      </c>
      <c r="E340" s="21">
        <v>0</v>
      </c>
    </row>
    <row r="341" spans="1:5" x14ac:dyDescent="0.25">
      <c r="A341" s="188"/>
      <c r="B341" s="11" t="s">
        <v>263</v>
      </c>
      <c r="C341" s="12">
        <v>15</v>
      </c>
      <c r="D341" s="12">
        <v>27</v>
      </c>
      <c r="E341" s="21">
        <v>0</v>
      </c>
    </row>
    <row r="342" spans="1:5" x14ac:dyDescent="0.25">
      <c r="A342" s="188"/>
      <c r="B342" s="11" t="s">
        <v>264</v>
      </c>
      <c r="C342" s="12">
        <v>2</v>
      </c>
      <c r="D342" s="12">
        <v>1</v>
      </c>
      <c r="E342" s="21">
        <v>1</v>
      </c>
    </row>
    <row r="343" spans="1:5" x14ac:dyDescent="0.25">
      <c r="A343" s="188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25">
      <c r="A344" s="189"/>
      <c r="B344" s="11" t="s">
        <v>266</v>
      </c>
      <c r="C344" s="12">
        <v>15</v>
      </c>
      <c r="D344" s="12">
        <v>39</v>
      </c>
      <c r="E344" s="21">
        <v>3</v>
      </c>
    </row>
    <row r="345" spans="1:5" x14ac:dyDescent="0.25">
      <c r="A345" s="187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25">
      <c r="A346" s="188"/>
      <c r="B346" s="11" t="s">
        <v>269</v>
      </c>
      <c r="C346" s="12">
        <v>0</v>
      </c>
      <c r="D346" s="12">
        <v>0</v>
      </c>
      <c r="E346" s="21">
        <v>0</v>
      </c>
    </row>
    <row r="347" spans="1:5" x14ac:dyDescent="0.25">
      <c r="A347" s="188"/>
      <c r="B347" s="11" t="s">
        <v>270</v>
      </c>
      <c r="C347" s="12">
        <v>1</v>
      </c>
      <c r="D347" s="12">
        <v>1</v>
      </c>
      <c r="E347" s="21">
        <v>0</v>
      </c>
    </row>
    <row r="348" spans="1:5" x14ac:dyDescent="0.25">
      <c r="A348" s="188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88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88"/>
      <c r="B350" s="11" t="s">
        <v>273</v>
      </c>
      <c r="C350" s="12">
        <v>1</v>
      </c>
      <c r="D350" s="12">
        <v>1</v>
      </c>
      <c r="E350" s="21">
        <v>0</v>
      </c>
    </row>
    <row r="351" spans="1:5" x14ac:dyDescent="0.25">
      <c r="A351" s="188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25">
      <c r="A352" s="188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88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25">
      <c r="A354" s="188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89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87" t="s">
        <v>279</v>
      </c>
      <c r="B356" s="11" t="s">
        <v>280</v>
      </c>
      <c r="C356" s="12">
        <v>5</v>
      </c>
      <c r="D356" s="12">
        <v>4</v>
      </c>
      <c r="E356" s="21">
        <v>4</v>
      </c>
    </row>
    <row r="357" spans="1:5" x14ac:dyDescent="0.25">
      <c r="A357" s="188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25">
      <c r="A358" s="188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88"/>
      <c r="B359" s="11" t="s">
        <v>283</v>
      </c>
      <c r="C359" s="12">
        <v>2</v>
      </c>
      <c r="D359" s="12">
        <v>8</v>
      </c>
      <c r="E359" s="21">
        <v>0</v>
      </c>
    </row>
    <row r="360" spans="1:5" x14ac:dyDescent="0.25">
      <c r="A360" s="188"/>
      <c r="B360" s="11" t="s">
        <v>284</v>
      </c>
      <c r="C360" s="12">
        <v>0</v>
      </c>
      <c r="D360" s="12">
        <v>0</v>
      </c>
      <c r="E360" s="21">
        <v>0</v>
      </c>
    </row>
    <row r="361" spans="1:5" x14ac:dyDescent="0.25">
      <c r="A361" s="188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88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88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89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87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25">
      <c r="A366" s="188"/>
      <c r="B366" s="11" t="s">
        <v>291</v>
      </c>
      <c r="C366" s="12">
        <v>2</v>
      </c>
      <c r="D366" s="12">
        <v>3</v>
      </c>
      <c r="E366" s="21">
        <v>0</v>
      </c>
    </row>
    <row r="367" spans="1:5" x14ac:dyDescent="0.25">
      <c r="A367" s="188"/>
      <c r="B367" s="11" t="s">
        <v>292</v>
      </c>
      <c r="C367" s="12">
        <v>1</v>
      </c>
      <c r="D367" s="12">
        <v>3</v>
      </c>
      <c r="E367" s="21">
        <v>0</v>
      </c>
    </row>
    <row r="368" spans="1:5" x14ac:dyDescent="0.25">
      <c r="A368" s="188"/>
      <c r="B368" s="11" t="s">
        <v>293</v>
      </c>
      <c r="C368" s="12">
        <v>2</v>
      </c>
      <c r="D368" s="12">
        <v>5</v>
      </c>
      <c r="E368" s="21">
        <v>0</v>
      </c>
    </row>
    <row r="369" spans="1:5" x14ac:dyDescent="0.25">
      <c r="A369" s="188"/>
      <c r="B369" s="11" t="s">
        <v>209</v>
      </c>
      <c r="C369" s="12">
        <v>1</v>
      </c>
      <c r="D369" s="12">
        <v>1</v>
      </c>
      <c r="E369" s="21">
        <v>0</v>
      </c>
    </row>
    <row r="370" spans="1:5" x14ac:dyDescent="0.25">
      <c r="A370" s="188"/>
      <c r="B370" s="11" t="s">
        <v>294</v>
      </c>
      <c r="C370" s="12">
        <v>4</v>
      </c>
      <c r="D370" s="12">
        <v>4</v>
      </c>
      <c r="E370" s="21">
        <v>0</v>
      </c>
    </row>
    <row r="371" spans="1:5" x14ac:dyDescent="0.25">
      <c r="A371" s="188"/>
      <c r="B371" s="11" t="s">
        <v>295</v>
      </c>
      <c r="C371" s="12">
        <v>3</v>
      </c>
      <c r="D371" s="12">
        <v>0</v>
      </c>
      <c r="E371" s="21">
        <v>0</v>
      </c>
    </row>
    <row r="372" spans="1:5" x14ac:dyDescent="0.25">
      <c r="A372" s="188"/>
      <c r="B372" s="11" t="s">
        <v>296</v>
      </c>
      <c r="C372" s="12">
        <v>7</v>
      </c>
      <c r="D372" s="12">
        <v>12</v>
      </c>
      <c r="E372" s="21">
        <v>0</v>
      </c>
    </row>
    <row r="373" spans="1:5" x14ac:dyDescent="0.25">
      <c r="A373" s="188"/>
      <c r="B373" s="11" t="s">
        <v>297</v>
      </c>
      <c r="C373" s="12">
        <v>1</v>
      </c>
      <c r="D373" s="12">
        <v>3</v>
      </c>
      <c r="E373" s="21">
        <v>0</v>
      </c>
    </row>
    <row r="374" spans="1:5" x14ac:dyDescent="0.25">
      <c r="A374" s="188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88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88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89"/>
      <c r="B377" s="11" t="s">
        <v>301</v>
      </c>
      <c r="C377" s="12">
        <v>5</v>
      </c>
      <c r="D377" s="12">
        <v>6</v>
      </c>
      <c r="E377" s="21">
        <v>0</v>
      </c>
    </row>
  </sheetData>
  <sheetProtection algorithmName="SHA-512" hashValue="xNBZvj0i6C5WdytTuswl4WugTjNnSzRXTtazfw5Eji41o60YDAuoqkE3ZQYSEexx33UP75OemY8le/WEWqwthg==" saltValue="LHSgCue90Rw8UPOGIfySv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3D97-154A-4F7E-8D78-CEB638F53486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16384" width="11.42578125" style="100"/>
  </cols>
  <sheetData>
    <row r="1" spans="1:26" x14ac:dyDescent="0.2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jPRxw9IgcOPjtBoUIpTrYV/am1JYjuFts3+xPNMoG2NvJ+9G53bV/c9O2yQYgaHJMCpYAY71s3PH9QF1AJTZmg==" saltValue="E6FobSFdXdKdHzT3r75ZT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CF08-6B73-49FF-AD2E-56953096EC95}">
  <sheetPr codeName="Hoja27"/>
  <dimension ref="A1:BI25"/>
  <sheetViews>
    <sheetView showGridLines="0" showRowColHeaders="0" workbookViewId="0">
      <selection activeCell="BG39" sqref="BG39"/>
    </sheetView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4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4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4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4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4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4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4.42578125" style="133" customWidth="1"/>
    <col min="61" max="61" width="2.5703125" style="133" customWidth="1"/>
    <col min="62" max="16384" width="11.42578125" style="100"/>
  </cols>
  <sheetData>
    <row r="1" spans="1:61" x14ac:dyDescent="0.2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yLzp4iC5zL0pV/yHSkyPY0WVowgxiIeNnFixrvU19jzYwNsLYuGtMpDBgfw2UgPxtXRC/03+IO5y1L4EAIGTuQ==" saltValue="Ww0R8691Ztvc/e6AJF6St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62ED-CB0A-42D0-A337-BB658D953BFE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7" width="11.42578125" style="133"/>
    <col min="18" max="18" width="11.42578125" style="75"/>
    <col min="19" max="19" width="2.5703125" style="133" customWidth="1"/>
    <col min="20" max="20" width="7.85546875" style="133" customWidth="1"/>
    <col min="21" max="25" width="11.42578125" style="133"/>
    <col min="26" max="16384" width="11.42578125" style="75"/>
  </cols>
  <sheetData>
    <row r="1" spans="1:26" x14ac:dyDescent="0.2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6" x14ac:dyDescent="0.2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">
      <c r="M6" s="181">
        <f>DatosMedioAmbiente!C53</f>
        <v>0</v>
      </c>
      <c r="N6" s="181">
        <f>DatosMedioAmbiente!C55</f>
        <v>3</v>
      </c>
      <c r="O6" s="181">
        <f>DatosMedioAmbiente!C57</f>
        <v>0</v>
      </c>
      <c r="P6" s="181">
        <f>DatosMedioAmbiente!C59</f>
        <v>8</v>
      </c>
      <c r="Q6" s="181">
        <f>DatosMedioAmbiente!C61</f>
        <v>2</v>
      </c>
      <c r="R6" s="181">
        <f>DatosMedioAmbiente!C63</f>
        <v>7</v>
      </c>
      <c r="S6" s="179"/>
      <c r="U6" s="182">
        <f>DatosMedioAmbiente!C54</f>
        <v>1</v>
      </c>
      <c r="V6" s="182">
        <f>DatosMedioAmbiente!C56</f>
        <v>7</v>
      </c>
      <c r="W6" s="182">
        <f>DatosMedioAmbiente!C58</f>
        <v>0</v>
      </c>
      <c r="X6" s="182">
        <f>DatosMedioAmbiente!C60</f>
        <v>0</v>
      </c>
      <c r="Y6" s="182">
        <f>DatosMedioAmbiente!C62</f>
        <v>0</v>
      </c>
      <c r="Z6" s="182">
        <f>DatosMedioAmbiente!C64</f>
        <v>1</v>
      </c>
    </row>
    <row r="25" spans="1:20" s="75" customFormat="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S0uNnuMQyx7LTbRm2/sIDpsesVns7+hXF9w+D3sO++NVGIvtGdhbAGaauQiIES+LQK9fpAanfvplKB+IDuNksg==" saltValue="ewYSfyoiSy9ohIJElRyhC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34A1-E617-46B6-8D0F-BA5AF9643692}">
  <sheetPr codeName="Hoja20"/>
  <dimension ref="A1:BI18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5" customWidth="1"/>
    <col min="19" max="20" width="25.140625" style="75" customWidth="1"/>
    <col min="21" max="21" width="14.42578125" style="75" customWidth="1"/>
    <col min="22" max="22" width="20.42578125" style="75" customWidth="1"/>
    <col min="23" max="23" width="16.5703125" style="75" customWidth="1"/>
    <col min="24" max="24" width="5.42578125" style="75" customWidth="1"/>
    <col min="25" max="25" width="4" style="75" customWidth="1"/>
    <col min="26" max="26" width="13.5703125" style="75" customWidth="1"/>
    <col min="27" max="27" width="22.140625" style="75" customWidth="1"/>
    <col min="28" max="16384" width="11.5703125" style="75"/>
  </cols>
  <sheetData>
    <row r="1" spans="1:61" s="97" customFormat="1" ht="89.25" x14ac:dyDescent="0.2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1632</v>
      </c>
      <c r="G2" s="75" t="s">
        <v>1657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1628</v>
      </c>
      <c r="N2" s="75" t="s">
        <v>1628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1204</v>
      </c>
      <c r="AF2" s="75" t="s">
        <v>1107</v>
      </c>
      <c r="AI2" s="75" t="s">
        <v>229</v>
      </c>
      <c r="AL2" s="75" t="s">
        <v>647</v>
      </c>
      <c r="AM2" s="75" t="s">
        <v>647</v>
      </c>
      <c r="AN2" s="75" t="s">
        <v>647</v>
      </c>
      <c r="AO2" s="75" t="s">
        <v>647</v>
      </c>
      <c r="AT2" s="75" t="s">
        <v>649</v>
      </c>
      <c r="AU2" s="75" t="s">
        <v>651</v>
      </c>
      <c r="AV2" s="75" t="s">
        <v>647</v>
      </c>
      <c r="AW2" s="75" t="s">
        <v>1205</v>
      </c>
      <c r="AX2" s="75" t="s">
        <v>1204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1168</v>
      </c>
    </row>
    <row r="3" spans="1:61" x14ac:dyDescent="0.2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1629</v>
      </c>
      <c r="F3" s="75" t="s">
        <v>978</v>
      </c>
      <c r="G3" s="75" t="s">
        <v>1629</v>
      </c>
      <c r="H3" s="75" t="s">
        <v>1629</v>
      </c>
      <c r="I3" s="75" t="s">
        <v>1629</v>
      </c>
      <c r="J3" s="75" t="s">
        <v>1629</v>
      </c>
      <c r="K3" s="75" t="s">
        <v>1629</v>
      </c>
      <c r="L3" s="75" t="s">
        <v>1629</v>
      </c>
      <c r="M3" s="75" t="s">
        <v>1629</v>
      </c>
      <c r="N3" s="75" t="s">
        <v>1630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1205</v>
      </c>
      <c r="AF3" s="75" t="s">
        <v>1214</v>
      </c>
      <c r="AI3" s="75" t="s">
        <v>230</v>
      </c>
      <c r="AL3" s="75" t="s">
        <v>649</v>
      </c>
      <c r="AM3" s="75" t="s">
        <v>649</v>
      </c>
      <c r="AN3" s="75" t="s">
        <v>649</v>
      </c>
      <c r="AO3" s="75" t="s">
        <v>649</v>
      </c>
      <c r="AT3" s="75" t="s">
        <v>657</v>
      </c>
      <c r="AV3" s="75" t="s">
        <v>649</v>
      </c>
      <c r="AW3" s="75" t="s">
        <v>1207</v>
      </c>
      <c r="AX3" s="75" t="s">
        <v>1205</v>
      </c>
      <c r="BA3" s="75" t="s">
        <v>1812</v>
      </c>
      <c r="BC3" s="75" t="s">
        <v>989</v>
      </c>
      <c r="BD3" s="75" t="s">
        <v>334</v>
      </c>
      <c r="BF3" s="75" t="s">
        <v>114</v>
      </c>
      <c r="BG3" s="75" t="s">
        <v>114</v>
      </c>
      <c r="BH3" s="75" t="s">
        <v>1165</v>
      </c>
    </row>
    <row r="4" spans="1:61" x14ac:dyDescent="0.2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1630</v>
      </c>
      <c r="F4" s="75" t="s">
        <v>1663</v>
      </c>
      <c r="G4" s="75" t="s">
        <v>1630</v>
      </c>
      <c r="H4" s="75" t="s">
        <v>1630</v>
      </c>
      <c r="I4" s="75" t="s">
        <v>1632</v>
      </c>
      <c r="J4" s="75" t="s">
        <v>1630</v>
      </c>
      <c r="K4" s="75" t="s">
        <v>1630</v>
      </c>
      <c r="L4" s="75" t="s">
        <v>1630</v>
      </c>
      <c r="M4" s="75" t="s">
        <v>1634</v>
      </c>
      <c r="N4" s="75" t="s">
        <v>1633</v>
      </c>
      <c r="O4" s="75" t="s">
        <v>1630</v>
      </c>
      <c r="P4" s="75" t="s">
        <v>1686</v>
      </c>
      <c r="Q4" s="75" t="s">
        <v>1686</v>
      </c>
      <c r="R4" s="75" t="s">
        <v>1062</v>
      </c>
      <c r="S4" s="75" t="s">
        <v>1683</v>
      </c>
      <c r="T4" s="75" t="s">
        <v>1682</v>
      </c>
      <c r="V4" s="75" t="s">
        <v>31</v>
      </c>
      <c r="W4" s="75" t="s">
        <v>1777</v>
      </c>
      <c r="AA4" s="75" t="s">
        <v>1153</v>
      </c>
      <c r="AB4" s="75" t="s">
        <v>1157</v>
      </c>
      <c r="AD4" s="75" t="s">
        <v>651</v>
      </c>
      <c r="AE4" s="75" t="s">
        <v>1207</v>
      </c>
      <c r="AF4" s="75" t="s">
        <v>1147</v>
      </c>
      <c r="AI4" s="75" t="s">
        <v>232</v>
      </c>
      <c r="AL4" s="75" t="s">
        <v>651</v>
      </c>
      <c r="AM4" s="75" t="s">
        <v>651</v>
      </c>
      <c r="AN4" s="75" t="s">
        <v>651</v>
      </c>
      <c r="AO4" s="75" t="s">
        <v>651</v>
      </c>
      <c r="AV4" s="75" t="s">
        <v>651</v>
      </c>
      <c r="AW4" s="75" t="s">
        <v>615</v>
      </c>
      <c r="AX4" s="75" t="s">
        <v>1208</v>
      </c>
      <c r="BA4" s="75" t="s">
        <v>1813</v>
      </c>
      <c r="BC4" s="75" t="s">
        <v>990</v>
      </c>
      <c r="BD4" s="75" t="s">
        <v>962</v>
      </c>
    </row>
    <row r="5" spans="1:61" x14ac:dyDescent="0.2">
      <c r="A5" s="75" t="s">
        <v>1051</v>
      </c>
      <c r="B5" s="75" t="s">
        <v>109</v>
      </c>
      <c r="C5" s="75" t="s">
        <v>174</v>
      </c>
      <c r="D5" s="75" t="s">
        <v>1632</v>
      </c>
      <c r="E5" s="75" t="s">
        <v>1632</v>
      </c>
      <c r="F5" s="75" t="s">
        <v>1204</v>
      </c>
      <c r="G5" s="75" t="s">
        <v>978</v>
      </c>
      <c r="H5" s="75" t="s">
        <v>978</v>
      </c>
      <c r="I5" s="75" t="s">
        <v>1636</v>
      </c>
      <c r="J5" s="75" t="s">
        <v>1632</v>
      </c>
      <c r="K5" s="75" t="s">
        <v>1632</v>
      </c>
      <c r="L5" s="75" t="s">
        <v>1632</v>
      </c>
      <c r="M5" s="75" t="s">
        <v>978</v>
      </c>
      <c r="N5" s="75" t="s">
        <v>1634</v>
      </c>
      <c r="O5" s="75" t="s">
        <v>1632</v>
      </c>
      <c r="R5" s="75" t="s">
        <v>1063</v>
      </c>
      <c r="S5" s="75" t="s">
        <v>1685</v>
      </c>
      <c r="T5" s="75" t="s">
        <v>1683</v>
      </c>
      <c r="V5" s="75" t="s">
        <v>32</v>
      </c>
      <c r="AD5" s="75" t="s">
        <v>653</v>
      </c>
      <c r="AE5" s="75" t="s">
        <v>615</v>
      </c>
      <c r="AF5" s="75" t="s">
        <v>1215</v>
      </c>
      <c r="AI5" s="75" t="s">
        <v>238</v>
      </c>
      <c r="AL5" s="75" t="s">
        <v>653</v>
      </c>
      <c r="AM5" s="75" t="s">
        <v>655</v>
      </c>
      <c r="AN5" s="75" t="s">
        <v>653</v>
      </c>
      <c r="AO5" s="75" t="s">
        <v>653</v>
      </c>
      <c r="AV5" s="75" t="s">
        <v>653</v>
      </c>
      <c r="AW5" s="75" t="s">
        <v>1208</v>
      </c>
      <c r="BC5" s="75" t="s">
        <v>993</v>
      </c>
      <c r="BD5" s="75" t="s">
        <v>964</v>
      </c>
    </row>
    <row r="6" spans="1:61" x14ac:dyDescent="0.2">
      <c r="A6" s="75" t="s">
        <v>1771</v>
      </c>
      <c r="B6" s="75" t="s">
        <v>110</v>
      </c>
      <c r="C6" s="75" t="s">
        <v>1754</v>
      </c>
      <c r="D6" s="75" t="s">
        <v>1636</v>
      </c>
      <c r="E6" s="75" t="s">
        <v>1634</v>
      </c>
      <c r="F6" s="75" t="s">
        <v>1643</v>
      </c>
      <c r="G6" s="75" t="s">
        <v>1643</v>
      </c>
      <c r="H6" s="75" t="s">
        <v>1642</v>
      </c>
      <c r="I6" s="75" t="s">
        <v>978</v>
      </c>
      <c r="J6" s="75" t="s">
        <v>978</v>
      </c>
      <c r="K6" s="75" t="s">
        <v>978</v>
      </c>
      <c r="L6" s="75" t="s">
        <v>978</v>
      </c>
      <c r="M6" s="75" t="s">
        <v>1646</v>
      </c>
      <c r="N6" s="75" t="s">
        <v>1636</v>
      </c>
      <c r="O6" s="75" t="s">
        <v>1636</v>
      </c>
      <c r="R6" s="75" t="s">
        <v>1064</v>
      </c>
      <c r="S6" s="75" t="s">
        <v>1686</v>
      </c>
      <c r="T6" s="75" t="s">
        <v>1685</v>
      </c>
      <c r="V6" s="75" t="s">
        <v>33</v>
      </c>
      <c r="AD6" s="75" t="s">
        <v>655</v>
      </c>
      <c r="AE6" s="75" t="s">
        <v>1208</v>
      </c>
      <c r="AI6" s="75" t="s">
        <v>241</v>
      </c>
      <c r="AL6" s="75" t="s">
        <v>655</v>
      </c>
      <c r="AM6" s="75" t="s">
        <v>657</v>
      </c>
      <c r="AN6" s="75" t="s">
        <v>655</v>
      </c>
      <c r="AO6" s="75" t="s">
        <v>655</v>
      </c>
      <c r="AV6" s="75" t="s">
        <v>655</v>
      </c>
      <c r="BC6" s="75" t="s">
        <v>995</v>
      </c>
      <c r="BD6" s="75" t="s">
        <v>965</v>
      </c>
    </row>
    <row r="7" spans="1:61" x14ac:dyDescent="0.2">
      <c r="B7" s="75" t="s">
        <v>111</v>
      </c>
      <c r="C7" s="75" t="s">
        <v>1755</v>
      </c>
      <c r="D7" s="75" t="s">
        <v>978</v>
      </c>
      <c r="E7" s="75" t="s">
        <v>978</v>
      </c>
      <c r="F7" s="75" t="s">
        <v>1645</v>
      </c>
      <c r="G7" s="75" t="s">
        <v>1646</v>
      </c>
      <c r="H7" s="75" t="s">
        <v>1643</v>
      </c>
      <c r="I7" s="75" t="s">
        <v>1642</v>
      </c>
      <c r="J7" s="75" t="s">
        <v>1642</v>
      </c>
      <c r="K7" s="75" t="s">
        <v>1641</v>
      </c>
      <c r="L7" s="75" t="s">
        <v>1641</v>
      </c>
      <c r="N7" s="75" t="s">
        <v>978</v>
      </c>
      <c r="O7" s="75" t="s">
        <v>978</v>
      </c>
      <c r="R7" s="75" t="s">
        <v>1065</v>
      </c>
      <c r="T7" s="75" t="s">
        <v>1686</v>
      </c>
      <c r="AD7" s="75" t="s">
        <v>657</v>
      </c>
      <c r="AI7" s="75" t="s">
        <v>243</v>
      </c>
      <c r="AL7" s="75" t="s">
        <v>657</v>
      </c>
      <c r="AN7" s="75" t="s">
        <v>657</v>
      </c>
      <c r="AO7" s="75" t="s">
        <v>657</v>
      </c>
      <c r="AV7" s="75" t="s">
        <v>657</v>
      </c>
      <c r="BD7" s="75" t="s">
        <v>966</v>
      </c>
    </row>
    <row r="8" spans="1:61" x14ac:dyDescent="0.2">
      <c r="C8" s="75" t="s">
        <v>1756</v>
      </c>
      <c r="D8" s="75" t="s">
        <v>1642</v>
      </c>
      <c r="E8" s="75" t="s">
        <v>1641</v>
      </c>
      <c r="F8" s="75" t="s">
        <v>111</v>
      </c>
      <c r="G8" s="75" t="s">
        <v>1648</v>
      </c>
      <c r="H8" s="75" t="s">
        <v>1644</v>
      </c>
      <c r="I8" s="75" t="s">
        <v>1643</v>
      </c>
      <c r="J8" s="75" t="s">
        <v>1643</v>
      </c>
      <c r="K8" s="75" t="s">
        <v>1642</v>
      </c>
      <c r="L8" s="75" t="s">
        <v>1646</v>
      </c>
      <c r="N8" s="75" t="s">
        <v>1645</v>
      </c>
      <c r="O8" s="75" t="s">
        <v>1642</v>
      </c>
      <c r="R8" s="75" t="s">
        <v>1066</v>
      </c>
      <c r="AI8" s="75" t="s">
        <v>111</v>
      </c>
      <c r="AV8" s="75" t="s">
        <v>659</v>
      </c>
      <c r="BD8" s="75" t="s">
        <v>518</v>
      </c>
    </row>
    <row r="9" spans="1:61" x14ac:dyDescent="0.2">
      <c r="C9" s="75" t="s">
        <v>209</v>
      </c>
      <c r="D9" s="75" t="s">
        <v>1643</v>
      </c>
      <c r="E9" s="75" t="s">
        <v>1642</v>
      </c>
      <c r="G9" s="75" t="s">
        <v>1652</v>
      </c>
      <c r="H9" s="75" t="s">
        <v>1645</v>
      </c>
      <c r="I9" s="75" t="s">
        <v>1644</v>
      </c>
      <c r="J9" s="75" t="s">
        <v>1644</v>
      </c>
      <c r="L9" s="75" t="s">
        <v>1647</v>
      </c>
      <c r="N9" s="75" t="s">
        <v>1646</v>
      </c>
      <c r="O9" s="75" t="s">
        <v>1643</v>
      </c>
      <c r="R9" s="75" t="s">
        <v>1069</v>
      </c>
      <c r="BD9" s="75" t="s">
        <v>967</v>
      </c>
    </row>
    <row r="10" spans="1:61" x14ac:dyDescent="0.2">
      <c r="C10" s="75" t="s">
        <v>1757</v>
      </c>
      <c r="D10" s="75" t="s">
        <v>1644</v>
      </c>
      <c r="E10" s="75" t="s">
        <v>1643</v>
      </c>
      <c r="G10" s="75" t="s">
        <v>111</v>
      </c>
      <c r="H10" s="75" t="s">
        <v>1646</v>
      </c>
      <c r="I10" s="75" t="s">
        <v>1646</v>
      </c>
      <c r="J10" s="75" t="s">
        <v>1646</v>
      </c>
      <c r="N10" s="75" t="s">
        <v>1648</v>
      </c>
      <c r="O10" s="75" t="s">
        <v>1644</v>
      </c>
      <c r="BD10" s="75" t="s">
        <v>651</v>
      </c>
    </row>
    <row r="11" spans="1:61" x14ac:dyDescent="0.2">
      <c r="C11" s="75" t="s">
        <v>289</v>
      </c>
      <c r="D11" s="75" t="s">
        <v>1646</v>
      </c>
      <c r="E11" s="75" t="s">
        <v>1644</v>
      </c>
      <c r="H11" s="75" t="s">
        <v>1648</v>
      </c>
      <c r="I11" s="75" t="s">
        <v>1648</v>
      </c>
      <c r="J11" s="75" t="s">
        <v>1648</v>
      </c>
      <c r="O11" s="75" t="s">
        <v>1646</v>
      </c>
      <c r="BD11" s="75" t="s">
        <v>969</v>
      </c>
    </row>
    <row r="12" spans="1:61" x14ac:dyDescent="0.2">
      <c r="D12" s="75" t="s">
        <v>1648</v>
      </c>
      <c r="E12" s="75" t="s">
        <v>1646</v>
      </c>
      <c r="H12" s="75" t="s">
        <v>111</v>
      </c>
      <c r="I12" s="75" t="s">
        <v>1652</v>
      </c>
      <c r="J12" s="75" t="s">
        <v>111</v>
      </c>
      <c r="O12" s="75" t="s">
        <v>1648</v>
      </c>
      <c r="BD12" s="75" t="s">
        <v>970</v>
      </c>
    </row>
    <row r="13" spans="1:61" x14ac:dyDescent="0.2">
      <c r="D13" s="75" t="s">
        <v>1652</v>
      </c>
      <c r="E13" s="75" t="s">
        <v>1647</v>
      </c>
      <c r="I13" s="75" t="s">
        <v>111</v>
      </c>
      <c r="O13" s="75" t="s">
        <v>111</v>
      </c>
      <c r="BD13" s="75" t="s">
        <v>971</v>
      </c>
    </row>
    <row r="14" spans="1:61" x14ac:dyDescent="0.2">
      <c r="D14" s="75" t="s">
        <v>111</v>
      </c>
      <c r="E14" s="75" t="s">
        <v>1648</v>
      </c>
      <c r="BD14" s="75" t="s">
        <v>972</v>
      </c>
    </row>
    <row r="15" spans="1:61" x14ac:dyDescent="0.2">
      <c r="E15" s="75" t="s">
        <v>1653</v>
      </c>
      <c r="BD15" s="75" t="s">
        <v>973</v>
      </c>
    </row>
    <row r="16" spans="1:61" x14ac:dyDescent="0.2">
      <c r="BD16" s="75" t="s">
        <v>974</v>
      </c>
    </row>
    <row r="17" spans="56:56" x14ac:dyDescent="0.2">
      <c r="BD17" s="75" t="s">
        <v>111</v>
      </c>
    </row>
    <row r="18" spans="56:56" x14ac:dyDescent="0.2">
      <c r="BD18" s="75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910EA-8446-453C-9B77-03BE2EA9966F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SUM(DatosViolenciaGénero!C63:C69)</f>
        <v>1747</v>
      </c>
      <c r="D4" s="92">
        <f>SUM(DatosViolenciaGénero!D63:D69)</f>
        <v>595</v>
      </c>
    </row>
    <row r="5" spans="2:4" x14ac:dyDescent="0.2">
      <c r="B5" s="91" t="s">
        <v>1630</v>
      </c>
      <c r="C5" s="92">
        <f>SUM(DatosViolenciaGénero!C70:C73)</f>
        <v>115</v>
      </c>
      <c r="D5" s="92">
        <f>SUM(DatosViolenciaGénero!D70:D73)</f>
        <v>166</v>
      </c>
    </row>
    <row r="6" spans="2:4" ht="12.75" customHeight="1" x14ac:dyDescent="0.2">
      <c r="B6" s="91" t="s">
        <v>1682</v>
      </c>
      <c r="C6" s="92">
        <f>DatosViolenciaGénero!C74</f>
        <v>0</v>
      </c>
      <c r="D6" s="92">
        <f>DatosViolenciaGénero!D74</f>
        <v>1</v>
      </c>
    </row>
    <row r="7" spans="2:4" ht="12.75" customHeight="1" x14ac:dyDescent="0.2">
      <c r="B7" s="91" t="s">
        <v>1683</v>
      </c>
      <c r="C7" s="92">
        <f>SUM(DatosViolenciaGénero!C75:C77)</f>
        <v>16</v>
      </c>
      <c r="D7" s="92">
        <f>SUM(DatosViolenciaGénero!D75:D77)</f>
        <v>7</v>
      </c>
    </row>
    <row r="8" spans="2:4" ht="12.75" customHeight="1" x14ac:dyDescent="0.2">
      <c r="B8" s="91" t="s">
        <v>1684</v>
      </c>
      <c r="C8" s="92">
        <f>DatosViolenciaGénero!C81</f>
        <v>0</v>
      </c>
      <c r="D8" s="92">
        <f>DatosViolenciaGénero!D81</f>
        <v>0</v>
      </c>
    </row>
    <row r="9" spans="2:4" ht="12.75" customHeight="1" x14ac:dyDescent="0.2">
      <c r="B9" s="91" t="s">
        <v>1685</v>
      </c>
      <c r="C9" s="92">
        <f>DatosViolenciaGénero!C78</f>
        <v>2</v>
      </c>
      <c r="D9" s="92">
        <f>DatosViolenciaGénero!D78</f>
        <v>3</v>
      </c>
    </row>
    <row r="10" spans="2:4" ht="12.75" customHeight="1" x14ac:dyDescent="0.2">
      <c r="B10" s="91" t="s">
        <v>1686</v>
      </c>
      <c r="C10" s="92">
        <f>SUM(DatosViolenciaGénero!C79:C80)</f>
        <v>762</v>
      </c>
      <c r="D10" s="92">
        <f>SUM(DatosViolenciaGénero!D79:D80)</f>
        <v>399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3" t="s">
        <v>1688</v>
      </c>
      <c r="C15" s="94">
        <f>DatosViolenciaGénero!C38</f>
        <v>34</v>
      </c>
    </row>
    <row r="16" spans="2:4" ht="13.5" thickBot="1" x14ac:dyDescent="0.25">
      <c r="B16" s="95" t="s">
        <v>1689</v>
      </c>
      <c r="C16" s="96">
        <f>DatosViolenciaGénero!C39</f>
        <v>442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71D6-8689-48B0-B7C8-61B700E7CC93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SUM(DatosViolenciaDoméstica!C48:C54)</f>
        <v>294</v>
      </c>
      <c r="D4" s="92">
        <f>SUM(DatosViolenciaDoméstica!D48:D54)</f>
        <v>103</v>
      </c>
    </row>
    <row r="5" spans="2:4" x14ac:dyDescent="0.2">
      <c r="B5" s="91" t="s">
        <v>1630</v>
      </c>
      <c r="C5" s="92">
        <f>SUM(DatosViolenciaDoméstica!C55:C58)</f>
        <v>5</v>
      </c>
      <c r="D5" s="92">
        <f>SUM(DatosViolenciaDoméstica!D55:D58)</f>
        <v>8</v>
      </c>
    </row>
    <row r="6" spans="2:4" ht="12.75" customHeight="1" x14ac:dyDescent="0.2">
      <c r="B6" s="91" t="s">
        <v>1682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1683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">
      <c r="B8" s="91" t="s">
        <v>1684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1685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1686</v>
      </c>
      <c r="C10" s="92">
        <f>SUM(DatosViolenciaDoméstica!C64:C65)</f>
        <v>24</v>
      </c>
      <c r="D10" s="92">
        <f>SUM(DatosViolenciaDoméstica!D64:D65)</f>
        <v>20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3" t="s">
        <v>1688</v>
      </c>
      <c r="C15" s="94">
        <f>DatosViolenciaDoméstica!C33</f>
        <v>12</v>
      </c>
    </row>
    <row r="16" spans="2:4" ht="13.5" thickBot="1" x14ac:dyDescent="0.25">
      <c r="B16" s="95" t="s">
        <v>1689</v>
      </c>
      <c r="C16" s="96">
        <f>DatosViolenciaDoméstica!C34</f>
        <v>39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2DAD-0523-4653-92A1-369855ED9BE9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">
      <c r="B2" s="73" t="s">
        <v>1025</v>
      </c>
      <c r="C2" s="74"/>
      <c r="D2" s="74"/>
    </row>
    <row r="3" spans="2:6" ht="12.95" customHeight="1" x14ac:dyDescent="0.2">
      <c r="B3" s="76" t="s">
        <v>1026</v>
      </c>
      <c r="C3" s="74"/>
      <c r="D3" s="74"/>
    </row>
    <row r="4" spans="2:6" x14ac:dyDescent="0.2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79" t="s">
        <v>1018</v>
      </c>
      <c r="D5" s="80">
        <f>DatosMenores!C86</f>
        <v>311</v>
      </c>
      <c r="E5" s="81" t="s">
        <v>1667</v>
      </c>
      <c r="F5" s="82">
        <f>DatosMenores!C105+DatosMenores!C106</f>
        <v>31</v>
      </c>
    </row>
    <row r="6" spans="2:6" ht="33.75" x14ac:dyDescent="0.2">
      <c r="B6" s="238"/>
      <c r="C6" s="79" t="s">
        <v>1012</v>
      </c>
      <c r="D6" s="80">
        <f>DatosMenores!C87</f>
        <v>1515</v>
      </c>
      <c r="E6" s="83" t="s">
        <v>1668</v>
      </c>
      <c r="F6" s="82">
        <f>DatosMenores!C107</f>
        <v>21</v>
      </c>
    </row>
    <row r="7" spans="2:6" ht="33.75" x14ac:dyDescent="0.2">
      <c r="B7" s="237" t="s">
        <v>1669</v>
      </c>
      <c r="C7" s="79" t="s">
        <v>1018</v>
      </c>
      <c r="D7" s="80">
        <f>DatosMenores!C88</f>
        <v>72</v>
      </c>
      <c r="E7" s="83" t="s">
        <v>1670</v>
      </c>
      <c r="F7" s="82">
        <f>DatosMenores!C108</f>
        <v>0</v>
      </c>
    </row>
    <row r="8" spans="2:6" ht="33.75" x14ac:dyDescent="0.2">
      <c r="B8" s="238"/>
      <c r="C8" s="79" t="s">
        <v>1012</v>
      </c>
      <c r="D8" s="80">
        <f>DatosMenores!C89</f>
        <v>174</v>
      </c>
      <c r="E8" s="83" t="s">
        <v>1671</v>
      </c>
      <c r="F8" s="82">
        <f>DatosMenores!C109</f>
        <v>0</v>
      </c>
    </row>
    <row r="9" spans="2:6" ht="33.75" x14ac:dyDescent="0.2">
      <c r="B9" s="237" t="s">
        <v>266</v>
      </c>
      <c r="C9" s="79" t="s">
        <v>1018</v>
      </c>
      <c r="D9" s="80">
        <f>DatosMenores!C90</f>
        <v>119</v>
      </c>
      <c r="E9" s="83" t="s">
        <v>1672</v>
      </c>
      <c r="F9" s="82">
        <f>DatosMenores!C110</f>
        <v>0</v>
      </c>
    </row>
    <row r="10" spans="2:6" ht="22.5" x14ac:dyDescent="0.2">
      <c r="B10" s="238"/>
      <c r="C10" s="79" t="s">
        <v>1012</v>
      </c>
      <c r="D10" s="80">
        <f>DatosMenores!C91</f>
        <v>654</v>
      </c>
      <c r="E10" s="83" t="s">
        <v>1673</v>
      </c>
      <c r="F10" s="82">
        <f>DatosMenores!C111</f>
        <v>0</v>
      </c>
    </row>
    <row r="11" spans="2:6" ht="45" x14ac:dyDescent="0.2">
      <c r="B11" s="237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0</v>
      </c>
    </row>
    <row r="12" spans="2:6" x14ac:dyDescent="0.2">
      <c r="B12" s="238"/>
      <c r="C12" s="79" t="s">
        <v>1012</v>
      </c>
      <c r="D12" s="80">
        <f>DatosMenores!C93</f>
        <v>0</v>
      </c>
    </row>
    <row r="13" spans="2:6" x14ac:dyDescent="0.2">
      <c r="B13" s="237" t="s">
        <v>1676</v>
      </c>
      <c r="C13" s="79" t="s">
        <v>1018</v>
      </c>
      <c r="D13" s="80">
        <f>DatosMenores!C94</f>
        <v>15</v>
      </c>
    </row>
    <row r="14" spans="2:6" x14ac:dyDescent="0.2">
      <c r="B14" s="238"/>
      <c r="C14" s="79" t="s">
        <v>1012</v>
      </c>
      <c r="D14" s="80">
        <f>DatosMenores!C95</f>
        <v>28</v>
      </c>
    </row>
    <row r="15" spans="2:6" x14ac:dyDescent="0.2">
      <c r="B15" s="237" t="s">
        <v>1677</v>
      </c>
      <c r="C15" s="79" t="s">
        <v>1018</v>
      </c>
      <c r="D15" s="80">
        <f>DatosMenores!C96</f>
        <v>0</v>
      </c>
    </row>
    <row r="16" spans="2:6" x14ac:dyDescent="0.2">
      <c r="B16" s="238"/>
      <c r="C16" s="79" t="s">
        <v>1012</v>
      </c>
      <c r="D16" s="80">
        <f>DatosMenores!C97</f>
        <v>0</v>
      </c>
    </row>
    <row r="17" spans="2:4" x14ac:dyDescent="0.2">
      <c r="B17" s="237" t="s">
        <v>1678</v>
      </c>
      <c r="C17" s="79" t="s">
        <v>1018</v>
      </c>
      <c r="D17" s="80">
        <f>DatosMenores!C98</f>
        <v>0</v>
      </c>
    </row>
    <row r="18" spans="2:4" x14ac:dyDescent="0.2">
      <c r="B18" s="238"/>
      <c r="C18" s="79" t="s">
        <v>1012</v>
      </c>
      <c r="D18" s="80">
        <f>DatosMenores!C99</f>
        <v>0</v>
      </c>
    </row>
    <row r="19" spans="2:4" ht="22.5" x14ac:dyDescent="0.2">
      <c r="B19" s="84" t="s">
        <v>1679</v>
      </c>
      <c r="C19" s="85"/>
      <c r="D19" s="80">
        <f>DatosMenores!C100</f>
        <v>11</v>
      </c>
    </row>
    <row r="20" spans="2:4" ht="22.5" x14ac:dyDescent="0.2">
      <c r="B20" s="84" t="s">
        <v>1680</v>
      </c>
      <c r="C20" s="85"/>
      <c r="D20" s="80">
        <f>DatosMenores!C101</f>
        <v>0</v>
      </c>
    </row>
    <row r="21" spans="2:4" x14ac:dyDescent="0.2">
      <c r="B21" s="86"/>
      <c r="C21" s="74"/>
      <c r="D21" s="74"/>
    </row>
    <row r="22" spans="2:4" x14ac:dyDescent="0.2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68B4-4CB8-4D01-9846-573794537267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5" customWidth="1"/>
    <col min="2" max="4" width="13.85546875" style="45" customWidth="1"/>
    <col min="5" max="6" width="15" style="45" customWidth="1"/>
    <col min="7" max="13" width="13.85546875" style="45" customWidth="1"/>
    <col min="14" max="16384" width="11.42578125" style="45"/>
  </cols>
  <sheetData>
    <row r="2" spans="2:13" s="41" customFormat="1" ht="15.75" x14ac:dyDescent="0.25">
      <c r="B2" s="41" t="s">
        <v>1617</v>
      </c>
    </row>
    <row r="4" spans="2:13" ht="39" thickBot="1" x14ac:dyDescent="0.25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35" customHeight="1" x14ac:dyDescent="0.2">
      <c r="B11" s="240" t="s">
        <v>1628</v>
      </c>
      <c r="C11" s="240"/>
      <c r="D11" s="58">
        <f>DatosDelitos!C5+DatosDelitos!C13-DatosDelitos!C17</f>
        <v>5633</v>
      </c>
      <c r="E11" s="59">
        <f>DatosDelitos!H5+DatosDelitos!H13-DatosDelitos!H17</f>
        <v>245</v>
      </c>
      <c r="F11" s="59">
        <f>DatosDelitos!I5+DatosDelitos!I13-DatosDelitos!I17</f>
        <v>305</v>
      </c>
      <c r="G11" s="59">
        <f>DatosDelitos!J5+DatosDelitos!J13-DatosDelitos!J17</f>
        <v>6</v>
      </c>
      <c r="H11" s="60">
        <f>DatosDelitos!K5+DatosDelitos!K13-DatosDelitos!K17</f>
        <v>18</v>
      </c>
      <c r="I11" s="60">
        <f>DatosDelitos!L5+DatosDelitos!L13-DatosDelitos!L17</f>
        <v>3</v>
      </c>
      <c r="J11" s="60">
        <f>DatosDelitos!M5+DatosDelitos!M13-DatosDelitos!M17</f>
        <v>6</v>
      </c>
      <c r="K11" s="60">
        <f>DatosDelitos!O5+DatosDelitos!O13-DatosDelitos!O17</f>
        <v>28</v>
      </c>
      <c r="L11" s="61">
        <f>DatosDelitos!P5+DatosDelitos!P13-DatosDelitos!P17</f>
        <v>557</v>
      </c>
    </row>
    <row r="12" spans="2:13" ht="13.35" customHeight="1" x14ac:dyDescent="0.2">
      <c r="B12" s="241" t="s">
        <v>329</v>
      </c>
      <c r="C12" s="241"/>
      <c r="D12" s="62">
        <f>DatosDelitos!C10</f>
        <v>0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241" t="s">
        <v>347</v>
      </c>
      <c r="C13" s="241"/>
      <c r="D13" s="62">
        <f>DatosDelitos!C20</f>
        <v>6</v>
      </c>
      <c r="E13" s="63">
        <f>DatosDelitos!H20</f>
        <v>0</v>
      </c>
      <c r="F13" s="63">
        <f>DatosDelitos!I20</f>
        <v>0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1</v>
      </c>
    </row>
    <row r="14" spans="2:13" ht="13.35" customHeight="1" x14ac:dyDescent="0.2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241" t="s">
        <v>1629</v>
      </c>
      <c r="C15" s="241"/>
      <c r="D15" s="62">
        <f>DatosDelitos!C17+DatosDelitos!C44</f>
        <v>1305</v>
      </c>
      <c r="E15" s="63">
        <f>DatosDelitos!H17+DatosDelitos!H44</f>
        <v>167</v>
      </c>
      <c r="F15" s="63">
        <f>DatosDelitos!I16+DatosDelitos!I44</f>
        <v>68</v>
      </c>
      <c r="G15" s="63">
        <f>DatosDelitos!J17+DatosDelitos!J44</f>
        <v>1</v>
      </c>
      <c r="H15" s="63">
        <f>DatosDelitos!K17+DatosDelitos!K44</f>
        <v>6</v>
      </c>
      <c r="I15" s="63">
        <f>DatosDelitos!L17+DatosDelitos!L44</f>
        <v>6</v>
      </c>
      <c r="J15" s="63">
        <f>DatosDelitos!M17+DatosDelitos!M44</f>
        <v>0</v>
      </c>
      <c r="K15" s="63">
        <f>DatosDelitos!O17+DatosDelitos!O44</f>
        <v>19</v>
      </c>
      <c r="L15" s="64">
        <f>DatosDelitos!P17+DatosDelitos!P44</f>
        <v>508</v>
      </c>
    </row>
    <row r="16" spans="2:13" ht="13.35" customHeight="1" x14ac:dyDescent="0.2">
      <c r="B16" s="241" t="s">
        <v>1630</v>
      </c>
      <c r="C16" s="241"/>
      <c r="D16" s="62">
        <f>DatosDelitos!C30</f>
        <v>612</v>
      </c>
      <c r="E16" s="63">
        <f>DatosDelitos!H30</f>
        <v>49</v>
      </c>
      <c r="F16" s="63">
        <f>DatosDelitos!I30</f>
        <v>149</v>
      </c>
      <c r="G16" s="63">
        <f>DatosDelitos!J30</f>
        <v>1</v>
      </c>
      <c r="H16" s="63">
        <f>DatosDelitos!K30</f>
        <v>8</v>
      </c>
      <c r="I16" s="63">
        <f>DatosDelitos!L30</f>
        <v>0</v>
      </c>
      <c r="J16" s="63">
        <f>DatosDelitos!M30</f>
        <v>2</v>
      </c>
      <c r="K16" s="63">
        <f>DatosDelitos!O30</f>
        <v>29</v>
      </c>
      <c r="L16" s="64">
        <f>DatosDelitos!P30</f>
        <v>491</v>
      </c>
    </row>
    <row r="17" spans="2:12" ht="13.35" customHeight="1" x14ac:dyDescent="0.2">
      <c r="B17" s="242" t="s">
        <v>1631</v>
      </c>
      <c r="C17" s="242"/>
      <c r="D17" s="62">
        <f>DatosDelitos!C42-DatosDelitos!C44</f>
        <v>15</v>
      </c>
      <c r="E17" s="63">
        <f>DatosDelitos!H42-DatosDelitos!H44</f>
        <v>1</v>
      </c>
      <c r="F17" s="63">
        <f>DatosDelitos!I42-DatosDelitos!I44</f>
        <v>5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2</v>
      </c>
    </row>
    <row r="18" spans="2:12" ht="13.35" customHeight="1" x14ac:dyDescent="0.2">
      <c r="B18" s="241" t="s">
        <v>1632</v>
      </c>
      <c r="C18" s="241"/>
      <c r="D18" s="62">
        <f>DatosDelitos!C50</f>
        <v>381</v>
      </c>
      <c r="E18" s="63">
        <f>DatosDelitos!H50</f>
        <v>74</v>
      </c>
      <c r="F18" s="63">
        <f>DatosDelitos!I50</f>
        <v>60</v>
      </c>
      <c r="G18" s="63">
        <f>DatosDelitos!J50</f>
        <v>48</v>
      </c>
      <c r="H18" s="63">
        <f>DatosDelitos!K50</f>
        <v>31</v>
      </c>
      <c r="I18" s="63">
        <f>DatosDelitos!L50</f>
        <v>0</v>
      </c>
      <c r="J18" s="63">
        <f>DatosDelitos!M50</f>
        <v>0</v>
      </c>
      <c r="K18" s="63">
        <f>DatosDelitos!O50</f>
        <v>6</v>
      </c>
      <c r="L18" s="64">
        <f>DatosDelitos!P50</f>
        <v>83</v>
      </c>
    </row>
    <row r="19" spans="2:12" ht="13.35" customHeight="1" x14ac:dyDescent="0.2">
      <c r="B19" s="241" t="s">
        <v>1633</v>
      </c>
      <c r="C19" s="241"/>
      <c r="D19" s="62">
        <f>DatosDelitos!C72</f>
        <v>1</v>
      </c>
      <c r="E19" s="63">
        <f>DatosDelitos!H72</f>
        <v>0</v>
      </c>
      <c r="F19" s="63">
        <f>DatosDelitos!I72</f>
        <v>2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1</v>
      </c>
      <c r="K19" s="63">
        <f>DatosDelitos!O72</f>
        <v>0</v>
      </c>
      <c r="L19" s="64">
        <f>DatosDelitos!P72</f>
        <v>1</v>
      </c>
    </row>
    <row r="20" spans="2:12" ht="27" customHeight="1" x14ac:dyDescent="0.2">
      <c r="B20" s="241" t="s">
        <v>1634</v>
      </c>
      <c r="C20" s="241"/>
      <c r="D20" s="62">
        <f>DatosDelitos!C74</f>
        <v>73</v>
      </c>
      <c r="E20" s="63">
        <f>DatosDelitos!H74</f>
        <v>16</v>
      </c>
      <c r="F20" s="63">
        <f>DatosDelitos!I74</f>
        <v>11</v>
      </c>
      <c r="G20" s="63">
        <f>DatosDelitos!J74</f>
        <v>0</v>
      </c>
      <c r="H20" s="63">
        <f>DatosDelitos!K74</f>
        <v>0</v>
      </c>
      <c r="I20" s="63">
        <f>DatosDelitos!L74</f>
        <v>11</v>
      </c>
      <c r="J20" s="63">
        <f>DatosDelitos!M74</f>
        <v>8</v>
      </c>
      <c r="K20" s="63">
        <f>DatosDelitos!O74</f>
        <v>3</v>
      </c>
      <c r="L20" s="64">
        <f>DatosDelitos!P74</f>
        <v>13</v>
      </c>
    </row>
    <row r="21" spans="2:12" ht="13.35" customHeight="1" x14ac:dyDescent="0.2">
      <c r="B21" s="242" t="s">
        <v>1635</v>
      </c>
      <c r="C21" s="242"/>
      <c r="D21" s="62">
        <f>DatosDelitos!C82</f>
        <v>86</v>
      </c>
      <c r="E21" s="63">
        <f>DatosDelitos!H82</f>
        <v>1</v>
      </c>
      <c r="F21" s="63">
        <f>DatosDelitos!I82</f>
        <v>3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7</v>
      </c>
    </row>
    <row r="22" spans="2:12" ht="13.35" customHeight="1" x14ac:dyDescent="0.2">
      <c r="B22" s="241" t="s">
        <v>1636</v>
      </c>
      <c r="C22" s="241"/>
      <c r="D22" s="62">
        <f>DatosDelitos!C85</f>
        <v>183</v>
      </c>
      <c r="E22" s="63">
        <f>DatosDelitos!H85</f>
        <v>84</v>
      </c>
      <c r="F22" s="63">
        <f>DatosDelitos!I85</f>
        <v>44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1</v>
      </c>
      <c r="K22" s="63">
        <f>DatosDelitos!O85</f>
        <v>0</v>
      </c>
      <c r="L22" s="64">
        <f>DatosDelitos!P85</f>
        <v>55</v>
      </c>
    </row>
    <row r="23" spans="2:12" ht="13.35" customHeight="1" x14ac:dyDescent="0.2">
      <c r="B23" s="241" t="s">
        <v>978</v>
      </c>
      <c r="C23" s="241"/>
      <c r="D23" s="62">
        <f>DatosDelitos!C97</f>
        <v>3967</v>
      </c>
      <c r="E23" s="63">
        <f>DatosDelitos!H97</f>
        <v>937</v>
      </c>
      <c r="F23" s="63">
        <f>DatosDelitos!I97</f>
        <v>828</v>
      </c>
      <c r="G23" s="63">
        <f>DatosDelitos!J97</f>
        <v>1</v>
      </c>
      <c r="H23" s="63">
        <f>DatosDelitos!K97</f>
        <v>3</v>
      </c>
      <c r="I23" s="63">
        <f>DatosDelitos!L97</f>
        <v>2</v>
      </c>
      <c r="J23" s="63">
        <f>DatosDelitos!M97</f>
        <v>1</v>
      </c>
      <c r="K23" s="63">
        <f>DatosDelitos!O97</f>
        <v>87</v>
      </c>
      <c r="L23" s="64">
        <f>DatosDelitos!P97</f>
        <v>719</v>
      </c>
    </row>
    <row r="24" spans="2:12" ht="27" customHeight="1" x14ac:dyDescent="0.2">
      <c r="B24" s="241" t="s">
        <v>1637</v>
      </c>
      <c r="C24" s="241"/>
      <c r="D24" s="62">
        <f>DatosDelitos!C131</f>
        <v>5</v>
      </c>
      <c r="E24" s="63">
        <f>DatosDelitos!H131</f>
        <v>6</v>
      </c>
      <c r="F24" s="63">
        <f>DatosDelitos!I131</f>
        <v>3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3</v>
      </c>
    </row>
    <row r="25" spans="2:12" ht="13.35" customHeight="1" x14ac:dyDescent="0.2">
      <c r="B25" s="241" t="s">
        <v>1638</v>
      </c>
      <c r="C25" s="241"/>
      <c r="D25" s="62">
        <f>DatosDelitos!C137</f>
        <v>9</v>
      </c>
      <c r="E25" s="63">
        <f>DatosDelitos!H137</f>
        <v>0</v>
      </c>
      <c r="F25" s="63">
        <f>DatosDelitos!I137</f>
        <v>6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4</v>
      </c>
    </row>
    <row r="26" spans="2:12" ht="13.35" customHeight="1" x14ac:dyDescent="0.2">
      <c r="B26" s="242" t="s">
        <v>1639</v>
      </c>
      <c r="C26" s="242"/>
      <c r="D26" s="62">
        <f>DatosDelitos!C144</f>
        <v>5</v>
      </c>
      <c r="E26" s="63">
        <f>DatosDelitos!H144</f>
        <v>0</v>
      </c>
      <c r="F26" s="63">
        <f>DatosDelitos!I144</f>
        <v>1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0</v>
      </c>
    </row>
    <row r="27" spans="2:12" ht="38.25" customHeight="1" x14ac:dyDescent="0.2">
      <c r="B27" s="241" t="s">
        <v>1640</v>
      </c>
      <c r="C27" s="241"/>
      <c r="D27" s="62">
        <f>DatosDelitos!C147</f>
        <v>92</v>
      </c>
      <c r="E27" s="63">
        <f>DatosDelitos!H147</f>
        <v>32</v>
      </c>
      <c r="F27" s="63">
        <f>DatosDelitos!I147</f>
        <v>31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27</v>
      </c>
    </row>
    <row r="28" spans="2:12" ht="13.35" customHeight="1" x14ac:dyDescent="0.2">
      <c r="B28" s="241" t="s">
        <v>1641</v>
      </c>
      <c r="C28" s="241"/>
      <c r="D28" s="62">
        <f>DatosDelitos!C156+SUM(DatosDelitos!C167:C172)</f>
        <v>78</v>
      </c>
      <c r="E28" s="63">
        <f>DatosDelitos!H156+SUM(DatosDelitos!H167:H172)</f>
        <v>6</v>
      </c>
      <c r="F28" s="63">
        <f>DatosDelitos!I156+SUM(DatosDelitos!I167:I172)</f>
        <v>9</v>
      </c>
      <c r="G28" s="63">
        <f>DatosDelitos!J156+SUM(DatosDelitos!J167:J172)</f>
        <v>2</v>
      </c>
      <c r="H28" s="63">
        <f>DatosDelitos!K156+SUM(DatosDelitos!K167:K172)</f>
        <v>1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1</v>
      </c>
      <c r="L28" s="63">
        <f>DatosDelitos!P156+SUM(DatosDelitos!P167:Q172)</f>
        <v>5</v>
      </c>
    </row>
    <row r="29" spans="2:12" ht="13.35" customHeight="1" x14ac:dyDescent="0.2">
      <c r="B29" s="241" t="s">
        <v>1642</v>
      </c>
      <c r="C29" s="241"/>
      <c r="D29" s="62">
        <f>SUM(DatosDelitos!C173:C177)</f>
        <v>235</v>
      </c>
      <c r="E29" s="63">
        <f>SUM(DatosDelitos!H173:H177)</f>
        <v>103</v>
      </c>
      <c r="F29" s="63">
        <f>SUM(DatosDelitos!I173:I177)</f>
        <v>78</v>
      </c>
      <c r="G29" s="63">
        <f>SUM(DatosDelitos!J173:J177)</f>
        <v>3</v>
      </c>
      <c r="H29" s="63">
        <f>SUM(DatosDelitos!K173:K177)</f>
        <v>0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65</v>
      </c>
      <c r="L29" s="63">
        <f>SUM(DatosDelitos!P173:P177)</f>
        <v>69</v>
      </c>
    </row>
    <row r="30" spans="2:12" ht="13.35" customHeight="1" x14ac:dyDescent="0.2">
      <c r="B30" s="241" t="s">
        <v>1643</v>
      </c>
      <c r="C30" s="241"/>
      <c r="D30" s="62">
        <f>DatosDelitos!C178</f>
        <v>361</v>
      </c>
      <c r="E30" s="63">
        <f>DatosDelitos!H178</f>
        <v>255</v>
      </c>
      <c r="F30" s="63">
        <f>DatosDelitos!I178</f>
        <v>247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1</v>
      </c>
      <c r="L30" s="63">
        <f>DatosDelitos!P178</f>
        <v>1071</v>
      </c>
    </row>
    <row r="31" spans="2:12" ht="13.35" customHeight="1" x14ac:dyDescent="0.2">
      <c r="B31" s="241" t="s">
        <v>1644</v>
      </c>
      <c r="C31" s="241"/>
      <c r="D31" s="62">
        <f>DatosDelitos!C186</f>
        <v>194</v>
      </c>
      <c r="E31" s="63">
        <f>DatosDelitos!H186</f>
        <v>70</v>
      </c>
      <c r="F31" s="63">
        <f>DatosDelitos!I186</f>
        <v>69</v>
      </c>
      <c r="G31" s="63">
        <f>DatosDelitos!J186</f>
        <v>0</v>
      </c>
      <c r="H31" s="63">
        <f>DatosDelitos!K186</f>
        <v>0</v>
      </c>
      <c r="I31" s="63">
        <f>DatosDelitos!L186</f>
        <v>0</v>
      </c>
      <c r="J31" s="63">
        <f>DatosDelitos!M186</f>
        <v>0</v>
      </c>
      <c r="K31" s="63">
        <f>DatosDelitos!O186</f>
        <v>1</v>
      </c>
      <c r="L31" s="63">
        <f>DatosDelitos!P186</f>
        <v>57</v>
      </c>
    </row>
    <row r="32" spans="2:12" ht="13.35" customHeight="1" x14ac:dyDescent="0.2">
      <c r="B32" s="241" t="s">
        <v>1645</v>
      </c>
      <c r="C32" s="241"/>
      <c r="D32" s="62">
        <f>DatosDelitos!C201</f>
        <v>96</v>
      </c>
      <c r="E32" s="63">
        <f>DatosDelitos!H201</f>
        <v>39</v>
      </c>
      <c r="F32" s="63">
        <f>DatosDelitos!I201</f>
        <v>26</v>
      </c>
      <c r="G32" s="63">
        <f>DatosDelitos!J201</f>
        <v>0</v>
      </c>
      <c r="H32" s="63">
        <f>DatosDelitos!K201</f>
        <v>0</v>
      </c>
      <c r="I32" s="63">
        <f>DatosDelitos!L201</f>
        <v>0</v>
      </c>
      <c r="J32" s="63">
        <f>DatosDelitos!M201</f>
        <v>1</v>
      </c>
      <c r="K32" s="63">
        <f>DatosDelitos!O201</f>
        <v>0</v>
      </c>
      <c r="L32" s="63">
        <f>DatosDelitos!P201</f>
        <v>36</v>
      </c>
    </row>
    <row r="33" spans="2:13" ht="13.35" customHeight="1" x14ac:dyDescent="0.2">
      <c r="B33" s="241" t="s">
        <v>1646</v>
      </c>
      <c r="C33" s="241"/>
      <c r="D33" s="62">
        <f>DatosDelitos!C223</f>
        <v>794</v>
      </c>
      <c r="E33" s="63">
        <f>DatosDelitos!H223</f>
        <v>225</v>
      </c>
      <c r="F33" s="63">
        <f>DatosDelitos!I223</f>
        <v>179</v>
      </c>
      <c r="G33" s="63">
        <f>DatosDelitos!J223</f>
        <v>0</v>
      </c>
      <c r="H33" s="63">
        <f>DatosDelitos!K223</f>
        <v>1</v>
      </c>
      <c r="I33" s="63">
        <f>DatosDelitos!L223</f>
        <v>2</v>
      </c>
      <c r="J33" s="63">
        <f>DatosDelitos!M223</f>
        <v>2</v>
      </c>
      <c r="K33" s="63">
        <f>DatosDelitos!O223</f>
        <v>21</v>
      </c>
      <c r="L33" s="63">
        <f>DatosDelitos!P223</f>
        <v>450</v>
      </c>
    </row>
    <row r="34" spans="2:13" ht="13.35" customHeight="1" x14ac:dyDescent="0.2">
      <c r="B34" s="241" t="s">
        <v>1647</v>
      </c>
      <c r="C34" s="241"/>
      <c r="D34" s="62">
        <f>DatosDelitos!C244</f>
        <v>5</v>
      </c>
      <c r="E34" s="63">
        <f>DatosDelitos!H244</f>
        <v>1</v>
      </c>
      <c r="F34" s="63">
        <f>DatosDelitos!I244</f>
        <v>3</v>
      </c>
      <c r="G34" s="63">
        <f>DatosDelitos!J244</f>
        <v>0</v>
      </c>
      <c r="H34" s="63">
        <f>DatosDelitos!K244</f>
        <v>2</v>
      </c>
      <c r="I34" s="63">
        <f>DatosDelitos!L244</f>
        <v>0</v>
      </c>
      <c r="J34" s="63">
        <f>DatosDelitos!M244</f>
        <v>0</v>
      </c>
      <c r="K34" s="63">
        <f>DatosDelitos!O244</f>
        <v>4</v>
      </c>
      <c r="L34" s="63">
        <f>DatosDelitos!P244</f>
        <v>7</v>
      </c>
    </row>
    <row r="35" spans="2:13" ht="13.35" customHeight="1" x14ac:dyDescent="0.2">
      <c r="B35" s="241" t="s">
        <v>1648</v>
      </c>
      <c r="C35" s="241"/>
      <c r="D35" s="62">
        <f>DatosDelitos!C271</f>
        <v>163</v>
      </c>
      <c r="E35" s="63">
        <f>DatosDelitos!H271</f>
        <v>98</v>
      </c>
      <c r="F35" s="63">
        <f>DatosDelitos!I271</f>
        <v>136</v>
      </c>
      <c r="G35" s="63">
        <f>DatosDelitos!J271</f>
        <v>0</v>
      </c>
      <c r="H35" s="63">
        <f>DatosDelitos!K271</f>
        <v>0</v>
      </c>
      <c r="I35" s="63">
        <f>DatosDelitos!L271</f>
        <v>0</v>
      </c>
      <c r="J35" s="63">
        <f>DatosDelitos!M271</f>
        <v>1</v>
      </c>
      <c r="K35" s="63">
        <f>DatosDelitos!O271</f>
        <v>47</v>
      </c>
      <c r="L35" s="63">
        <f>DatosDelitos!P271</f>
        <v>194</v>
      </c>
    </row>
    <row r="36" spans="2:13" ht="38.25" customHeight="1" x14ac:dyDescent="0.2">
      <c r="B36" s="241" t="s">
        <v>1649</v>
      </c>
      <c r="C36" s="241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35" customHeight="1" x14ac:dyDescent="0.2">
      <c r="B37" s="241" t="s">
        <v>1650</v>
      </c>
      <c r="C37" s="241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35" customHeight="1" x14ac:dyDescent="0.2">
      <c r="B38" s="241" t="s">
        <v>1651</v>
      </c>
      <c r="C38" s="241"/>
      <c r="D38" s="62">
        <f>DatosDelitos!C312+DatosDelitos!C318+DatosDelitos!C320</f>
        <v>4</v>
      </c>
      <c r="E38" s="63">
        <f>DatosDelitos!H312+DatosDelitos!H318+DatosDelitos!H320</f>
        <v>1</v>
      </c>
      <c r="F38" s="63">
        <f>DatosDelitos!I312+DatosDelitos!I318+DatosDelitos!I320</f>
        <v>4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0</v>
      </c>
      <c r="L38" s="63">
        <f>DatosDelitos!P312+DatosDelitos!P318+DatosDelitos!P320</f>
        <v>0</v>
      </c>
    </row>
    <row r="39" spans="2:13" ht="13.35" customHeight="1" x14ac:dyDescent="0.2">
      <c r="B39" s="241" t="s">
        <v>1652</v>
      </c>
      <c r="C39" s="241"/>
      <c r="D39" s="62">
        <f>DatosDelitos!C323</f>
        <v>6917</v>
      </c>
      <c r="E39" s="63">
        <f>DatosDelitos!H323</f>
        <v>126</v>
      </c>
      <c r="F39" s="63">
        <f>DatosDelitos!I323</f>
        <v>0</v>
      </c>
      <c r="G39" s="63">
        <f>DatosDelitos!J323</f>
        <v>0</v>
      </c>
      <c r="H39" s="63">
        <f>DatosDelitos!K323</f>
        <v>0</v>
      </c>
      <c r="I39" s="63">
        <f>DatosDelitos!L323</f>
        <v>0</v>
      </c>
      <c r="J39" s="63">
        <f>DatosDelitos!M323</f>
        <v>0</v>
      </c>
      <c r="K39" s="63">
        <f>DatosDelitos!O323</f>
        <v>0</v>
      </c>
      <c r="L39" s="63">
        <f>DatosDelitos!P323</f>
        <v>3</v>
      </c>
    </row>
    <row r="40" spans="2:13" ht="13.35" customHeight="1" x14ac:dyDescent="0.2">
      <c r="B40" s="241" t="s">
        <v>1653</v>
      </c>
      <c r="C40" s="241"/>
      <c r="D40" s="62">
        <f>DatosDelitos!C325</f>
        <v>1</v>
      </c>
      <c r="E40" s="62">
        <f>DatosDelitos!H325</f>
        <v>0</v>
      </c>
      <c r="F40" s="62">
        <f>DatosDelitos!I325</f>
        <v>0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1</v>
      </c>
      <c r="L40" s="62">
        <f>DatosDelitos!P325</f>
        <v>0</v>
      </c>
    </row>
    <row r="41" spans="2:13" ht="13.35" customHeight="1" x14ac:dyDescent="0.2">
      <c r="B41" s="241" t="s">
        <v>952</v>
      </c>
      <c r="C41" s="241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35" customHeight="1" x14ac:dyDescent="0.2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" customHeight="1" thickBot="1" x14ac:dyDescent="0.25">
      <c r="B43" s="244" t="s">
        <v>956</v>
      </c>
      <c r="C43" s="244"/>
      <c r="D43" s="65">
        <f>SUM(D11:D42)</f>
        <v>21221</v>
      </c>
      <c r="E43" s="65">
        <f t="shared" ref="E43:L43" si="0">SUM(E11:E42)</f>
        <v>2536</v>
      </c>
      <c r="F43" s="65">
        <f t="shared" si="0"/>
        <v>2267</v>
      </c>
      <c r="G43" s="65">
        <f t="shared" si="0"/>
        <v>62</v>
      </c>
      <c r="H43" s="65">
        <f t="shared" si="0"/>
        <v>70</v>
      </c>
      <c r="I43" s="65">
        <f t="shared" si="0"/>
        <v>24</v>
      </c>
      <c r="J43" s="65">
        <f t="shared" si="0"/>
        <v>23</v>
      </c>
      <c r="K43" s="65">
        <f t="shared" si="0"/>
        <v>313</v>
      </c>
      <c r="L43" s="65">
        <f t="shared" si="0"/>
        <v>4363</v>
      </c>
    </row>
    <row r="46" spans="2:13" ht="15.75" x14ac:dyDescent="0.2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" thickBot="1" x14ac:dyDescent="0.25">
      <c r="D48" s="42" t="s">
        <v>1618</v>
      </c>
      <c r="E48" s="44" t="s">
        <v>1619</v>
      </c>
    </row>
    <row r="49" spans="2:5" ht="13.35" customHeight="1" x14ac:dyDescent="0.25">
      <c r="B49" s="243" t="s">
        <v>1656</v>
      </c>
      <c r="C49" s="243"/>
      <c r="D49" s="68">
        <f>DatosDelitos!F5</f>
        <v>0</v>
      </c>
      <c r="E49" s="68">
        <f>DatosDelitos!G5</f>
        <v>0</v>
      </c>
    </row>
    <row r="50" spans="2:5" ht="13.35" customHeight="1" x14ac:dyDescent="0.25">
      <c r="B50" s="243" t="s">
        <v>1657</v>
      </c>
      <c r="C50" s="243"/>
      <c r="D50" s="68">
        <f>DatosDelitos!F13-DatosDelitos!F17</f>
        <v>103</v>
      </c>
      <c r="E50" s="68">
        <f>DatosDelitos!G13-DatosDelitos!G17</f>
        <v>220</v>
      </c>
    </row>
    <row r="51" spans="2:5" ht="13.35" customHeight="1" x14ac:dyDescent="0.25">
      <c r="B51" s="243" t="s">
        <v>329</v>
      </c>
      <c r="C51" s="243"/>
      <c r="D51" s="68">
        <f>DatosDelitos!F10</f>
        <v>0</v>
      </c>
      <c r="E51" s="68">
        <f>DatosDelitos!G10</f>
        <v>0</v>
      </c>
    </row>
    <row r="52" spans="2:5" ht="13.35" customHeight="1" x14ac:dyDescent="0.25">
      <c r="B52" s="243" t="s">
        <v>347</v>
      </c>
      <c r="C52" s="243"/>
      <c r="D52" s="68">
        <f>DatosDelitos!F20</f>
        <v>0</v>
      </c>
      <c r="E52" s="68">
        <f>DatosDelitos!G20</f>
        <v>0</v>
      </c>
    </row>
    <row r="53" spans="2:5" ht="13.35" customHeight="1" x14ac:dyDescent="0.2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35" customHeight="1" x14ac:dyDescent="0.25">
      <c r="B54" s="243" t="s">
        <v>1629</v>
      </c>
      <c r="C54" s="243"/>
      <c r="D54" s="68">
        <f>DatosDelitos!F17+DatosDelitos!F44</f>
        <v>1306</v>
      </c>
      <c r="E54" s="68">
        <f>DatosDelitos!G17+DatosDelitos!G44</f>
        <v>480</v>
      </c>
    </row>
    <row r="55" spans="2:5" ht="13.35" customHeight="1" x14ac:dyDescent="0.25">
      <c r="B55" s="243" t="s">
        <v>1630</v>
      </c>
      <c r="C55" s="243"/>
      <c r="D55" s="68">
        <f>DatosDelitos!F30</f>
        <v>184</v>
      </c>
      <c r="E55" s="68">
        <f>DatosDelitos!G30</f>
        <v>465</v>
      </c>
    </row>
    <row r="56" spans="2:5" ht="13.35" customHeight="1" x14ac:dyDescent="0.25">
      <c r="B56" s="243" t="s">
        <v>1631</v>
      </c>
      <c r="C56" s="243"/>
      <c r="D56" s="68">
        <f>DatosDelitos!F42-DatosDelitos!F44</f>
        <v>0</v>
      </c>
      <c r="E56" s="68">
        <f>DatosDelitos!G42-DatosDelitos!G44</f>
        <v>1</v>
      </c>
    </row>
    <row r="57" spans="2:5" ht="13.35" customHeight="1" x14ac:dyDescent="0.25">
      <c r="B57" s="243" t="s">
        <v>1632</v>
      </c>
      <c r="C57" s="243"/>
      <c r="D57" s="68">
        <f>DatosDelitos!F50</f>
        <v>20</v>
      </c>
      <c r="E57" s="68">
        <f>DatosDelitos!G50</f>
        <v>8</v>
      </c>
    </row>
    <row r="58" spans="2:5" ht="13.35" customHeight="1" x14ac:dyDescent="0.25">
      <c r="B58" s="243" t="s">
        <v>1633</v>
      </c>
      <c r="C58" s="243"/>
      <c r="D58" s="68">
        <f>DatosDelitos!F72</f>
        <v>0</v>
      </c>
      <c r="E58" s="68">
        <f>DatosDelitos!G72</f>
        <v>0</v>
      </c>
    </row>
    <row r="59" spans="2:5" ht="27" customHeight="1" x14ac:dyDescent="0.25">
      <c r="B59" s="243" t="s">
        <v>1658</v>
      </c>
      <c r="C59" s="243"/>
      <c r="D59" s="68">
        <f>DatosDelitos!F74</f>
        <v>2</v>
      </c>
      <c r="E59" s="68">
        <f>DatosDelitos!G74</f>
        <v>1</v>
      </c>
    </row>
    <row r="60" spans="2:5" ht="13.35" customHeight="1" x14ac:dyDescent="0.25">
      <c r="B60" s="243" t="s">
        <v>1635</v>
      </c>
      <c r="C60" s="243"/>
      <c r="D60" s="68">
        <f>DatosDelitos!F82</f>
        <v>1</v>
      </c>
      <c r="E60" s="68">
        <f>DatosDelitos!G82</f>
        <v>3</v>
      </c>
    </row>
    <row r="61" spans="2:5" ht="13.35" customHeight="1" x14ac:dyDescent="0.25">
      <c r="B61" s="243" t="s">
        <v>1636</v>
      </c>
      <c r="C61" s="243"/>
      <c r="D61" s="68">
        <f>DatosDelitos!F85</f>
        <v>1</v>
      </c>
      <c r="E61" s="68">
        <f>DatosDelitos!G85</f>
        <v>4</v>
      </c>
    </row>
    <row r="62" spans="2:5" ht="13.35" customHeight="1" x14ac:dyDescent="0.25">
      <c r="B62" s="243" t="s">
        <v>978</v>
      </c>
      <c r="C62" s="243"/>
      <c r="D62" s="68">
        <f>DatosDelitos!F97</f>
        <v>170</v>
      </c>
      <c r="E62" s="68">
        <f>DatosDelitos!G97</f>
        <v>159</v>
      </c>
    </row>
    <row r="63" spans="2:5" ht="27" customHeight="1" x14ac:dyDescent="0.25">
      <c r="B63" s="243" t="s">
        <v>1659</v>
      </c>
      <c r="C63" s="243"/>
      <c r="D63" s="68">
        <f>DatosDelitos!F131</f>
        <v>0</v>
      </c>
      <c r="E63" s="68">
        <f>DatosDelitos!G131</f>
        <v>0</v>
      </c>
    </row>
    <row r="64" spans="2:5" ht="13.35" customHeight="1" x14ac:dyDescent="0.25">
      <c r="B64" s="243" t="s">
        <v>1638</v>
      </c>
      <c r="C64" s="243"/>
      <c r="D64" s="68">
        <f>DatosDelitos!F137</f>
        <v>1</v>
      </c>
      <c r="E64" s="68">
        <f>DatosDelitos!G137</f>
        <v>1</v>
      </c>
    </row>
    <row r="65" spans="2:5" ht="13.35" customHeight="1" x14ac:dyDescent="0.25">
      <c r="B65" s="243" t="s">
        <v>1639</v>
      </c>
      <c r="C65" s="243"/>
      <c r="D65" s="68">
        <f>DatosDelitos!F144</f>
        <v>0</v>
      </c>
      <c r="E65" s="68">
        <f>DatosDelitos!G144</f>
        <v>0</v>
      </c>
    </row>
    <row r="66" spans="2:5" ht="40.5" customHeight="1" x14ac:dyDescent="0.25">
      <c r="B66" s="243" t="s">
        <v>1640</v>
      </c>
      <c r="C66" s="243"/>
      <c r="D66" s="68">
        <f>DatosDelitos!F147</f>
        <v>9</v>
      </c>
      <c r="E66" s="68">
        <f>DatosDelitos!G147</f>
        <v>7</v>
      </c>
    </row>
    <row r="67" spans="2:5" ht="13.35" customHeight="1" x14ac:dyDescent="0.25">
      <c r="B67" s="243" t="s">
        <v>1641</v>
      </c>
      <c r="C67" s="243"/>
      <c r="D67" s="68">
        <f>DatosDelitos!F156+SUM(DatosDelitos!F167:G172)</f>
        <v>3</v>
      </c>
      <c r="E67" s="68">
        <f>DatosDelitos!G156+SUM(DatosDelitos!G167:H172)</f>
        <v>1</v>
      </c>
    </row>
    <row r="68" spans="2:5" ht="13.35" customHeight="1" x14ac:dyDescent="0.25">
      <c r="B68" s="243" t="s">
        <v>1642</v>
      </c>
      <c r="C68" s="243"/>
      <c r="D68" s="68">
        <f>SUM(DatosDelitos!F173:G177)</f>
        <v>9</v>
      </c>
      <c r="E68" s="68">
        <f>SUM(DatosDelitos!G173:H177)</f>
        <v>106</v>
      </c>
    </row>
    <row r="69" spans="2:5" ht="13.35" customHeight="1" x14ac:dyDescent="0.25">
      <c r="B69" s="243" t="s">
        <v>1643</v>
      </c>
      <c r="C69" s="243"/>
      <c r="D69" s="68">
        <f>DatosDelitos!F178</f>
        <v>976</v>
      </c>
      <c r="E69" s="68">
        <f>DatosDelitos!G178</f>
        <v>879</v>
      </c>
    </row>
    <row r="70" spans="2:5" ht="13.35" customHeight="1" x14ac:dyDescent="0.25">
      <c r="B70" s="243" t="s">
        <v>1644</v>
      </c>
      <c r="C70" s="243"/>
      <c r="D70" s="68">
        <f>DatosDelitos!F186</f>
        <v>18</v>
      </c>
      <c r="E70" s="68">
        <f>DatosDelitos!G186</f>
        <v>20</v>
      </c>
    </row>
    <row r="71" spans="2:5" ht="13.35" customHeight="1" x14ac:dyDescent="0.25">
      <c r="B71" s="243" t="s">
        <v>1645</v>
      </c>
      <c r="C71" s="243"/>
      <c r="D71" s="68">
        <f>DatosDelitos!F201</f>
        <v>22</v>
      </c>
      <c r="E71" s="68">
        <f>DatosDelitos!G201</f>
        <v>13</v>
      </c>
    </row>
    <row r="72" spans="2:5" ht="13.35" customHeight="1" x14ac:dyDescent="0.25">
      <c r="B72" s="243" t="s">
        <v>1646</v>
      </c>
      <c r="C72" s="243"/>
      <c r="D72" s="68">
        <f>DatosDelitos!F223</f>
        <v>419</v>
      </c>
      <c r="E72" s="68">
        <f>DatosDelitos!G223</f>
        <v>371</v>
      </c>
    </row>
    <row r="73" spans="2:5" ht="13.35" customHeight="1" x14ac:dyDescent="0.25">
      <c r="B73" s="243" t="s">
        <v>1647</v>
      </c>
      <c r="C73" s="243"/>
      <c r="D73" s="68">
        <f>DatosDelitos!F244</f>
        <v>1</v>
      </c>
      <c r="E73" s="68">
        <f>DatosDelitos!G244</f>
        <v>0</v>
      </c>
    </row>
    <row r="74" spans="2:5" ht="13.35" customHeight="1" x14ac:dyDescent="0.25">
      <c r="B74" s="243" t="s">
        <v>1648</v>
      </c>
      <c r="C74" s="243"/>
      <c r="D74" s="68">
        <f>DatosDelitos!F271</f>
        <v>120</v>
      </c>
      <c r="E74" s="68">
        <f>DatosDelitos!G271</f>
        <v>105</v>
      </c>
    </row>
    <row r="75" spans="2:5" ht="38.25" customHeight="1" x14ac:dyDescent="0.2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35" customHeight="1" x14ac:dyDescent="0.2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35" customHeight="1" x14ac:dyDescent="0.25">
      <c r="B77" s="243" t="s">
        <v>1651</v>
      </c>
      <c r="C77" s="243"/>
      <c r="D77" s="68">
        <f>DatosDelitos!F312+DatosDelitos!F318+DatosDelitos!F320</f>
        <v>0</v>
      </c>
      <c r="E77" s="68">
        <f>DatosDelitos!G312+DatosDelitos!G318+DatosDelitos!G320</f>
        <v>0</v>
      </c>
    </row>
    <row r="78" spans="2:5" ht="14.1" customHeight="1" x14ac:dyDescent="0.25">
      <c r="B78" s="243" t="s">
        <v>1652</v>
      </c>
      <c r="C78" s="243"/>
      <c r="D78" s="68">
        <f>DatosDelitos!F323</f>
        <v>261</v>
      </c>
      <c r="E78" s="68">
        <f>DatosDelitos!G323</f>
        <v>0</v>
      </c>
    </row>
    <row r="79" spans="2:5" ht="15" customHeight="1" x14ac:dyDescent="0.2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2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2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25">
      <c r="B82" s="245" t="s">
        <v>1660</v>
      </c>
      <c r="C82" s="245"/>
      <c r="D82" s="68">
        <f>SUM(D49:D81)</f>
        <v>3626</v>
      </c>
      <c r="E82" s="68">
        <f>SUM(E49:E81)</f>
        <v>2844</v>
      </c>
    </row>
    <row r="84" spans="2:13" s="71" customFormat="1" ht="15.75" x14ac:dyDescent="0.2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5.5" x14ac:dyDescent="0.2">
      <c r="D86" s="72" t="s">
        <v>315</v>
      </c>
    </row>
    <row r="87" spans="2:13" ht="13.35" customHeight="1" x14ac:dyDescent="0.25">
      <c r="B87" s="243" t="s">
        <v>1628</v>
      </c>
      <c r="C87" s="243"/>
      <c r="D87" s="68">
        <f>DatosDelitos!N5+DatosDelitos!N13-DatosDelitos!N17</f>
        <v>2</v>
      </c>
    </row>
    <row r="88" spans="2:13" ht="13.35" customHeight="1" x14ac:dyDescent="0.25">
      <c r="B88" s="243" t="s">
        <v>329</v>
      </c>
      <c r="C88" s="243"/>
      <c r="D88" s="68">
        <f>DatosDelitos!N10</f>
        <v>0</v>
      </c>
    </row>
    <row r="89" spans="2:13" ht="13.35" customHeight="1" x14ac:dyDescent="0.25">
      <c r="B89" s="243" t="s">
        <v>347</v>
      </c>
      <c r="C89" s="243"/>
      <c r="D89" s="68">
        <f>DatosDelitos!N20</f>
        <v>0</v>
      </c>
    </row>
    <row r="90" spans="2:13" ht="13.35" customHeight="1" x14ac:dyDescent="0.25">
      <c r="B90" s="243" t="s">
        <v>352</v>
      </c>
      <c r="C90" s="243"/>
      <c r="D90" s="68">
        <f>DatosDelitos!N23</f>
        <v>0</v>
      </c>
    </row>
    <row r="91" spans="2:13" ht="13.35" customHeight="1" x14ac:dyDescent="0.25">
      <c r="B91" s="243" t="s">
        <v>1662</v>
      </c>
      <c r="C91" s="243"/>
      <c r="D91" s="68">
        <f>SUM(DatosDelitos!N17,DatosDelitos!N44)</f>
        <v>6</v>
      </c>
    </row>
    <row r="92" spans="2:13" ht="13.35" customHeight="1" x14ac:dyDescent="0.25">
      <c r="B92" s="243" t="s">
        <v>1630</v>
      </c>
      <c r="C92" s="243"/>
      <c r="D92" s="68">
        <f>DatosDelitos!N30</f>
        <v>4</v>
      </c>
    </row>
    <row r="93" spans="2:13" ht="13.35" customHeight="1" x14ac:dyDescent="0.25">
      <c r="B93" s="243" t="s">
        <v>1631</v>
      </c>
      <c r="C93" s="243"/>
      <c r="D93" s="68">
        <f>DatosDelitos!N42-DatosDelitos!N44</f>
        <v>1</v>
      </c>
    </row>
    <row r="94" spans="2:13" ht="13.35" customHeight="1" x14ac:dyDescent="0.25">
      <c r="B94" s="243" t="s">
        <v>1632</v>
      </c>
      <c r="C94" s="243"/>
      <c r="D94" s="68">
        <f>DatosDelitos!N50</f>
        <v>12</v>
      </c>
    </row>
    <row r="95" spans="2:13" ht="13.35" customHeight="1" x14ac:dyDescent="0.25">
      <c r="B95" s="243" t="s">
        <v>1633</v>
      </c>
      <c r="C95" s="243"/>
      <c r="D95" s="68">
        <f>DatosDelitos!N72</f>
        <v>0</v>
      </c>
    </row>
    <row r="96" spans="2:13" ht="27" customHeight="1" x14ac:dyDescent="0.25">
      <c r="B96" s="243" t="s">
        <v>1658</v>
      </c>
      <c r="C96" s="243"/>
      <c r="D96" s="68">
        <f>DatosDelitos!N74</f>
        <v>1</v>
      </c>
    </row>
    <row r="97" spans="2:4" ht="13.35" customHeight="1" x14ac:dyDescent="0.25">
      <c r="B97" s="243" t="s">
        <v>1635</v>
      </c>
      <c r="C97" s="243"/>
      <c r="D97" s="68">
        <f>DatosDelitos!N82</f>
        <v>2</v>
      </c>
    </row>
    <row r="98" spans="2:4" ht="13.35" customHeight="1" x14ac:dyDescent="0.25">
      <c r="B98" s="243" t="s">
        <v>1636</v>
      </c>
      <c r="C98" s="243"/>
      <c r="D98" s="68">
        <f>DatosDelitos!N85</f>
        <v>7</v>
      </c>
    </row>
    <row r="99" spans="2:4" ht="13.35" customHeight="1" x14ac:dyDescent="0.25">
      <c r="B99" s="243" t="s">
        <v>978</v>
      </c>
      <c r="C99" s="243"/>
      <c r="D99" s="68">
        <f>DatosDelitos!N97</f>
        <v>11</v>
      </c>
    </row>
    <row r="100" spans="2:4" ht="27" customHeight="1" x14ac:dyDescent="0.25">
      <c r="B100" s="243" t="s">
        <v>1659</v>
      </c>
      <c r="C100" s="243"/>
      <c r="D100" s="68">
        <f>DatosDelitos!N131</f>
        <v>4</v>
      </c>
    </row>
    <row r="101" spans="2:4" ht="13.35" customHeight="1" x14ac:dyDescent="0.25">
      <c r="B101" s="243" t="s">
        <v>1638</v>
      </c>
      <c r="C101" s="243"/>
      <c r="D101" s="68">
        <f>DatosDelitos!N137</f>
        <v>6</v>
      </c>
    </row>
    <row r="102" spans="2:4" ht="13.35" customHeight="1" x14ac:dyDescent="0.25">
      <c r="B102" s="243" t="s">
        <v>1639</v>
      </c>
      <c r="C102" s="243"/>
      <c r="D102" s="68">
        <f>DatosDelitos!N144</f>
        <v>0</v>
      </c>
    </row>
    <row r="103" spans="2:4" ht="13.35" customHeight="1" x14ac:dyDescent="0.25">
      <c r="B103" s="243" t="s">
        <v>1663</v>
      </c>
      <c r="C103" s="243"/>
      <c r="D103" s="68">
        <f>DatosDelitos!N148</f>
        <v>11</v>
      </c>
    </row>
    <row r="104" spans="2:4" ht="13.35" customHeight="1" x14ac:dyDescent="0.25">
      <c r="B104" s="243" t="s">
        <v>1206</v>
      </c>
      <c r="C104" s="243"/>
      <c r="D104" s="68">
        <f>SUM(DatosDelitos!N149,DatosDelitos!N150)</f>
        <v>0</v>
      </c>
    </row>
    <row r="105" spans="2:4" ht="13.35" customHeight="1" x14ac:dyDescent="0.25">
      <c r="B105" s="243" t="s">
        <v>1204</v>
      </c>
      <c r="C105" s="243"/>
      <c r="D105" s="68">
        <f>SUM(DatosDelitos!N151:N155)</f>
        <v>15</v>
      </c>
    </row>
    <row r="106" spans="2:4" ht="13.35" customHeight="1" x14ac:dyDescent="0.25">
      <c r="B106" s="243" t="s">
        <v>1641</v>
      </c>
      <c r="C106" s="243"/>
      <c r="D106" s="68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8">
        <f>SUM(DatosDelitos!N161:N165)</f>
        <v>9</v>
      </c>
    </row>
    <row r="108" spans="2:4" ht="13.35" customHeight="1" x14ac:dyDescent="0.25">
      <c r="B108" s="243" t="s">
        <v>1642</v>
      </c>
      <c r="C108" s="243"/>
      <c r="D108" s="68">
        <f>SUM(DatosDelitos!N173:N177)</f>
        <v>4</v>
      </c>
    </row>
    <row r="109" spans="2:4" ht="13.35" customHeight="1" x14ac:dyDescent="0.25">
      <c r="B109" s="243" t="s">
        <v>1643</v>
      </c>
      <c r="C109" s="243"/>
      <c r="D109" s="68">
        <f>DatosDelitos!N178</f>
        <v>26</v>
      </c>
    </row>
    <row r="110" spans="2:4" ht="13.35" customHeight="1" x14ac:dyDescent="0.25">
      <c r="B110" s="243" t="s">
        <v>1644</v>
      </c>
      <c r="C110" s="243"/>
      <c r="D110" s="68">
        <f>DatosDelitos!N186</f>
        <v>7</v>
      </c>
    </row>
    <row r="111" spans="2:4" ht="13.35" customHeight="1" x14ac:dyDescent="0.25">
      <c r="B111" s="243" t="s">
        <v>1645</v>
      </c>
      <c r="C111" s="243"/>
      <c r="D111" s="68">
        <f>DatosDelitos!N201</f>
        <v>13</v>
      </c>
    </row>
    <row r="112" spans="2:4" ht="13.35" customHeight="1" x14ac:dyDescent="0.25">
      <c r="B112" s="243" t="s">
        <v>1646</v>
      </c>
      <c r="C112" s="243"/>
      <c r="D112" s="68">
        <f>DatosDelitos!N223</f>
        <v>3</v>
      </c>
    </row>
    <row r="113" spans="2:4" ht="13.35" customHeight="1" x14ac:dyDescent="0.25">
      <c r="B113" s="243" t="s">
        <v>1647</v>
      </c>
      <c r="C113" s="243"/>
      <c r="D113" s="68">
        <f>DatosDelitos!N244</f>
        <v>2</v>
      </c>
    </row>
    <row r="114" spans="2:4" ht="13.35" customHeight="1" x14ac:dyDescent="0.25">
      <c r="B114" s="243" t="s">
        <v>1648</v>
      </c>
      <c r="C114" s="243"/>
      <c r="D114" s="68">
        <f>DatosDelitos!N271</f>
        <v>0</v>
      </c>
    </row>
    <row r="115" spans="2:4" ht="38.25" customHeight="1" x14ac:dyDescent="0.25">
      <c r="B115" s="243" t="s">
        <v>1649</v>
      </c>
      <c r="C115" s="243"/>
      <c r="D115" s="68">
        <f>DatosDelitos!N301</f>
        <v>0</v>
      </c>
    </row>
    <row r="116" spans="2:4" ht="13.35" customHeight="1" x14ac:dyDescent="0.25">
      <c r="B116" s="243" t="s">
        <v>1650</v>
      </c>
      <c r="C116" s="243"/>
      <c r="D116" s="68">
        <f>DatosDelitos!N305</f>
        <v>0</v>
      </c>
    </row>
    <row r="117" spans="2:4" ht="13.35" customHeight="1" x14ac:dyDescent="0.25">
      <c r="B117" s="243" t="s">
        <v>1651</v>
      </c>
      <c r="C117" s="243"/>
      <c r="D117" s="68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8">
        <f>DatosDelitos!N318</f>
        <v>0</v>
      </c>
    </row>
    <row r="119" spans="2:4" ht="14.1" customHeight="1" x14ac:dyDescent="0.25">
      <c r="B119" s="243" t="s">
        <v>1652</v>
      </c>
      <c r="C119" s="243"/>
      <c r="D119" s="68">
        <f>DatosDelitos!N323</f>
        <v>10</v>
      </c>
    </row>
    <row r="120" spans="2:4" ht="12.75" customHeight="1" x14ac:dyDescent="0.25">
      <c r="B120" s="245" t="s">
        <v>1653</v>
      </c>
      <c r="C120" s="245"/>
      <c r="D120" s="68">
        <f>DatosDelitos!N325</f>
        <v>0</v>
      </c>
    </row>
    <row r="121" spans="2:4" ht="15" customHeight="1" x14ac:dyDescent="0.25">
      <c r="B121" s="245" t="s">
        <v>952</v>
      </c>
      <c r="C121" s="245"/>
      <c r="D121" s="68">
        <f>DatosDelitos!N337</f>
        <v>0</v>
      </c>
    </row>
    <row r="122" spans="2:4" ht="15" customHeight="1" x14ac:dyDescent="0.25">
      <c r="B122" s="245" t="s">
        <v>1654</v>
      </c>
      <c r="C122" s="245"/>
      <c r="D122" s="68">
        <f>DatosDelitos!N339</f>
        <v>0</v>
      </c>
    </row>
    <row r="123" spans="2:4" ht="15" customHeight="1" x14ac:dyDescent="0.25">
      <c r="B123" s="243" t="s">
        <v>1660</v>
      </c>
      <c r="C123" s="243"/>
      <c r="D123" s="68">
        <f>SUM(D87:D122)</f>
        <v>156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97" t="s">
        <v>318</v>
      </c>
      <c r="B5" s="198"/>
      <c r="C5" s="23">
        <v>18</v>
      </c>
      <c r="D5" s="23">
        <v>36</v>
      </c>
      <c r="E5" s="24">
        <v>-0.5</v>
      </c>
      <c r="F5" s="23">
        <v>0</v>
      </c>
      <c r="G5" s="23">
        <v>0</v>
      </c>
      <c r="H5" s="23">
        <v>8</v>
      </c>
      <c r="I5" s="23">
        <v>6</v>
      </c>
      <c r="J5" s="23">
        <v>2</v>
      </c>
      <c r="K5" s="23">
        <v>10</v>
      </c>
      <c r="L5" s="23">
        <v>2</v>
      </c>
      <c r="M5" s="23">
        <v>3</v>
      </c>
      <c r="N5" s="23">
        <v>1</v>
      </c>
      <c r="O5" s="23">
        <v>13</v>
      </c>
      <c r="P5" s="25">
        <v>20</v>
      </c>
    </row>
    <row r="6" spans="1:16" x14ac:dyDescent="0.25">
      <c r="A6" s="26" t="s">
        <v>319</v>
      </c>
      <c r="B6" s="26" t="s">
        <v>320</v>
      </c>
      <c r="C6" s="12">
        <v>7</v>
      </c>
      <c r="D6" s="12">
        <v>22</v>
      </c>
      <c r="E6" s="27">
        <v>-0.68181818181818199</v>
      </c>
      <c r="F6" s="12">
        <v>0</v>
      </c>
      <c r="G6" s="12">
        <v>0</v>
      </c>
      <c r="H6" s="12">
        <v>1</v>
      </c>
      <c r="I6" s="12">
        <v>0</v>
      </c>
      <c r="J6" s="12">
        <v>2</v>
      </c>
      <c r="K6" s="12">
        <v>7</v>
      </c>
      <c r="L6" s="12">
        <v>0</v>
      </c>
      <c r="M6" s="12">
        <v>2</v>
      </c>
      <c r="N6" s="12">
        <v>0</v>
      </c>
      <c r="O6" s="12">
        <v>11</v>
      </c>
      <c r="P6" s="21">
        <v>8</v>
      </c>
    </row>
    <row r="7" spans="1:16" x14ac:dyDescent="0.25">
      <c r="A7" s="26" t="s">
        <v>321</v>
      </c>
      <c r="B7" s="26" t="s">
        <v>322</v>
      </c>
      <c r="C7" s="12">
        <v>3</v>
      </c>
      <c r="D7" s="12">
        <v>8</v>
      </c>
      <c r="E7" s="27">
        <v>-0.625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3</v>
      </c>
      <c r="L7" s="12">
        <v>1</v>
      </c>
      <c r="M7" s="12">
        <v>1</v>
      </c>
      <c r="N7" s="12">
        <v>0</v>
      </c>
      <c r="O7" s="12">
        <v>2</v>
      </c>
      <c r="P7" s="21">
        <v>3</v>
      </c>
    </row>
    <row r="8" spans="1:16" x14ac:dyDescent="0.25">
      <c r="A8" s="26" t="s">
        <v>323</v>
      </c>
      <c r="B8" s="26" t="s">
        <v>324</v>
      </c>
      <c r="C8" s="12">
        <v>8</v>
      </c>
      <c r="D8" s="12">
        <v>6</v>
      </c>
      <c r="E8" s="27">
        <v>0.33333333333333298</v>
      </c>
      <c r="F8" s="12">
        <v>0</v>
      </c>
      <c r="G8" s="12">
        <v>0</v>
      </c>
      <c r="H8" s="12">
        <v>7</v>
      </c>
      <c r="I8" s="12">
        <v>6</v>
      </c>
      <c r="J8" s="12">
        <v>0</v>
      </c>
      <c r="K8" s="12">
        <v>0</v>
      </c>
      <c r="L8" s="12">
        <v>1</v>
      </c>
      <c r="M8" s="12">
        <v>0</v>
      </c>
      <c r="N8" s="12">
        <v>1</v>
      </c>
      <c r="O8" s="12">
        <v>0</v>
      </c>
      <c r="P8" s="21">
        <v>9</v>
      </c>
    </row>
    <row r="9" spans="1:16" x14ac:dyDescent="0.25">
      <c r="A9" s="26" t="s">
        <v>325</v>
      </c>
      <c r="B9" s="26" t="s">
        <v>326</v>
      </c>
      <c r="C9" s="12">
        <v>0</v>
      </c>
      <c r="D9" s="12">
        <v>0</v>
      </c>
      <c r="E9" s="27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7" t="s">
        <v>327</v>
      </c>
      <c r="B10" s="198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2">
        <v>0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7" t="s">
        <v>332</v>
      </c>
      <c r="B13" s="198"/>
      <c r="C13" s="23">
        <v>6675</v>
      </c>
      <c r="D13" s="23">
        <v>7616</v>
      </c>
      <c r="E13" s="24">
        <v>-0.123555672268907</v>
      </c>
      <c r="F13" s="23">
        <v>1206</v>
      </c>
      <c r="G13" s="23">
        <v>669</v>
      </c>
      <c r="H13" s="23">
        <v>378</v>
      </c>
      <c r="I13" s="23">
        <v>373</v>
      </c>
      <c r="J13" s="23">
        <v>5</v>
      </c>
      <c r="K13" s="23">
        <v>12</v>
      </c>
      <c r="L13" s="23">
        <v>3</v>
      </c>
      <c r="M13" s="23">
        <v>3</v>
      </c>
      <c r="N13" s="23">
        <v>7</v>
      </c>
      <c r="O13" s="23">
        <v>30</v>
      </c>
      <c r="P13" s="25">
        <v>993</v>
      </c>
    </row>
    <row r="14" spans="1:16" x14ac:dyDescent="0.25">
      <c r="A14" s="26" t="s">
        <v>333</v>
      </c>
      <c r="B14" s="26" t="s">
        <v>334</v>
      </c>
      <c r="C14" s="12">
        <v>4077</v>
      </c>
      <c r="D14" s="12">
        <v>6255</v>
      </c>
      <c r="E14" s="27">
        <v>-0.34820143884892102</v>
      </c>
      <c r="F14" s="12">
        <v>98</v>
      </c>
      <c r="G14" s="12">
        <v>218</v>
      </c>
      <c r="H14" s="12">
        <v>169</v>
      </c>
      <c r="I14" s="12">
        <v>244</v>
      </c>
      <c r="J14" s="12">
        <v>3</v>
      </c>
      <c r="K14" s="12">
        <v>7</v>
      </c>
      <c r="L14" s="12">
        <v>1</v>
      </c>
      <c r="M14" s="12">
        <v>3</v>
      </c>
      <c r="N14" s="12">
        <v>1</v>
      </c>
      <c r="O14" s="12">
        <v>14</v>
      </c>
      <c r="P14" s="21">
        <v>500</v>
      </c>
    </row>
    <row r="15" spans="1:16" x14ac:dyDescent="0.25">
      <c r="A15" s="26" t="s">
        <v>335</v>
      </c>
      <c r="B15" s="26" t="s">
        <v>336</v>
      </c>
      <c r="C15" s="12">
        <v>4</v>
      </c>
      <c r="D15" s="12">
        <v>3</v>
      </c>
      <c r="E15" s="27">
        <v>0.33333333333333298</v>
      </c>
      <c r="F15" s="12">
        <v>0</v>
      </c>
      <c r="G15" s="12">
        <v>0</v>
      </c>
      <c r="H15" s="12">
        <v>0</v>
      </c>
      <c r="I15" s="12">
        <v>4</v>
      </c>
      <c r="J15" s="12">
        <v>1</v>
      </c>
      <c r="K15" s="12">
        <v>1</v>
      </c>
      <c r="L15" s="12">
        <v>0</v>
      </c>
      <c r="M15" s="12">
        <v>0</v>
      </c>
      <c r="N15" s="12">
        <v>0</v>
      </c>
      <c r="O15" s="12">
        <v>1</v>
      </c>
      <c r="P15" s="21">
        <v>0</v>
      </c>
    </row>
    <row r="16" spans="1:16" x14ac:dyDescent="0.25">
      <c r="A16" s="26" t="s">
        <v>337</v>
      </c>
      <c r="B16" s="26" t="s">
        <v>338</v>
      </c>
      <c r="C16" s="12">
        <v>1533</v>
      </c>
      <c r="D16" s="12">
        <v>305</v>
      </c>
      <c r="E16" s="27">
        <v>4.0262295081967201</v>
      </c>
      <c r="F16" s="12">
        <v>5</v>
      </c>
      <c r="G16" s="12">
        <v>2</v>
      </c>
      <c r="H16" s="12">
        <v>68</v>
      </c>
      <c r="I16" s="12">
        <v>51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37</v>
      </c>
    </row>
    <row r="17" spans="1:16" ht="33.75" x14ac:dyDescent="0.25">
      <c r="A17" s="26" t="s">
        <v>339</v>
      </c>
      <c r="B17" s="26" t="s">
        <v>340</v>
      </c>
      <c r="C17" s="12">
        <v>1060</v>
      </c>
      <c r="D17" s="12">
        <v>1052</v>
      </c>
      <c r="E17" s="27">
        <v>7.6045627376425898E-3</v>
      </c>
      <c r="F17" s="12">
        <v>1103</v>
      </c>
      <c r="G17" s="12">
        <v>449</v>
      </c>
      <c r="H17" s="12">
        <v>141</v>
      </c>
      <c r="I17" s="12">
        <v>74</v>
      </c>
      <c r="J17" s="12">
        <v>1</v>
      </c>
      <c r="K17" s="12">
        <v>4</v>
      </c>
      <c r="L17" s="12">
        <v>2</v>
      </c>
      <c r="M17" s="12">
        <v>0</v>
      </c>
      <c r="N17" s="12">
        <v>6</v>
      </c>
      <c r="O17" s="12">
        <v>15</v>
      </c>
      <c r="P17" s="21">
        <v>456</v>
      </c>
    </row>
    <row r="18" spans="1:16" x14ac:dyDescent="0.25">
      <c r="A18" s="26" t="s">
        <v>341</v>
      </c>
      <c r="B18" s="26" t="s">
        <v>342</v>
      </c>
      <c r="C18" s="12">
        <v>1</v>
      </c>
      <c r="D18" s="12">
        <v>1</v>
      </c>
      <c r="E18" s="27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7" t="s">
        <v>345</v>
      </c>
      <c r="B20" s="198"/>
      <c r="C20" s="23">
        <v>6</v>
      </c>
      <c r="D20" s="23">
        <v>5</v>
      </c>
      <c r="E20" s="24">
        <v>0.2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1</v>
      </c>
    </row>
    <row r="21" spans="1:16" x14ac:dyDescent="0.25">
      <c r="A21" s="26" t="s">
        <v>346</v>
      </c>
      <c r="B21" s="26" t="s">
        <v>347</v>
      </c>
      <c r="C21" s="12">
        <v>1</v>
      </c>
      <c r="D21" s="12">
        <v>2</v>
      </c>
      <c r="E21" s="27">
        <v>-0.5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2">
        <v>5</v>
      </c>
      <c r="D22" s="12">
        <v>3</v>
      </c>
      <c r="E22" s="27">
        <v>0.66666666666666696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1</v>
      </c>
    </row>
    <row r="23" spans="1:16" x14ac:dyDescent="0.25">
      <c r="A23" s="197" t="s">
        <v>350</v>
      </c>
      <c r="B23" s="198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7" t="s">
        <v>363</v>
      </c>
      <c r="B30" s="198"/>
      <c r="C30" s="23">
        <v>612</v>
      </c>
      <c r="D30" s="23">
        <v>667</v>
      </c>
      <c r="E30" s="24">
        <v>-8.24587706146927E-2</v>
      </c>
      <c r="F30" s="23">
        <v>184</v>
      </c>
      <c r="G30" s="23">
        <v>465</v>
      </c>
      <c r="H30" s="23">
        <v>49</v>
      </c>
      <c r="I30" s="23">
        <v>149</v>
      </c>
      <c r="J30" s="23">
        <v>1</v>
      </c>
      <c r="K30" s="23">
        <v>8</v>
      </c>
      <c r="L30" s="23">
        <v>0</v>
      </c>
      <c r="M30" s="23">
        <v>2</v>
      </c>
      <c r="N30" s="23">
        <v>4</v>
      </c>
      <c r="O30" s="23">
        <v>29</v>
      </c>
      <c r="P30" s="25">
        <v>491</v>
      </c>
    </row>
    <row r="31" spans="1:16" x14ac:dyDescent="0.25">
      <c r="A31" s="26" t="s">
        <v>364</v>
      </c>
      <c r="B31" s="26" t="s">
        <v>365</v>
      </c>
      <c r="C31" s="12">
        <v>3</v>
      </c>
      <c r="D31" s="12">
        <v>12</v>
      </c>
      <c r="E31" s="27">
        <v>-0.75</v>
      </c>
      <c r="F31" s="12">
        <v>0</v>
      </c>
      <c r="G31" s="12">
        <v>0</v>
      </c>
      <c r="H31" s="12">
        <v>2</v>
      </c>
      <c r="I31" s="12">
        <v>4</v>
      </c>
      <c r="J31" s="12">
        <v>0</v>
      </c>
      <c r="K31" s="12">
        <v>2</v>
      </c>
      <c r="L31" s="12">
        <v>0</v>
      </c>
      <c r="M31" s="12">
        <v>0</v>
      </c>
      <c r="N31" s="12">
        <v>0</v>
      </c>
      <c r="O31" s="12">
        <v>6</v>
      </c>
      <c r="P31" s="21">
        <v>2</v>
      </c>
    </row>
    <row r="32" spans="1:16" x14ac:dyDescent="0.25">
      <c r="A32" s="26" t="s">
        <v>366</v>
      </c>
      <c r="B32" s="26" t="s">
        <v>367</v>
      </c>
      <c r="C32" s="12">
        <v>4</v>
      </c>
      <c r="D32" s="12">
        <v>4</v>
      </c>
      <c r="E32" s="27">
        <v>0</v>
      </c>
      <c r="F32" s="12">
        <v>0</v>
      </c>
      <c r="G32" s="12">
        <v>0</v>
      </c>
      <c r="H32" s="12">
        <v>1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2">
        <v>347</v>
      </c>
      <c r="D33" s="12">
        <v>370</v>
      </c>
      <c r="E33" s="27">
        <v>-6.21621621621622E-2</v>
      </c>
      <c r="F33" s="12">
        <v>65</v>
      </c>
      <c r="G33" s="12">
        <v>96</v>
      </c>
      <c r="H33" s="12">
        <v>23</v>
      </c>
      <c r="I33" s="12">
        <v>71</v>
      </c>
      <c r="J33" s="12">
        <v>0</v>
      </c>
      <c r="K33" s="12">
        <v>3</v>
      </c>
      <c r="L33" s="12">
        <v>0</v>
      </c>
      <c r="M33" s="12">
        <v>0</v>
      </c>
      <c r="N33" s="12">
        <v>0</v>
      </c>
      <c r="O33" s="12">
        <v>6</v>
      </c>
      <c r="P33" s="21">
        <v>149</v>
      </c>
    </row>
    <row r="34" spans="1:16" x14ac:dyDescent="0.25">
      <c r="A34" s="26" t="s">
        <v>370</v>
      </c>
      <c r="B34" s="26" t="s">
        <v>371</v>
      </c>
      <c r="C34" s="12">
        <v>19</v>
      </c>
      <c r="D34" s="12">
        <v>12</v>
      </c>
      <c r="E34" s="27">
        <v>0.58333333333333304</v>
      </c>
      <c r="F34" s="12">
        <v>9</v>
      </c>
      <c r="G34" s="12">
        <v>22</v>
      </c>
      <c r="H34" s="12">
        <v>2</v>
      </c>
      <c r="I34" s="12">
        <v>4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32</v>
      </c>
    </row>
    <row r="35" spans="1:16" x14ac:dyDescent="0.25">
      <c r="A35" s="26" t="s">
        <v>372</v>
      </c>
      <c r="B35" s="26" t="s">
        <v>373</v>
      </c>
      <c r="C35" s="12">
        <v>84</v>
      </c>
      <c r="D35" s="12">
        <v>114</v>
      </c>
      <c r="E35" s="27">
        <v>-0.26315789473684198</v>
      </c>
      <c r="F35" s="12">
        <v>32</v>
      </c>
      <c r="G35" s="12">
        <v>36</v>
      </c>
      <c r="H35" s="12">
        <v>5</v>
      </c>
      <c r="I35" s="12">
        <v>23</v>
      </c>
      <c r="J35" s="12">
        <v>0</v>
      </c>
      <c r="K35" s="12">
        <v>0</v>
      </c>
      <c r="L35" s="12">
        <v>0</v>
      </c>
      <c r="M35" s="12">
        <v>0</v>
      </c>
      <c r="N35" s="12">
        <v>2</v>
      </c>
      <c r="O35" s="12">
        <v>1</v>
      </c>
      <c r="P35" s="21">
        <v>49</v>
      </c>
    </row>
    <row r="36" spans="1:16" ht="22.5" x14ac:dyDescent="0.25">
      <c r="A36" s="26" t="s">
        <v>374</v>
      </c>
      <c r="B36" s="26" t="s">
        <v>375</v>
      </c>
      <c r="C36" s="12">
        <v>34</v>
      </c>
      <c r="D36" s="12">
        <v>49</v>
      </c>
      <c r="E36" s="27">
        <v>-0.30612244897959201</v>
      </c>
      <c r="F36" s="12">
        <v>53</v>
      </c>
      <c r="G36" s="12">
        <v>208</v>
      </c>
      <c r="H36" s="12">
        <v>9</v>
      </c>
      <c r="I36" s="12">
        <v>29</v>
      </c>
      <c r="J36" s="12">
        <v>0</v>
      </c>
      <c r="K36" s="12">
        <v>2</v>
      </c>
      <c r="L36" s="12">
        <v>0</v>
      </c>
      <c r="M36" s="12">
        <v>0</v>
      </c>
      <c r="N36" s="12">
        <v>0</v>
      </c>
      <c r="O36" s="12">
        <v>12</v>
      </c>
      <c r="P36" s="21">
        <v>171</v>
      </c>
    </row>
    <row r="37" spans="1:16" ht="22.5" x14ac:dyDescent="0.25">
      <c r="A37" s="26" t="s">
        <v>376</v>
      </c>
      <c r="B37" s="26" t="s">
        <v>377</v>
      </c>
      <c r="C37" s="12">
        <v>4</v>
      </c>
      <c r="D37" s="12">
        <v>11</v>
      </c>
      <c r="E37" s="27">
        <v>-0.63636363636363602</v>
      </c>
      <c r="F37" s="12">
        <v>14</v>
      </c>
      <c r="G37" s="12">
        <v>79</v>
      </c>
      <c r="H37" s="12">
        <v>1</v>
      </c>
      <c r="I37" s="12">
        <v>12</v>
      </c>
      <c r="J37" s="12">
        <v>0</v>
      </c>
      <c r="K37" s="12">
        <v>1</v>
      </c>
      <c r="L37" s="12">
        <v>0</v>
      </c>
      <c r="M37" s="12">
        <v>2</v>
      </c>
      <c r="N37" s="12">
        <v>0</v>
      </c>
      <c r="O37" s="12">
        <v>4</v>
      </c>
      <c r="P37" s="21">
        <v>65</v>
      </c>
    </row>
    <row r="38" spans="1:16" ht="22.5" x14ac:dyDescent="0.25">
      <c r="A38" s="26" t="s">
        <v>378</v>
      </c>
      <c r="B38" s="26" t="s">
        <v>379</v>
      </c>
      <c r="C38" s="12">
        <v>8</v>
      </c>
      <c r="D38" s="12">
        <v>6</v>
      </c>
      <c r="E38" s="27">
        <v>0.33333333333333298</v>
      </c>
      <c r="F38" s="12">
        <v>2</v>
      </c>
      <c r="G38" s="12">
        <v>15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12</v>
      </c>
    </row>
    <row r="39" spans="1:16" ht="33.75" x14ac:dyDescent="0.2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1</v>
      </c>
    </row>
    <row r="41" spans="1:16" x14ac:dyDescent="0.25">
      <c r="A41" s="26" t="s">
        <v>384</v>
      </c>
      <c r="B41" s="26" t="s">
        <v>385</v>
      </c>
      <c r="C41" s="12">
        <v>109</v>
      </c>
      <c r="D41" s="12">
        <v>89</v>
      </c>
      <c r="E41" s="27">
        <v>0.224719101123595</v>
      </c>
      <c r="F41" s="12">
        <v>9</v>
      </c>
      <c r="G41" s="12">
        <v>9</v>
      </c>
      <c r="H41" s="12">
        <v>6</v>
      </c>
      <c r="I41" s="12">
        <v>6</v>
      </c>
      <c r="J41" s="12">
        <v>0</v>
      </c>
      <c r="K41" s="12">
        <v>0</v>
      </c>
      <c r="L41" s="12">
        <v>0</v>
      </c>
      <c r="M41" s="12">
        <v>0</v>
      </c>
      <c r="N41" s="12">
        <v>2</v>
      </c>
      <c r="O41" s="12">
        <v>0</v>
      </c>
      <c r="P41" s="21">
        <v>10</v>
      </c>
    </row>
    <row r="42" spans="1:16" x14ac:dyDescent="0.25">
      <c r="A42" s="197" t="s">
        <v>386</v>
      </c>
      <c r="B42" s="198"/>
      <c r="C42" s="23">
        <v>260</v>
      </c>
      <c r="D42" s="23">
        <v>220</v>
      </c>
      <c r="E42" s="24">
        <v>0.18181818181818199</v>
      </c>
      <c r="F42" s="23">
        <v>203</v>
      </c>
      <c r="G42" s="23">
        <v>32</v>
      </c>
      <c r="H42" s="23">
        <v>27</v>
      </c>
      <c r="I42" s="23">
        <v>22</v>
      </c>
      <c r="J42" s="23">
        <v>0</v>
      </c>
      <c r="K42" s="23">
        <v>2</v>
      </c>
      <c r="L42" s="23">
        <v>4</v>
      </c>
      <c r="M42" s="23">
        <v>0</v>
      </c>
      <c r="N42" s="23">
        <v>1</v>
      </c>
      <c r="O42" s="23">
        <v>4</v>
      </c>
      <c r="P42" s="25">
        <v>54</v>
      </c>
    </row>
    <row r="43" spans="1:16" x14ac:dyDescent="0.25">
      <c r="A43" s="26" t="s">
        <v>387</v>
      </c>
      <c r="B43" s="26" t="s">
        <v>388</v>
      </c>
      <c r="C43" s="12">
        <v>2</v>
      </c>
      <c r="D43" s="12">
        <v>5</v>
      </c>
      <c r="E43" s="27">
        <v>-0.6</v>
      </c>
      <c r="F43" s="12">
        <v>0</v>
      </c>
      <c r="G43" s="12">
        <v>1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1</v>
      </c>
    </row>
    <row r="44" spans="1:16" ht="22.5" x14ac:dyDescent="0.25">
      <c r="A44" s="26" t="s">
        <v>389</v>
      </c>
      <c r="B44" s="26" t="s">
        <v>390</v>
      </c>
      <c r="C44" s="12">
        <v>245</v>
      </c>
      <c r="D44" s="12">
        <v>206</v>
      </c>
      <c r="E44" s="27">
        <v>0.18932038834951401</v>
      </c>
      <c r="F44" s="12">
        <v>203</v>
      </c>
      <c r="G44" s="12">
        <v>31</v>
      </c>
      <c r="H44" s="12">
        <v>26</v>
      </c>
      <c r="I44" s="12">
        <v>17</v>
      </c>
      <c r="J44" s="12">
        <v>0</v>
      </c>
      <c r="K44" s="12">
        <v>2</v>
      </c>
      <c r="L44" s="12">
        <v>4</v>
      </c>
      <c r="M44" s="12">
        <v>0</v>
      </c>
      <c r="N44" s="12">
        <v>0</v>
      </c>
      <c r="O44" s="12">
        <v>4</v>
      </c>
      <c r="P44" s="21">
        <v>52</v>
      </c>
    </row>
    <row r="45" spans="1:16" x14ac:dyDescent="0.25">
      <c r="A45" s="26" t="s">
        <v>391</v>
      </c>
      <c r="B45" s="26" t="s">
        <v>392</v>
      </c>
      <c r="C45" s="12">
        <v>0</v>
      </c>
      <c r="D45" s="12">
        <v>4</v>
      </c>
      <c r="E45" s="27">
        <v>-1</v>
      </c>
      <c r="F45" s="12">
        <v>0</v>
      </c>
      <c r="G45" s="12">
        <v>0</v>
      </c>
      <c r="H45" s="12">
        <v>0</v>
      </c>
      <c r="I45" s="12">
        <v>1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2">
        <v>1</v>
      </c>
      <c r="D46" s="12">
        <v>0</v>
      </c>
      <c r="E46" s="27">
        <v>0</v>
      </c>
      <c r="F46" s="12">
        <v>0</v>
      </c>
      <c r="G46" s="12">
        <v>0</v>
      </c>
      <c r="H46" s="12">
        <v>1</v>
      </c>
      <c r="I46" s="12">
        <v>4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1">
        <v>1</v>
      </c>
    </row>
    <row r="47" spans="1:16" ht="22.5" x14ac:dyDescent="0.2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2">
        <v>9</v>
      </c>
      <c r="D48" s="12">
        <v>4</v>
      </c>
      <c r="E48" s="27">
        <v>1.25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2">
        <v>3</v>
      </c>
      <c r="D49" s="12">
        <v>1</v>
      </c>
      <c r="E49" s="27">
        <v>2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7" t="s">
        <v>401</v>
      </c>
      <c r="B50" s="198"/>
      <c r="C50" s="23">
        <v>381</v>
      </c>
      <c r="D50" s="23">
        <v>385</v>
      </c>
      <c r="E50" s="24">
        <v>-1.03896103896104E-2</v>
      </c>
      <c r="F50" s="23">
        <v>20</v>
      </c>
      <c r="G50" s="23">
        <v>8</v>
      </c>
      <c r="H50" s="23">
        <v>74</v>
      </c>
      <c r="I50" s="23">
        <v>60</v>
      </c>
      <c r="J50" s="23">
        <v>48</v>
      </c>
      <c r="K50" s="23">
        <v>31</v>
      </c>
      <c r="L50" s="23">
        <v>0</v>
      </c>
      <c r="M50" s="23">
        <v>0</v>
      </c>
      <c r="N50" s="23">
        <v>12</v>
      </c>
      <c r="O50" s="23">
        <v>6</v>
      </c>
      <c r="P50" s="25">
        <v>83</v>
      </c>
    </row>
    <row r="51" spans="1:16" x14ac:dyDescent="0.25">
      <c r="A51" s="26" t="s">
        <v>402</v>
      </c>
      <c r="B51" s="26" t="s">
        <v>403</v>
      </c>
      <c r="C51" s="12">
        <v>194</v>
      </c>
      <c r="D51" s="12">
        <v>213</v>
      </c>
      <c r="E51" s="27">
        <v>-8.9201877934272297E-2</v>
      </c>
      <c r="F51" s="12">
        <v>18</v>
      </c>
      <c r="G51" s="12">
        <v>8</v>
      </c>
      <c r="H51" s="12">
        <v>33</v>
      </c>
      <c r="I51" s="12">
        <v>16</v>
      </c>
      <c r="J51" s="12">
        <v>28</v>
      </c>
      <c r="K51" s="12">
        <v>13</v>
      </c>
      <c r="L51" s="12">
        <v>0</v>
      </c>
      <c r="M51" s="12">
        <v>0</v>
      </c>
      <c r="N51" s="12">
        <v>5</v>
      </c>
      <c r="O51" s="12">
        <v>3</v>
      </c>
      <c r="P51" s="21">
        <v>21</v>
      </c>
    </row>
    <row r="52" spans="1:16" x14ac:dyDescent="0.25">
      <c r="A52" s="26" t="s">
        <v>404</v>
      </c>
      <c r="B52" s="26" t="s">
        <v>405</v>
      </c>
      <c r="C52" s="12">
        <v>2</v>
      </c>
      <c r="D52" s="12">
        <v>3</v>
      </c>
      <c r="E52" s="27">
        <v>-0.33333333333333298</v>
      </c>
      <c r="F52" s="12">
        <v>0</v>
      </c>
      <c r="G52" s="12">
        <v>0</v>
      </c>
      <c r="H52" s="12">
        <v>1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1">
        <v>0</v>
      </c>
    </row>
    <row r="53" spans="1:16" x14ac:dyDescent="0.25">
      <c r="A53" s="26" t="s">
        <v>406</v>
      </c>
      <c r="B53" s="26" t="s">
        <v>407</v>
      </c>
      <c r="C53" s="12">
        <v>32</v>
      </c>
      <c r="D53" s="12">
        <v>32</v>
      </c>
      <c r="E53" s="27">
        <v>0</v>
      </c>
      <c r="F53" s="12">
        <v>1</v>
      </c>
      <c r="G53" s="12">
        <v>0</v>
      </c>
      <c r="H53" s="12">
        <v>7</v>
      </c>
      <c r="I53" s="12">
        <v>4</v>
      </c>
      <c r="J53" s="12">
        <v>4</v>
      </c>
      <c r="K53" s="12">
        <v>2</v>
      </c>
      <c r="L53" s="12">
        <v>0</v>
      </c>
      <c r="M53" s="12">
        <v>0</v>
      </c>
      <c r="N53" s="12">
        <v>2</v>
      </c>
      <c r="O53" s="12">
        <v>1</v>
      </c>
      <c r="P53" s="21">
        <v>7</v>
      </c>
    </row>
    <row r="54" spans="1:16" ht="22.5" x14ac:dyDescent="0.25">
      <c r="A54" s="26" t="s">
        <v>408</v>
      </c>
      <c r="B54" s="26" t="s">
        <v>409</v>
      </c>
      <c r="C54" s="12">
        <v>1</v>
      </c>
      <c r="D54" s="12">
        <v>1</v>
      </c>
      <c r="E54" s="27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1">
        <v>2</v>
      </c>
    </row>
    <row r="55" spans="1:16" x14ac:dyDescent="0.25">
      <c r="A55" s="26" t="s">
        <v>410</v>
      </c>
      <c r="B55" s="26" t="s">
        <v>411</v>
      </c>
      <c r="C55" s="12">
        <v>0</v>
      </c>
      <c r="D55" s="12">
        <v>0</v>
      </c>
      <c r="E55" s="27">
        <v>0</v>
      </c>
      <c r="F55" s="12">
        <v>1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2">
        <v>11</v>
      </c>
      <c r="D56" s="12">
        <v>9</v>
      </c>
      <c r="E56" s="27">
        <v>0.22222222222222199</v>
      </c>
      <c r="F56" s="12">
        <v>0</v>
      </c>
      <c r="G56" s="12">
        <v>0</v>
      </c>
      <c r="H56" s="12">
        <v>2</v>
      </c>
      <c r="I56" s="12">
        <v>1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0</v>
      </c>
    </row>
    <row r="57" spans="1:16" ht="22.5" x14ac:dyDescent="0.25">
      <c r="A57" s="26" t="s">
        <v>414</v>
      </c>
      <c r="B57" s="26" t="s">
        <v>415</v>
      </c>
      <c r="C57" s="12">
        <v>18</v>
      </c>
      <c r="D57" s="12">
        <v>7</v>
      </c>
      <c r="E57" s="27">
        <v>1.5714285714285701</v>
      </c>
      <c r="F57" s="12">
        <v>0</v>
      </c>
      <c r="G57" s="12">
        <v>0</v>
      </c>
      <c r="H57" s="12">
        <v>3</v>
      </c>
      <c r="I57" s="12">
        <v>4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2</v>
      </c>
    </row>
    <row r="58" spans="1:16" ht="22.5" x14ac:dyDescent="0.25">
      <c r="A58" s="26" t="s">
        <v>416</v>
      </c>
      <c r="B58" s="26" t="s">
        <v>417</v>
      </c>
      <c r="C58" s="12">
        <v>8</v>
      </c>
      <c r="D58" s="12">
        <v>4</v>
      </c>
      <c r="E58" s="27">
        <v>1</v>
      </c>
      <c r="F58" s="12">
        <v>0</v>
      </c>
      <c r="G58" s="12">
        <v>0</v>
      </c>
      <c r="H58" s="12">
        <v>1</v>
      </c>
      <c r="I58" s="12">
        <v>1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1">
        <v>1</v>
      </c>
    </row>
    <row r="59" spans="1:16" ht="22.5" x14ac:dyDescent="0.25">
      <c r="A59" s="26" t="s">
        <v>418</v>
      </c>
      <c r="B59" s="26" t="s">
        <v>419</v>
      </c>
      <c r="C59" s="12">
        <v>4</v>
      </c>
      <c r="D59" s="12">
        <v>12</v>
      </c>
      <c r="E59" s="27">
        <v>-0.66666666666666696</v>
      </c>
      <c r="F59" s="12">
        <v>0</v>
      </c>
      <c r="G59" s="12">
        <v>0</v>
      </c>
      <c r="H59" s="12">
        <v>1</v>
      </c>
      <c r="I59" s="12">
        <v>1</v>
      </c>
      <c r="J59" s="12">
        <v>1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2">
        <v>3</v>
      </c>
      <c r="D60" s="12">
        <v>5</v>
      </c>
      <c r="E60" s="27">
        <v>-0.4</v>
      </c>
      <c r="F60" s="12">
        <v>0</v>
      </c>
      <c r="G60" s="12">
        <v>0</v>
      </c>
      <c r="H60" s="12">
        <v>2</v>
      </c>
      <c r="I60" s="12">
        <v>0</v>
      </c>
      <c r="J60" s="12">
        <v>0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21">
        <v>0</v>
      </c>
    </row>
    <row r="61" spans="1:16" ht="33.75" x14ac:dyDescent="0.25">
      <c r="A61" s="26" t="s">
        <v>422</v>
      </c>
      <c r="B61" s="26" t="s">
        <v>423</v>
      </c>
      <c r="C61" s="12">
        <v>11</v>
      </c>
      <c r="D61" s="12">
        <v>10</v>
      </c>
      <c r="E61" s="27">
        <v>0.1</v>
      </c>
      <c r="F61" s="12">
        <v>0</v>
      </c>
      <c r="G61" s="12">
        <v>0</v>
      </c>
      <c r="H61" s="12">
        <v>6</v>
      </c>
      <c r="I61" s="12">
        <v>12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21">
        <v>4</v>
      </c>
    </row>
    <row r="62" spans="1:16" x14ac:dyDescent="0.25">
      <c r="A62" s="26" t="s">
        <v>424</v>
      </c>
      <c r="B62" s="26" t="s">
        <v>425</v>
      </c>
      <c r="C62" s="12">
        <v>2</v>
      </c>
      <c r="D62" s="12">
        <v>4</v>
      </c>
      <c r="E62" s="27">
        <v>-0.5</v>
      </c>
      <c r="F62" s="12">
        <v>0</v>
      </c>
      <c r="G62" s="12">
        <v>0</v>
      </c>
      <c r="H62" s="12">
        <v>0</v>
      </c>
      <c r="I62" s="12">
        <v>7</v>
      </c>
      <c r="J62" s="12">
        <v>0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21">
        <v>9</v>
      </c>
    </row>
    <row r="63" spans="1:16" ht="22.5" x14ac:dyDescent="0.25">
      <c r="A63" s="26" t="s">
        <v>426</v>
      </c>
      <c r="B63" s="26" t="s">
        <v>427</v>
      </c>
      <c r="C63" s="12">
        <v>38</v>
      </c>
      <c r="D63" s="12">
        <v>40</v>
      </c>
      <c r="E63" s="27">
        <v>-0.05</v>
      </c>
      <c r="F63" s="12">
        <v>0</v>
      </c>
      <c r="G63" s="12">
        <v>0</v>
      </c>
      <c r="H63" s="12">
        <v>5</v>
      </c>
      <c r="I63" s="12">
        <v>5</v>
      </c>
      <c r="J63" s="12">
        <v>6</v>
      </c>
      <c r="K63" s="12">
        <v>5</v>
      </c>
      <c r="L63" s="12">
        <v>0</v>
      </c>
      <c r="M63" s="12">
        <v>0</v>
      </c>
      <c r="N63" s="12">
        <v>3</v>
      </c>
      <c r="O63" s="12">
        <v>0</v>
      </c>
      <c r="P63" s="21">
        <v>23</v>
      </c>
    </row>
    <row r="64" spans="1:16" ht="22.5" x14ac:dyDescent="0.25">
      <c r="A64" s="26" t="s">
        <v>428</v>
      </c>
      <c r="B64" s="26" t="s">
        <v>429</v>
      </c>
      <c r="C64" s="12">
        <v>47</v>
      </c>
      <c r="D64" s="12">
        <v>40</v>
      </c>
      <c r="E64" s="27">
        <v>0.17499999999999999</v>
      </c>
      <c r="F64" s="12">
        <v>0</v>
      </c>
      <c r="G64" s="12">
        <v>0</v>
      </c>
      <c r="H64" s="12">
        <v>10</v>
      </c>
      <c r="I64" s="12">
        <v>7</v>
      </c>
      <c r="J64" s="12">
        <v>7</v>
      </c>
      <c r="K64" s="12">
        <v>3</v>
      </c>
      <c r="L64" s="12">
        <v>0</v>
      </c>
      <c r="M64" s="12">
        <v>0</v>
      </c>
      <c r="N64" s="12">
        <v>2</v>
      </c>
      <c r="O64" s="12">
        <v>0</v>
      </c>
      <c r="P64" s="21">
        <v>4</v>
      </c>
    </row>
    <row r="65" spans="1:16" ht="33.75" x14ac:dyDescent="0.25">
      <c r="A65" s="26" t="s">
        <v>430</v>
      </c>
      <c r="B65" s="26" t="s">
        <v>431</v>
      </c>
      <c r="C65" s="12">
        <v>0</v>
      </c>
      <c r="D65" s="12">
        <v>3</v>
      </c>
      <c r="E65" s="27">
        <v>-1</v>
      </c>
      <c r="F65" s="12">
        <v>0</v>
      </c>
      <c r="G65" s="12">
        <v>0</v>
      </c>
      <c r="H65" s="12">
        <v>0</v>
      </c>
      <c r="I65" s="12">
        <v>1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1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2">
        <v>0</v>
      </c>
      <c r="D66" s="12">
        <v>1</v>
      </c>
      <c r="E66" s="27">
        <v>-1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4</v>
      </c>
    </row>
    <row r="67" spans="1:16" ht="33.75" x14ac:dyDescent="0.25">
      <c r="A67" s="26" t="s">
        <v>434</v>
      </c>
      <c r="B67" s="26" t="s">
        <v>435</v>
      </c>
      <c r="C67" s="12">
        <v>7</v>
      </c>
      <c r="D67" s="12">
        <v>1</v>
      </c>
      <c r="E67" s="27">
        <v>6</v>
      </c>
      <c r="F67" s="12">
        <v>0</v>
      </c>
      <c r="G67" s="12">
        <v>0</v>
      </c>
      <c r="H67" s="12">
        <v>1</v>
      </c>
      <c r="I67" s="12">
        <v>0</v>
      </c>
      <c r="J67" s="12">
        <v>1</v>
      </c>
      <c r="K67" s="12">
        <v>4</v>
      </c>
      <c r="L67" s="12">
        <v>0</v>
      </c>
      <c r="M67" s="12">
        <v>0</v>
      </c>
      <c r="N67" s="12">
        <v>0</v>
      </c>
      <c r="O67" s="12">
        <v>1</v>
      </c>
      <c r="P67" s="21">
        <v>4</v>
      </c>
    </row>
    <row r="68" spans="1:16" ht="33.75" x14ac:dyDescent="0.2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2">
        <v>0</v>
      </c>
      <c r="D69" s="12">
        <v>0</v>
      </c>
      <c r="E69" s="27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2">
        <v>1</v>
      </c>
      <c r="D70" s="12">
        <v>0</v>
      </c>
      <c r="E70" s="27">
        <v>0</v>
      </c>
      <c r="F70" s="12">
        <v>0</v>
      </c>
      <c r="G70" s="12">
        <v>0</v>
      </c>
      <c r="H70" s="12">
        <v>0</v>
      </c>
      <c r="I70" s="12">
        <v>1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1</v>
      </c>
    </row>
    <row r="71" spans="1:16" ht="22.5" x14ac:dyDescent="0.25">
      <c r="A71" s="26" t="s">
        <v>442</v>
      </c>
      <c r="B71" s="26" t="s">
        <v>443</v>
      </c>
      <c r="C71" s="12">
        <v>2</v>
      </c>
      <c r="D71" s="12">
        <v>0</v>
      </c>
      <c r="E71" s="27">
        <v>0</v>
      </c>
      <c r="F71" s="12">
        <v>0</v>
      </c>
      <c r="G71" s="12">
        <v>0</v>
      </c>
      <c r="H71" s="12">
        <v>2</v>
      </c>
      <c r="I71" s="12">
        <v>0</v>
      </c>
      <c r="J71" s="12">
        <v>1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1</v>
      </c>
    </row>
    <row r="72" spans="1:16" x14ac:dyDescent="0.25">
      <c r="A72" s="197" t="s">
        <v>444</v>
      </c>
      <c r="B72" s="198"/>
      <c r="C72" s="23">
        <v>1</v>
      </c>
      <c r="D72" s="23">
        <v>1</v>
      </c>
      <c r="E72" s="24">
        <v>0</v>
      </c>
      <c r="F72" s="23">
        <v>0</v>
      </c>
      <c r="G72" s="23">
        <v>0</v>
      </c>
      <c r="H72" s="23">
        <v>0</v>
      </c>
      <c r="I72" s="23">
        <v>2</v>
      </c>
      <c r="J72" s="23">
        <v>0</v>
      </c>
      <c r="K72" s="23">
        <v>0</v>
      </c>
      <c r="L72" s="23">
        <v>0</v>
      </c>
      <c r="M72" s="23">
        <v>1</v>
      </c>
      <c r="N72" s="23">
        <v>0</v>
      </c>
      <c r="O72" s="23">
        <v>0</v>
      </c>
      <c r="P72" s="25">
        <v>1</v>
      </c>
    </row>
    <row r="73" spans="1:16" x14ac:dyDescent="0.25">
      <c r="A73" s="26" t="s">
        <v>445</v>
      </c>
      <c r="B73" s="26" t="s">
        <v>446</v>
      </c>
      <c r="C73" s="12">
        <v>1</v>
      </c>
      <c r="D73" s="12">
        <v>1</v>
      </c>
      <c r="E73" s="27">
        <v>0</v>
      </c>
      <c r="F73" s="12">
        <v>0</v>
      </c>
      <c r="G73" s="12">
        <v>0</v>
      </c>
      <c r="H73" s="12">
        <v>0</v>
      </c>
      <c r="I73" s="12">
        <v>2</v>
      </c>
      <c r="J73" s="12">
        <v>0</v>
      </c>
      <c r="K73" s="12">
        <v>0</v>
      </c>
      <c r="L73" s="12">
        <v>0</v>
      </c>
      <c r="M73" s="12">
        <v>1</v>
      </c>
      <c r="N73" s="12">
        <v>0</v>
      </c>
      <c r="O73" s="12">
        <v>0</v>
      </c>
      <c r="P73" s="21">
        <v>1</v>
      </c>
    </row>
    <row r="74" spans="1:16" x14ac:dyDescent="0.25">
      <c r="A74" s="197" t="s">
        <v>447</v>
      </c>
      <c r="B74" s="198"/>
      <c r="C74" s="23">
        <v>73</v>
      </c>
      <c r="D74" s="23">
        <v>83</v>
      </c>
      <c r="E74" s="24">
        <v>-0.120481927710843</v>
      </c>
      <c r="F74" s="23">
        <v>2</v>
      </c>
      <c r="G74" s="23">
        <v>1</v>
      </c>
      <c r="H74" s="23">
        <v>16</v>
      </c>
      <c r="I74" s="23">
        <v>11</v>
      </c>
      <c r="J74" s="23">
        <v>0</v>
      </c>
      <c r="K74" s="23">
        <v>0</v>
      </c>
      <c r="L74" s="23">
        <v>11</v>
      </c>
      <c r="M74" s="23">
        <v>8</v>
      </c>
      <c r="N74" s="23">
        <v>1</v>
      </c>
      <c r="O74" s="23">
        <v>3</v>
      </c>
      <c r="P74" s="25">
        <v>13</v>
      </c>
    </row>
    <row r="75" spans="1:16" x14ac:dyDescent="0.25">
      <c r="A75" s="26" t="s">
        <v>448</v>
      </c>
      <c r="B75" s="26" t="s">
        <v>449</v>
      </c>
      <c r="C75" s="12">
        <v>7</v>
      </c>
      <c r="D75" s="12">
        <v>8</v>
      </c>
      <c r="E75" s="27">
        <v>-0.125</v>
      </c>
      <c r="F75" s="12">
        <v>0</v>
      </c>
      <c r="G75" s="12">
        <v>0</v>
      </c>
      <c r="H75" s="12">
        <v>5</v>
      </c>
      <c r="I75" s="12">
        <v>4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2</v>
      </c>
    </row>
    <row r="76" spans="1:16" ht="33.75" x14ac:dyDescent="0.25">
      <c r="A76" s="26" t="s">
        <v>450</v>
      </c>
      <c r="B76" s="26" t="s">
        <v>451</v>
      </c>
      <c r="C76" s="12">
        <v>0</v>
      </c>
      <c r="D76" s="12">
        <v>0</v>
      </c>
      <c r="E76" s="27">
        <v>0</v>
      </c>
      <c r="F76" s="12">
        <v>0</v>
      </c>
      <c r="G76" s="12">
        <v>0</v>
      </c>
      <c r="H76" s="12">
        <v>1</v>
      </c>
      <c r="I76" s="12">
        <v>1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2">
        <v>54</v>
      </c>
      <c r="D77" s="12">
        <v>52</v>
      </c>
      <c r="E77" s="27">
        <v>3.8461538461538498E-2</v>
      </c>
      <c r="F77" s="12">
        <v>1</v>
      </c>
      <c r="G77" s="12">
        <v>0</v>
      </c>
      <c r="H77" s="12">
        <v>4</v>
      </c>
      <c r="I77" s="12">
        <v>1</v>
      </c>
      <c r="J77" s="12">
        <v>0</v>
      </c>
      <c r="K77" s="12">
        <v>0</v>
      </c>
      <c r="L77" s="12">
        <v>10</v>
      </c>
      <c r="M77" s="12">
        <v>8</v>
      </c>
      <c r="N77" s="12">
        <v>0</v>
      </c>
      <c r="O77" s="12">
        <v>3</v>
      </c>
      <c r="P77" s="21">
        <v>8</v>
      </c>
    </row>
    <row r="78" spans="1:16" x14ac:dyDescent="0.25">
      <c r="A78" s="26" t="s">
        <v>454</v>
      </c>
      <c r="B78" s="26" t="s">
        <v>455</v>
      </c>
      <c r="C78" s="12">
        <v>1</v>
      </c>
      <c r="D78" s="12">
        <v>5</v>
      </c>
      <c r="E78" s="27">
        <v>-0.8</v>
      </c>
      <c r="F78" s="12">
        <v>0</v>
      </c>
      <c r="G78" s="12">
        <v>0</v>
      </c>
      <c r="H78" s="12">
        <v>2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2">
        <v>11</v>
      </c>
      <c r="D79" s="12">
        <v>16</v>
      </c>
      <c r="E79" s="27">
        <v>-0.3125</v>
      </c>
      <c r="F79" s="12">
        <v>1</v>
      </c>
      <c r="G79" s="12">
        <v>1</v>
      </c>
      <c r="H79" s="12">
        <v>4</v>
      </c>
      <c r="I79" s="12">
        <v>5</v>
      </c>
      <c r="J79" s="12">
        <v>0</v>
      </c>
      <c r="K79" s="12">
        <v>0</v>
      </c>
      <c r="L79" s="12">
        <v>1</v>
      </c>
      <c r="M79" s="12">
        <v>0</v>
      </c>
      <c r="N79" s="12">
        <v>1</v>
      </c>
      <c r="O79" s="12">
        <v>0</v>
      </c>
      <c r="P79" s="21">
        <v>3</v>
      </c>
    </row>
    <row r="80" spans="1:16" ht="33.75" x14ac:dyDescent="0.25">
      <c r="A80" s="26" t="s">
        <v>458</v>
      </c>
      <c r="B80" s="26" t="s">
        <v>459</v>
      </c>
      <c r="C80" s="12">
        <v>0</v>
      </c>
      <c r="D80" s="12">
        <v>0</v>
      </c>
      <c r="E80" s="27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2">
        <v>0</v>
      </c>
      <c r="D81" s="12">
        <v>2</v>
      </c>
      <c r="E81" s="27">
        <v>-1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0</v>
      </c>
    </row>
    <row r="82" spans="1:16" x14ac:dyDescent="0.25">
      <c r="A82" s="197" t="s">
        <v>462</v>
      </c>
      <c r="B82" s="198"/>
      <c r="C82" s="23">
        <v>86</v>
      </c>
      <c r="D82" s="23">
        <v>71</v>
      </c>
      <c r="E82" s="24">
        <v>0.21126760563380301</v>
      </c>
      <c r="F82" s="23">
        <v>1</v>
      </c>
      <c r="G82" s="23">
        <v>3</v>
      </c>
      <c r="H82" s="23">
        <v>1</v>
      </c>
      <c r="I82" s="23">
        <v>3</v>
      </c>
      <c r="J82" s="23">
        <v>0</v>
      </c>
      <c r="K82" s="23">
        <v>0</v>
      </c>
      <c r="L82" s="23">
        <v>0</v>
      </c>
      <c r="M82" s="23">
        <v>0</v>
      </c>
      <c r="N82" s="23">
        <v>2</v>
      </c>
      <c r="O82" s="23">
        <v>0</v>
      </c>
      <c r="P82" s="25">
        <v>7</v>
      </c>
    </row>
    <row r="83" spans="1:16" x14ac:dyDescent="0.25">
      <c r="A83" s="26" t="s">
        <v>463</v>
      </c>
      <c r="B83" s="26" t="s">
        <v>464</v>
      </c>
      <c r="C83" s="12">
        <v>18</v>
      </c>
      <c r="D83" s="12">
        <v>10</v>
      </c>
      <c r="E83" s="27">
        <v>0.8</v>
      </c>
      <c r="F83" s="12">
        <v>0</v>
      </c>
      <c r="G83" s="12">
        <v>0</v>
      </c>
      <c r="H83" s="12">
        <v>1</v>
      </c>
      <c r="I83" s="12">
        <v>2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2">
        <v>68</v>
      </c>
      <c r="D84" s="12">
        <v>61</v>
      </c>
      <c r="E84" s="27">
        <v>0.114754098360656</v>
      </c>
      <c r="F84" s="12">
        <v>1</v>
      </c>
      <c r="G84" s="12">
        <v>3</v>
      </c>
      <c r="H84" s="12">
        <v>0</v>
      </c>
      <c r="I84" s="12">
        <v>1</v>
      </c>
      <c r="J84" s="12">
        <v>0</v>
      </c>
      <c r="K84" s="12">
        <v>0</v>
      </c>
      <c r="L84" s="12">
        <v>0</v>
      </c>
      <c r="M84" s="12">
        <v>0</v>
      </c>
      <c r="N84" s="12">
        <v>2</v>
      </c>
      <c r="O84" s="12">
        <v>0</v>
      </c>
      <c r="P84" s="21">
        <v>7</v>
      </c>
    </row>
    <row r="85" spans="1:16" x14ac:dyDescent="0.25">
      <c r="A85" s="197" t="s">
        <v>467</v>
      </c>
      <c r="B85" s="198"/>
      <c r="C85" s="23">
        <v>183</v>
      </c>
      <c r="D85" s="23">
        <v>159</v>
      </c>
      <c r="E85" s="24">
        <v>0.15094339622641501</v>
      </c>
      <c r="F85" s="23">
        <v>1</v>
      </c>
      <c r="G85" s="23">
        <v>4</v>
      </c>
      <c r="H85" s="23">
        <v>84</v>
      </c>
      <c r="I85" s="23">
        <v>44</v>
      </c>
      <c r="J85" s="23">
        <v>0</v>
      </c>
      <c r="K85" s="23">
        <v>0</v>
      </c>
      <c r="L85" s="23">
        <v>0</v>
      </c>
      <c r="M85" s="23">
        <v>1</v>
      </c>
      <c r="N85" s="23">
        <v>7</v>
      </c>
      <c r="O85" s="23">
        <v>0</v>
      </c>
      <c r="P85" s="25">
        <v>55</v>
      </c>
    </row>
    <row r="86" spans="1:16" x14ac:dyDescent="0.25">
      <c r="A86" s="26" t="s">
        <v>468</v>
      </c>
      <c r="B86" s="26" t="s">
        <v>469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2">
        <v>2</v>
      </c>
      <c r="D89" s="12">
        <v>2</v>
      </c>
      <c r="E89" s="27">
        <v>0</v>
      </c>
      <c r="F89" s="12">
        <v>1</v>
      </c>
      <c r="G89" s="12">
        <v>4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2</v>
      </c>
    </row>
    <row r="90" spans="1:16" ht="22.5" x14ac:dyDescent="0.25">
      <c r="A90" s="26" t="s">
        <v>476</v>
      </c>
      <c r="B90" s="26" t="s">
        <v>477</v>
      </c>
      <c r="C90" s="12">
        <v>0</v>
      </c>
      <c r="D90" s="12">
        <v>0</v>
      </c>
      <c r="E90" s="27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2">
        <v>5</v>
      </c>
      <c r="D91" s="12">
        <v>6</v>
      </c>
      <c r="E91" s="27">
        <v>-0.16666666666666699</v>
      </c>
      <c r="F91" s="12">
        <v>0</v>
      </c>
      <c r="G91" s="12">
        <v>0</v>
      </c>
      <c r="H91" s="12">
        <v>1</v>
      </c>
      <c r="I91" s="12">
        <v>0</v>
      </c>
      <c r="J91" s="12">
        <v>0</v>
      </c>
      <c r="K91" s="12">
        <v>0</v>
      </c>
      <c r="L91" s="12">
        <v>0</v>
      </c>
      <c r="M91" s="12">
        <v>1</v>
      </c>
      <c r="N91" s="12">
        <v>2</v>
      </c>
      <c r="O91" s="12">
        <v>0</v>
      </c>
      <c r="P91" s="21">
        <v>0</v>
      </c>
    </row>
    <row r="92" spans="1:16" x14ac:dyDescent="0.25">
      <c r="A92" s="26" t="s">
        <v>480</v>
      </c>
      <c r="B92" s="26" t="s">
        <v>481</v>
      </c>
      <c r="C92" s="12">
        <v>57</v>
      </c>
      <c r="D92" s="12">
        <v>27</v>
      </c>
      <c r="E92" s="27">
        <v>1.1111111111111101</v>
      </c>
      <c r="F92" s="12">
        <v>0</v>
      </c>
      <c r="G92" s="12">
        <v>0</v>
      </c>
      <c r="H92" s="12">
        <v>19</v>
      </c>
      <c r="I92" s="12">
        <v>21</v>
      </c>
      <c r="J92" s="12">
        <v>0</v>
      </c>
      <c r="K92" s="12">
        <v>0</v>
      </c>
      <c r="L92" s="12">
        <v>0</v>
      </c>
      <c r="M92" s="12">
        <v>0</v>
      </c>
      <c r="N92" s="12">
        <v>2</v>
      </c>
      <c r="O92" s="12">
        <v>0</v>
      </c>
      <c r="P92" s="21">
        <v>26</v>
      </c>
    </row>
    <row r="93" spans="1:16" x14ac:dyDescent="0.25">
      <c r="A93" s="26" t="s">
        <v>482</v>
      </c>
      <c r="B93" s="26" t="s">
        <v>483</v>
      </c>
      <c r="C93" s="12">
        <v>5</v>
      </c>
      <c r="D93" s="12">
        <v>5</v>
      </c>
      <c r="E93" s="27">
        <v>0</v>
      </c>
      <c r="F93" s="12">
        <v>0</v>
      </c>
      <c r="G93" s="12">
        <v>0</v>
      </c>
      <c r="H93" s="12">
        <v>1</v>
      </c>
      <c r="I93" s="12">
        <v>2</v>
      </c>
      <c r="J93" s="12">
        <v>0</v>
      </c>
      <c r="K93" s="12">
        <v>0</v>
      </c>
      <c r="L93" s="12">
        <v>0</v>
      </c>
      <c r="M93" s="12">
        <v>0</v>
      </c>
      <c r="N93" s="12">
        <v>1</v>
      </c>
      <c r="O93" s="12">
        <v>0</v>
      </c>
      <c r="P93" s="21">
        <v>0</v>
      </c>
    </row>
    <row r="94" spans="1:16" x14ac:dyDescent="0.25">
      <c r="A94" s="26" t="s">
        <v>484</v>
      </c>
      <c r="B94" s="26" t="s">
        <v>485</v>
      </c>
      <c r="C94" s="12">
        <v>112</v>
      </c>
      <c r="D94" s="12">
        <v>118</v>
      </c>
      <c r="E94" s="27">
        <v>-5.0847457627118599E-2</v>
      </c>
      <c r="F94" s="12">
        <v>0</v>
      </c>
      <c r="G94" s="12">
        <v>0</v>
      </c>
      <c r="H94" s="12">
        <v>62</v>
      </c>
      <c r="I94" s="12">
        <v>21</v>
      </c>
      <c r="J94" s="12">
        <v>0</v>
      </c>
      <c r="K94" s="12">
        <v>0</v>
      </c>
      <c r="L94" s="12">
        <v>0</v>
      </c>
      <c r="M94" s="12">
        <v>0</v>
      </c>
      <c r="N94" s="12">
        <v>1</v>
      </c>
      <c r="O94" s="12">
        <v>0</v>
      </c>
      <c r="P94" s="21">
        <v>27</v>
      </c>
    </row>
    <row r="95" spans="1:16" ht="22.5" x14ac:dyDescent="0.25">
      <c r="A95" s="26" t="s">
        <v>486</v>
      </c>
      <c r="B95" s="26" t="s">
        <v>487</v>
      </c>
      <c r="C95" s="12">
        <v>2</v>
      </c>
      <c r="D95" s="12">
        <v>1</v>
      </c>
      <c r="E95" s="27">
        <v>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1</v>
      </c>
      <c r="O95" s="12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2">
        <v>0</v>
      </c>
      <c r="D96" s="12">
        <v>0</v>
      </c>
      <c r="E96" s="27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7" t="s">
        <v>490</v>
      </c>
      <c r="B97" s="198"/>
      <c r="C97" s="23">
        <v>3967</v>
      </c>
      <c r="D97" s="23">
        <v>4362</v>
      </c>
      <c r="E97" s="24">
        <v>-9.0554791380100905E-2</v>
      </c>
      <c r="F97" s="23">
        <v>170</v>
      </c>
      <c r="G97" s="23">
        <v>159</v>
      </c>
      <c r="H97" s="23">
        <v>937</v>
      </c>
      <c r="I97" s="23">
        <v>828</v>
      </c>
      <c r="J97" s="23">
        <v>1</v>
      </c>
      <c r="K97" s="23">
        <v>3</v>
      </c>
      <c r="L97" s="23">
        <v>2</v>
      </c>
      <c r="M97" s="23">
        <v>1</v>
      </c>
      <c r="N97" s="23">
        <v>11</v>
      </c>
      <c r="O97" s="23">
        <v>87</v>
      </c>
      <c r="P97" s="25">
        <v>719</v>
      </c>
    </row>
    <row r="98" spans="1:16" x14ac:dyDescent="0.25">
      <c r="A98" s="26" t="s">
        <v>491</v>
      </c>
      <c r="B98" s="26" t="s">
        <v>492</v>
      </c>
      <c r="C98" s="12">
        <v>656</v>
      </c>
      <c r="D98" s="12">
        <v>768</v>
      </c>
      <c r="E98" s="27">
        <v>-0.14583333333333301</v>
      </c>
      <c r="F98" s="12">
        <v>48</v>
      </c>
      <c r="G98" s="12">
        <v>47</v>
      </c>
      <c r="H98" s="12">
        <v>191</v>
      </c>
      <c r="I98" s="12">
        <v>168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1">
        <v>123</v>
      </c>
    </row>
    <row r="99" spans="1:16" x14ac:dyDescent="0.25">
      <c r="A99" s="26" t="s">
        <v>493</v>
      </c>
      <c r="B99" s="26" t="s">
        <v>494</v>
      </c>
      <c r="C99" s="12">
        <v>537</v>
      </c>
      <c r="D99" s="12">
        <v>538</v>
      </c>
      <c r="E99" s="27">
        <v>-1.8587360594795499E-3</v>
      </c>
      <c r="F99" s="12">
        <v>33</v>
      </c>
      <c r="G99" s="12">
        <v>20</v>
      </c>
      <c r="H99" s="12">
        <v>199</v>
      </c>
      <c r="I99" s="12">
        <v>104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4</v>
      </c>
      <c r="P99" s="21">
        <v>111</v>
      </c>
    </row>
    <row r="100" spans="1:16" ht="33.75" x14ac:dyDescent="0.25">
      <c r="A100" s="26" t="s">
        <v>495</v>
      </c>
      <c r="B100" s="26" t="s">
        <v>496</v>
      </c>
      <c r="C100" s="12">
        <v>143</v>
      </c>
      <c r="D100" s="12">
        <v>108</v>
      </c>
      <c r="E100" s="27">
        <v>0.32407407407407401</v>
      </c>
      <c r="F100" s="12">
        <v>18</v>
      </c>
      <c r="G100" s="12">
        <v>18</v>
      </c>
      <c r="H100" s="12">
        <v>72</v>
      </c>
      <c r="I100" s="12">
        <v>130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28</v>
      </c>
      <c r="P100" s="21">
        <v>105</v>
      </c>
    </row>
    <row r="101" spans="1:16" ht="22.5" x14ac:dyDescent="0.25">
      <c r="A101" s="26" t="s">
        <v>497</v>
      </c>
      <c r="B101" s="26" t="s">
        <v>498</v>
      </c>
      <c r="C101" s="12">
        <v>344</v>
      </c>
      <c r="D101" s="12">
        <v>350</v>
      </c>
      <c r="E101" s="27">
        <v>-1.7142857142857099E-2</v>
      </c>
      <c r="F101" s="12">
        <v>42</v>
      </c>
      <c r="G101" s="12">
        <v>28</v>
      </c>
      <c r="H101" s="12">
        <v>85</v>
      </c>
      <c r="I101" s="12">
        <v>64</v>
      </c>
      <c r="J101" s="12">
        <v>0</v>
      </c>
      <c r="K101" s="12">
        <v>1</v>
      </c>
      <c r="L101" s="12">
        <v>0</v>
      </c>
      <c r="M101" s="12">
        <v>1</v>
      </c>
      <c r="N101" s="12">
        <v>0</v>
      </c>
      <c r="O101" s="12">
        <v>33</v>
      </c>
      <c r="P101" s="21">
        <v>67</v>
      </c>
    </row>
    <row r="102" spans="1:16" x14ac:dyDescent="0.25">
      <c r="A102" s="26" t="s">
        <v>499</v>
      </c>
      <c r="B102" s="26" t="s">
        <v>500</v>
      </c>
      <c r="C102" s="12">
        <v>24</v>
      </c>
      <c r="D102" s="12">
        <v>49</v>
      </c>
      <c r="E102" s="27">
        <v>-0.51020408163265296</v>
      </c>
      <c r="F102" s="12">
        <v>0</v>
      </c>
      <c r="G102" s="12">
        <v>1</v>
      </c>
      <c r="H102" s="12">
        <v>5</v>
      </c>
      <c r="I102" s="12">
        <v>4</v>
      </c>
      <c r="J102" s="12">
        <v>1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5</v>
      </c>
    </row>
    <row r="103" spans="1:16" ht="22.5" x14ac:dyDescent="0.25">
      <c r="A103" s="26" t="s">
        <v>501</v>
      </c>
      <c r="B103" s="26" t="s">
        <v>502</v>
      </c>
      <c r="C103" s="12">
        <v>43</v>
      </c>
      <c r="D103" s="12">
        <v>38</v>
      </c>
      <c r="E103" s="27">
        <v>0.13157894736842099</v>
      </c>
      <c r="F103" s="12">
        <v>3</v>
      </c>
      <c r="G103" s="12">
        <v>1</v>
      </c>
      <c r="H103" s="12">
        <v>18</v>
      </c>
      <c r="I103" s="12">
        <v>17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14</v>
      </c>
    </row>
    <row r="104" spans="1:16" x14ac:dyDescent="0.25">
      <c r="A104" s="26" t="s">
        <v>503</v>
      </c>
      <c r="B104" s="26" t="s">
        <v>504</v>
      </c>
      <c r="C104" s="12">
        <v>146</v>
      </c>
      <c r="D104" s="12">
        <v>142</v>
      </c>
      <c r="E104" s="27">
        <v>2.8169014084507001E-2</v>
      </c>
      <c r="F104" s="12">
        <v>1</v>
      </c>
      <c r="G104" s="12">
        <v>1</v>
      </c>
      <c r="H104" s="12">
        <v>3</v>
      </c>
      <c r="I104" s="12">
        <v>1</v>
      </c>
      <c r="J104" s="12">
        <v>0</v>
      </c>
      <c r="K104" s="12">
        <v>0</v>
      </c>
      <c r="L104" s="12">
        <v>1</v>
      </c>
      <c r="M104" s="12">
        <v>0</v>
      </c>
      <c r="N104" s="12">
        <v>1</v>
      </c>
      <c r="O104" s="12">
        <v>0</v>
      </c>
      <c r="P104" s="21">
        <v>1</v>
      </c>
    </row>
    <row r="105" spans="1:16" x14ac:dyDescent="0.25">
      <c r="A105" s="26" t="s">
        <v>505</v>
      </c>
      <c r="B105" s="26" t="s">
        <v>506</v>
      </c>
      <c r="C105" s="12">
        <v>1038</v>
      </c>
      <c r="D105" s="12">
        <v>1132</v>
      </c>
      <c r="E105" s="27">
        <v>-8.3038869257950496E-2</v>
      </c>
      <c r="F105" s="12">
        <v>10</v>
      </c>
      <c r="G105" s="12">
        <v>10</v>
      </c>
      <c r="H105" s="12">
        <v>206</v>
      </c>
      <c r="I105" s="12">
        <v>164</v>
      </c>
      <c r="J105" s="12">
        <v>0</v>
      </c>
      <c r="K105" s="12">
        <v>0</v>
      </c>
      <c r="L105" s="12">
        <v>0</v>
      </c>
      <c r="M105" s="12">
        <v>0</v>
      </c>
      <c r="N105" s="12">
        <v>7</v>
      </c>
      <c r="O105" s="12">
        <v>0</v>
      </c>
      <c r="P105" s="21">
        <v>118</v>
      </c>
    </row>
    <row r="106" spans="1:16" ht="22.5" x14ac:dyDescent="0.25">
      <c r="A106" s="26" t="s">
        <v>507</v>
      </c>
      <c r="B106" s="26" t="s">
        <v>508</v>
      </c>
      <c r="C106" s="12">
        <v>243</v>
      </c>
      <c r="D106" s="12">
        <v>268</v>
      </c>
      <c r="E106" s="27">
        <v>-9.3283582089552203E-2</v>
      </c>
      <c r="F106" s="12">
        <v>3</v>
      </c>
      <c r="G106" s="12">
        <v>1</v>
      </c>
      <c r="H106" s="12">
        <v>68</v>
      </c>
      <c r="I106" s="12">
        <v>55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1">
        <v>32</v>
      </c>
    </row>
    <row r="107" spans="1:16" ht="22.5" x14ac:dyDescent="0.25">
      <c r="A107" s="26" t="s">
        <v>509</v>
      </c>
      <c r="B107" s="26" t="s">
        <v>510</v>
      </c>
      <c r="C107" s="12">
        <v>21</v>
      </c>
      <c r="D107" s="12">
        <v>24</v>
      </c>
      <c r="E107" s="27">
        <v>-0.125</v>
      </c>
      <c r="F107" s="12">
        <v>0</v>
      </c>
      <c r="G107" s="12">
        <v>1</v>
      </c>
      <c r="H107" s="12">
        <v>2</v>
      </c>
      <c r="I107" s="12">
        <v>20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12</v>
      </c>
      <c r="P107" s="21">
        <v>11</v>
      </c>
    </row>
    <row r="108" spans="1:16" x14ac:dyDescent="0.25">
      <c r="A108" s="26" t="s">
        <v>511</v>
      </c>
      <c r="B108" s="26" t="s">
        <v>512</v>
      </c>
      <c r="C108" s="12">
        <v>6</v>
      </c>
      <c r="D108" s="12">
        <v>6</v>
      </c>
      <c r="E108" s="27">
        <v>0</v>
      </c>
      <c r="F108" s="12">
        <v>0</v>
      </c>
      <c r="G108" s="12">
        <v>0</v>
      </c>
      <c r="H108" s="12">
        <v>10</v>
      </c>
      <c r="I108" s="12">
        <v>4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1">
        <v>5</v>
      </c>
    </row>
    <row r="109" spans="1:16" x14ac:dyDescent="0.25">
      <c r="A109" s="26" t="s">
        <v>513</v>
      </c>
      <c r="B109" s="26" t="s">
        <v>514</v>
      </c>
      <c r="C109" s="12">
        <v>3</v>
      </c>
      <c r="D109" s="12">
        <v>4</v>
      </c>
      <c r="E109" s="27">
        <v>-0.25</v>
      </c>
      <c r="F109" s="12">
        <v>0</v>
      </c>
      <c r="G109" s="12">
        <v>0</v>
      </c>
      <c r="H109" s="12">
        <v>1</v>
      </c>
      <c r="I109" s="12">
        <v>2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1">
        <v>2</v>
      </c>
    </row>
    <row r="110" spans="1:16" ht="22.5" x14ac:dyDescent="0.25">
      <c r="A110" s="26" t="s">
        <v>515</v>
      </c>
      <c r="B110" s="26" t="s">
        <v>516</v>
      </c>
      <c r="C110" s="12">
        <v>1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2">
        <v>708</v>
      </c>
      <c r="D111" s="12">
        <v>873</v>
      </c>
      <c r="E111" s="27">
        <v>-0.189003436426117</v>
      </c>
      <c r="F111" s="12">
        <v>11</v>
      </c>
      <c r="G111" s="12">
        <v>30</v>
      </c>
      <c r="H111" s="12">
        <v>64</v>
      </c>
      <c r="I111" s="12">
        <v>64</v>
      </c>
      <c r="J111" s="12">
        <v>0</v>
      </c>
      <c r="K111" s="12">
        <v>2</v>
      </c>
      <c r="L111" s="12">
        <v>1</v>
      </c>
      <c r="M111" s="12">
        <v>0</v>
      </c>
      <c r="N111" s="12">
        <v>0</v>
      </c>
      <c r="O111" s="12">
        <v>1</v>
      </c>
      <c r="P111" s="21">
        <v>104</v>
      </c>
    </row>
    <row r="112" spans="1:16" ht="22.5" x14ac:dyDescent="0.2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2">
        <v>1</v>
      </c>
      <c r="D113" s="12">
        <v>0</v>
      </c>
      <c r="E113" s="27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2">
        <v>15</v>
      </c>
      <c r="D114" s="12">
        <v>28</v>
      </c>
      <c r="E114" s="27">
        <v>-0.46428571428571402</v>
      </c>
      <c r="F114" s="12">
        <v>1</v>
      </c>
      <c r="G114" s="12">
        <v>0</v>
      </c>
      <c r="H114" s="12">
        <v>1</v>
      </c>
      <c r="I114" s="12">
        <v>1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2">
        <v>1</v>
      </c>
      <c r="D115" s="12">
        <v>3</v>
      </c>
      <c r="E115" s="27">
        <v>-0.66666666666666696</v>
      </c>
      <c r="F115" s="12">
        <v>0</v>
      </c>
      <c r="G115" s="12">
        <v>0</v>
      </c>
      <c r="H115" s="12">
        <v>1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2.5" x14ac:dyDescent="0.25">
      <c r="A116" s="26" t="s">
        <v>527</v>
      </c>
      <c r="B116" s="26" t="s">
        <v>528</v>
      </c>
      <c r="C116" s="12">
        <v>3</v>
      </c>
      <c r="D116" s="12">
        <v>0</v>
      </c>
      <c r="E116" s="27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1</v>
      </c>
    </row>
    <row r="117" spans="1:16" ht="22.5" x14ac:dyDescent="0.25">
      <c r="A117" s="26" t="s">
        <v>529</v>
      </c>
      <c r="B117" s="26" t="s">
        <v>530</v>
      </c>
      <c r="C117" s="12">
        <v>0</v>
      </c>
      <c r="D117" s="12">
        <v>0</v>
      </c>
      <c r="E117" s="27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2">
        <v>1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2">
        <v>1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2">
        <v>2</v>
      </c>
      <c r="D120" s="12">
        <v>2</v>
      </c>
      <c r="E120" s="27">
        <v>0</v>
      </c>
      <c r="F120" s="12">
        <v>0</v>
      </c>
      <c r="G120" s="12">
        <v>0</v>
      </c>
      <c r="H120" s="12">
        <v>2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1</v>
      </c>
    </row>
    <row r="121" spans="1:16" ht="22.5" x14ac:dyDescent="0.25">
      <c r="A121" s="26" t="s">
        <v>537</v>
      </c>
      <c r="B121" s="26" t="s">
        <v>538</v>
      </c>
      <c r="C121" s="12">
        <v>15</v>
      </c>
      <c r="D121" s="12">
        <v>13</v>
      </c>
      <c r="E121" s="27">
        <v>0.15384615384615399</v>
      </c>
      <c r="F121" s="12">
        <v>0</v>
      </c>
      <c r="G121" s="12">
        <v>1</v>
      </c>
      <c r="H121" s="12">
        <v>4</v>
      </c>
      <c r="I121" s="12">
        <v>14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9</v>
      </c>
    </row>
    <row r="122" spans="1:16" x14ac:dyDescent="0.25">
      <c r="A122" s="26" t="s">
        <v>539</v>
      </c>
      <c r="B122" s="26" t="s">
        <v>540</v>
      </c>
      <c r="C122" s="12">
        <v>3</v>
      </c>
      <c r="D122" s="12">
        <v>2</v>
      </c>
      <c r="E122" s="27">
        <v>0.5</v>
      </c>
      <c r="F122" s="12">
        <v>0</v>
      </c>
      <c r="G122" s="12">
        <v>0</v>
      </c>
      <c r="H122" s="12">
        <v>5</v>
      </c>
      <c r="I122" s="12">
        <v>11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9</v>
      </c>
      <c r="P122" s="21">
        <v>8</v>
      </c>
    </row>
    <row r="123" spans="1:16" x14ac:dyDescent="0.25">
      <c r="A123" s="26" t="s">
        <v>541</v>
      </c>
      <c r="B123" s="26" t="s">
        <v>542</v>
      </c>
      <c r="C123" s="12">
        <v>0</v>
      </c>
      <c r="D123" s="12">
        <v>0</v>
      </c>
      <c r="E123" s="27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2">
        <v>0</v>
      </c>
      <c r="D124" s="12">
        <v>0</v>
      </c>
      <c r="E124" s="27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2">
        <v>6</v>
      </c>
      <c r="D126" s="12">
        <v>4</v>
      </c>
      <c r="E126" s="27">
        <v>0.5</v>
      </c>
      <c r="F126" s="12">
        <v>0</v>
      </c>
      <c r="G126" s="12">
        <v>0</v>
      </c>
      <c r="H126" s="12">
        <v>0</v>
      </c>
      <c r="I126" s="12">
        <v>2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1">
        <v>2</v>
      </c>
    </row>
    <row r="127" spans="1:16" ht="22.5" x14ac:dyDescent="0.25">
      <c r="A127" s="26" t="s">
        <v>549</v>
      </c>
      <c r="B127" s="26" t="s">
        <v>550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2">
        <v>4</v>
      </c>
      <c r="D128" s="12">
        <v>9</v>
      </c>
      <c r="E128" s="27">
        <v>-0.55555555555555503</v>
      </c>
      <c r="F128" s="12">
        <v>0</v>
      </c>
      <c r="G128" s="12">
        <v>0</v>
      </c>
      <c r="H128" s="12">
        <v>0</v>
      </c>
      <c r="I128" s="12">
        <v>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0</v>
      </c>
    </row>
    <row r="129" spans="1:16" ht="22.5" x14ac:dyDescent="0.25">
      <c r="A129" s="26" t="s">
        <v>553</v>
      </c>
      <c r="B129" s="26" t="s">
        <v>554</v>
      </c>
      <c r="C129" s="12">
        <v>2</v>
      </c>
      <c r="D129" s="12">
        <v>1</v>
      </c>
      <c r="E129" s="27">
        <v>1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2">
        <v>0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197" t="s">
        <v>557</v>
      </c>
      <c r="B131" s="198"/>
      <c r="C131" s="23">
        <v>5</v>
      </c>
      <c r="D131" s="23">
        <v>6</v>
      </c>
      <c r="E131" s="24">
        <v>-0.16666666666666699</v>
      </c>
      <c r="F131" s="23">
        <v>0</v>
      </c>
      <c r="G131" s="23">
        <v>0</v>
      </c>
      <c r="H131" s="23">
        <v>6</v>
      </c>
      <c r="I131" s="23">
        <v>3</v>
      </c>
      <c r="J131" s="23">
        <v>0</v>
      </c>
      <c r="K131" s="23">
        <v>0</v>
      </c>
      <c r="L131" s="23">
        <v>0</v>
      </c>
      <c r="M131" s="23">
        <v>0</v>
      </c>
      <c r="N131" s="23">
        <v>4</v>
      </c>
      <c r="O131" s="23">
        <v>0</v>
      </c>
      <c r="P131" s="25">
        <v>3</v>
      </c>
    </row>
    <row r="132" spans="1:16" x14ac:dyDescent="0.25">
      <c r="A132" s="26" t="s">
        <v>558</v>
      </c>
      <c r="B132" s="26" t="s">
        <v>559</v>
      </c>
      <c r="C132" s="12">
        <v>2</v>
      </c>
      <c r="D132" s="12">
        <v>0</v>
      </c>
      <c r="E132" s="27">
        <v>0</v>
      </c>
      <c r="F132" s="12">
        <v>0</v>
      </c>
      <c r="G132" s="12">
        <v>0</v>
      </c>
      <c r="H132" s="12">
        <v>2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4</v>
      </c>
      <c r="O132" s="12">
        <v>0</v>
      </c>
      <c r="P132" s="21">
        <v>1</v>
      </c>
    </row>
    <row r="133" spans="1:16" x14ac:dyDescent="0.2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2">
        <v>3</v>
      </c>
      <c r="D134" s="12">
        <v>5</v>
      </c>
      <c r="E134" s="27">
        <v>-0.4</v>
      </c>
      <c r="F134" s="12">
        <v>0</v>
      </c>
      <c r="G134" s="12">
        <v>0</v>
      </c>
      <c r="H134" s="12">
        <v>4</v>
      </c>
      <c r="I134" s="12">
        <v>2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2</v>
      </c>
    </row>
    <row r="135" spans="1:16" x14ac:dyDescent="0.25">
      <c r="A135" s="26" t="s">
        <v>564</v>
      </c>
      <c r="B135" s="26" t="s">
        <v>565</v>
      </c>
      <c r="C135" s="12">
        <v>0</v>
      </c>
      <c r="D135" s="12">
        <v>1</v>
      </c>
      <c r="E135" s="27">
        <v>-1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7" t="s">
        <v>568</v>
      </c>
      <c r="B137" s="198"/>
      <c r="C137" s="23">
        <v>9</v>
      </c>
      <c r="D137" s="23">
        <v>4</v>
      </c>
      <c r="E137" s="24">
        <v>1.25</v>
      </c>
      <c r="F137" s="23">
        <v>1</v>
      </c>
      <c r="G137" s="23">
        <v>1</v>
      </c>
      <c r="H137" s="23">
        <v>0</v>
      </c>
      <c r="I137" s="23">
        <v>6</v>
      </c>
      <c r="J137" s="23">
        <v>0</v>
      </c>
      <c r="K137" s="23">
        <v>0</v>
      </c>
      <c r="L137" s="23">
        <v>0</v>
      </c>
      <c r="M137" s="23">
        <v>0</v>
      </c>
      <c r="N137" s="23">
        <v>6</v>
      </c>
      <c r="O137" s="23">
        <v>0</v>
      </c>
      <c r="P137" s="25">
        <v>4</v>
      </c>
    </row>
    <row r="138" spans="1:16" ht="22.5" x14ac:dyDescent="0.25">
      <c r="A138" s="26" t="s">
        <v>569</v>
      </c>
      <c r="B138" s="26" t="s">
        <v>570</v>
      </c>
      <c r="C138" s="12">
        <v>4</v>
      </c>
      <c r="D138" s="12">
        <v>3</v>
      </c>
      <c r="E138" s="27">
        <v>0.33333333333333298</v>
      </c>
      <c r="F138" s="12">
        <v>0</v>
      </c>
      <c r="G138" s="12">
        <v>0</v>
      </c>
      <c r="H138" s="12">
        <v>0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2">
        <v>0</v>
      </c>
      <c r="D139" s="12">
        <v>1</v>
      </c>
      <c r="E139" s="27">
        <v>-1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2">
        <v>1</v>
      </c>
      <c r="D140" s="12">
        <v>0</v>
      </c>
      <c r="E140" s="27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2">
        <v>0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2">
        <v>4</v>
      </c>
      <c r="D142" s="12">
        <v>0</v>
      </c>
      <c r="E142" s="27">
        <v>0</v>
      </c>
      <c r="F142" s="12">
        <v>1</v>
      </c>
      <c r="G142" s="12">
        <v>1</v>
      </c>
      <c r="H142" s="12">
        <v>0</v>
      </c>
      <c r="I142" s="12">
        <v>4</v>
      </c>
      <c r="J142" s="12">
        <v>0</v>
      </c>
      <c r="K142" s="12">
        <v>0</v>
      </c>
      <c r="L142" s="12">
        <v>0</v>
      </c>
      <c r="M142" s="12">
        <v>0</v>
      </c>
      <c r="N142" s="12">
        <v>6</v>
      </c>
      <c r="O142" s="12">
        <v>0</v>
      </c>
      <c r="P142" s="21">
        <v>2</v>
      </c>
    </row>
    <row r="143" spans="1:16" ht="22.5" x14ac:dyDescent="0.25">
      <c r="A143" s="26" t="s">
        <v>579</v>
      </c>
      <c r="B143" s="26" t="s">
        <v>580</v>
      </c>
      <c r="C143" s="12">
        <v>0</v>
      </c>
      <c r="D143" s="12">
        <v>0</v>
      </c>
      <c r="E143" s="27">
        <v>0</v>
      </c>
      <c r="F143" s="12">
        <v>0</v>
      </c>
      <c r="G143" s="12">
        <v>0</v>
      </c>
      <c r="H143" s="12">
        <v>0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2</v>
      </c>
    </row>
    <row r="144" spans="1:16" x14ac:dyDescent="0.25">
      <c r="A144" s="197" t="s">
        <v>581</v>
      </c>
      <c r="B144" s="198"/>
      <c r="C144" s="23">
        <v>5</v>
      </c>
      <c r="D144" s="23">
        <v>0</v>
      </c>
      <c r="E144" s="24">
        <v>0</v>
      </c>
      <c r="F144" s="23">
        <v>0</v>
      </c>
      <c r="G144" s="23">
        <v>0</v>
      </c>
      <c r="H144" s="23">
        <v>0</v>
      </c>
      <c r="I144" s="23">
        <v>1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2">
        <v>5</v>
      </c>
      <c r="D145" s="12">
        <v>0</v>
      </c>
      <c r="E145" s="27">
        <v>0</v>
      </c>
      <c r="F145" s="12">
        <v>0</v>
      </c>
      <c r="G145" s="12">
        <v>0</v>
      </c>
      <c r="H145" s="12">
        <v>0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2">
        <v>0</v>
      </c>
      <c r="D146" s="12">
        <v>0</v>
      </c>
      <c r="E146" s="27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197" t="s">
        <v>586</v>
      </c>
      <c r="B147" s="198"/>
      <c r="C147" s="23">
        <v>92</v>
      </c>
      <c r="D147" s="23">
        <v>55</v>
      </c>
      <c r="E147" s="24">
        <v>0.67272727272727295</v>
      </c>
      <c r="F147" s="23">
        <v>9</v>
      </c>
      <c r="G147" s="23">
        <v>7</v>
      </c>
      <c r="H147" s="23">
        <v>32</v>
      </c>
      <c r="I147" s="23">
        <v>31</v>
      </c>
      <c r="J147" s="23">
        <v>0</v>
      </c>
      <c r="K147" s="23">
        <v>0</v>
      </c>
      <c r="L147" s="23">
        <v>0</v>
      </c>
      <c r="M147" s="23">
        <v>0</v>
      </c>
      <c r="N147" s="23">
        <v>26</v>
      </c>
      <c r="O147" s="23">
        <v>0</v>
      </c>
      <c r="P147" s="25">
        <v>27</v>
      </c>
    </row>
    <row r="148" spans="1:16" ht="22.5" x14ac:dyDescent="0.25">
      <c r="A148" s="26" t="s">
        <v>587</v>
      </c>
      <c r="B148" s="26" t="s">
        <v>588</v>
      </c>
      <c r="C148" s="12">
        <v>25</v>
      </c>
      <c r="D148" s="12">
        <v>16</v>
      </c>
      <c r="E148" s="27">
        <v>0.5625</v>
      </c>
      <c r="F148" s="12">
        <v>1</v>
      </c>
      <c r="G148" s="12">
        <v>1</v>
      </c>
      <c r="H148" s="12">
        <v>18</v>
      </c>
      <c r="I148" s="12">
        <v>12</v>
      </c>
      <c r="J148" s="12">
        <v>0</v>
      </c>
      <c r="K148" s="12">
        <v>0</v>
      </c>
      <c r="L148" s="12">
        <v>0</v>
      </c>
      <c r="M148" s="12">
        <v>0</v>
      </c>
      <c r="N148" s="12">
        <v>11</v>
      </c>
      <c r="O148" s="12">
        <v>0</v>
      </c>
      <c r="P148" s="21">
        <v>10</v>
      </c>
    </row>
    <row r="149" spans="1:16" x14ac:dyDescent="0.25">
      <c r="A149" s="26" t="s">
        <v>589</v>
      </c>
      <c r="B149" s="26" t="s">
        <v>590</v>
      </c>
      <c r="C149" s="12">
        <v>0</v>
      </c>
      <c r="D149" s="12">
        <v>2</v>
      </c>
      <c r="E149" s="27">
        <v>-1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2">
        <v>6</v>
      </c>
      <c r="D151" s="12">
        <v>2</v>
      </c>
      <c r="E151" s="27">
        <v>2</v>
      </c>
      <c r="F151" s="12">
        <v>0</v>
      </c>
      <c r="G151" s="12">
        <v>0</v>
      </c>
      <c r="H151" s="12">
        <v>2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4</v>
      </c>
      <c r="O151" s="12">
        <v>0</v>
      </c>
      <c r="P151" s="21">
        <v>1</v>
      </c>
    </row>
    <row r="152" spans="1:16" ht="33.75" x14ac:dyDescent="0.25">
      <c r="A152" s="26" t="s">
        <v>595</v>
      </c>
      <c r="B152" s="26" t="s">
        <v>596</v>
      </c>
      <c r="C152" s="12">
        <v>4</v>
      </c>
      <c r="D152" s="12">
        <v>0</v>
      </c>
      <c r="E152" s="27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2">
        <v>13</v>
      </c>
      <c r="D153" s="12">
        <v>0</v>
      </c>
      <c r="E153" s="27">
        <v>0</v>
      </c>
      <c r="F153" s="12">
        <v>0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3</v>
      </c>
      <c r="O153" s="12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2">
        <v>19</v>
      </c>
      <c r="D154" s="12">
        <v>14</v>
      </c>
      <c r="E154" s="27">
        <v>0.35714285714285698</v>
      </c>
      <c r="F154" s="12">
        <v>8</v>
      </c>
      <c r="G154" s="12">
        <v>5</v>
      </c>
      <c r="H154" s="12">
        <v>9</v>
      </c>
      <c r="I154" s="12">
        <v>15</v>
      </c>
      <c r="J154" s="12">
        <v>0</v>
      </c>
      <c r="K154" s="12">
        <v>0</v>
      </c>
      <c r="L154" s="12">
        <v>0</v>
      </c>
      <c r="M154" s="12">
        <v>0</v>
      </c>
      <c r="N154" s="12">
        <v>2</v>
      </c>
      <c r="O154" s="12">
        <v>0</v>
      </c>
      <c r="P154" s="21">
        <v>8</v>
      </c>
    </row>
    <row r="155" spans="1:16" ht="22.5" x14ac:dyDescent="0.25">
      <c r="A155" s="26" t="s">
        <v>601</v>
      </c>
      <c r="B155" s="26" t="s">
        <v>602</v>
      </c>
      <c r="C155" s="12">
        <v>25</v>
      </c>
      <c r="D155" s="12">
        <v>21</v>
      </c>
      <c r="E155" s="27">
        <v>0.19047619047618999</v>
      </c>
      <c r="F155" s="12">
        <v>0</v>
      </c>
      <c r="G155" s="12">
        <v>1</v>
      </c>
      <c r="H155" s="12">
        <v>2</v>
      </c>
      <c r="I155" s="12">
        <v>4</v>
      </c>
      <c r="J155" s="12">
        <v>0</v>
      </c>
      <c r="K155" s="12">
        <v>0</v>
      </c>
      <c r="L155" s="12">
        <v>0</v>
      </c>
      <c r="M155" s="12">
        <v>0</v>
      </c>
      <c r="N155" s="12">
        <v>6</v>
      </c>
      <c r="O155" s="12">
        <v>0</v>
      </c>
      <c r="P155" s="21">
        <v>8</v>
      </c>
    </row>
    <row r="156" spans="1:16" x14ac:dyDescent="0.25">
      <c r="A156" s="197" t="s">
        <v>603</v>
      </c>
      <c r="B156" s="198"/>
      <c r="C156" s="23">
        <v>57</v>
      </c>
      <c r="D156" s="23">
        <v>87</v>
      </c>
      <c r="E156" s="24">
        <v>-0.34482758620689602</v>
      </c>
      <c r="F156" s="23">
        <v>2</v>
      </c>
      <c r="G156" s="23">
        <v>1</v>
      </c>
      <c r="H156" s="23">
        <v>6</v>
      </c>
      <c r="I156" s="23">
        <v>8</v>
      </c>
      <c r="J156" s="23">
        <v>2</v>
      </c>
      <c r="K156" s="23">
        <v>1</v>
      </c>
      <c r="L156" s="23">
        <v>0</v>
      </c>
      <c r="M156" s="23">
        <v>0</v>
      </c>
      <c r="N156" s="23">
        <v>9</v>
      </c>
      <c r="O156" s="23">
        <v>1</v>
      </c>
      <c r="P156" s="25">
        <v>3</v>
      </c>
    </row>
    <row r="157" spans="1:16" ht="22.5" x14ac:dyDescent="0.2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2">
        <v>0</v>
      </c>
      <c r="D158" s="12">
        <v>0</v>
      </c>
      <c r="E158" s="27">
        <v>0</v>
      </c>
      <c r="F158" s="12">
        <v>1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2">
        <v>3</v>
      </c>
      <c r="D161" s="12">
        <v>14</v>
      </c>
      <c r="E161" s="27">
        <v>-0.78571428571428603</v>
      </c>
      <c r="F161" s="12">
        <v>0</v>
      </c>
      <c r="G161" s="12">
        <v>0</v>
      </c>
      <c r="H161" s="12">
        <v>0</v>
      </c>
      <c r="I161" s="12">
        <v>1</v>
      </c>
      <c r="J161" s="12">
        <v>1</v>
      </c>
      <c r="K161" s="12">
        <v>0</v>
      </c>
      <c r="L161" s="12">
        <v>0</v>
      </c>
      <c r="M161" s="12">
        <v>0</v>
      </c>
      <c r="N161" s="12">
        <v>0</v>
      </c>
      <c r="O161" s="12">
        <v>1</v>
      </c>
      <c r="P161" s="21">
        <v>1</v>
      </c>
    </row>
    <row r="162" spans="1:16" x14ac:dyDescent="0.25">
      <c r="A162" s="26" t="s">
        <v>614</v>
      </c>
      <c r="B162" s="26" t="s">
        <v>615</v>
      </c>
      <c r="C162" s="12">
        <v>29</v>
      </c>
      <c r="D162" s="12">
        <v>31</v>
      </c>
      <c r="E162" s="27">
        <v>-6.4516129032258104E-2</v>
      </c>
      <c r="F162" s="12">
        <v>1</v>
      </c>
      <c r="G162" s="12">
        <v>1</v>
      </c>
      <c r="H162" s="12">
        <v>2</v>
      </c>
      <c r="I162" s="12">
        <v>4</v>
      </c>
      <c r="J162" s="12">
        <v>0</v>
      </c>
      <c r="K162" s="12">
        <v>0</v>
      </c>
      <c r="L162" s="12">
        <v>0</v>
      </c>
      <c r="M162" s="12">
        <v>0</v>
      </c>
      <c r="N162" s="12">
        <v>8</v>
      </c>
      <c r="O162" s="12">
        <v>0</v>
      </c>
      <c r="P162" s="21">
        <v>2</v>
      </c>
    </row>
    <row r="163" spans="1:16" ht="22.5" x14ac:dyDescent="0.25">
      <c r="A163" s="26" t="s">
        <v>616</v>
      </c>
      <c r="B163" s="26" t="s">
        <v>617</v>
      </c>
      <c r="C163" s="12">
        <v>1</v>
      </c>
      <c r="D163" s="12">
        <v>8</v>
      </c>
      <c r="E163" s="27">
        <v>-0.875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2">
        <v>17</v>
      </c>
      <c r="D164" s="12">
        <v>23</v>
      </c>
      <c r="E164" s="27">
        <v>-0.26086956521739102</v>
      </c>
      <c r="F164" s="12">
        <v>0</v>
      </c>
      <c r="G164" s="12">
        <v>0</v>
      </c>
      <c r="H164" s="12">
        <v>4</v>
      </c>
      <c r="I164" s="12">
        <v>0</v>
      </c>
      <c r="J164" s="12">
        <v>1</v>
      </c>
      <c r="K164" s="12">
        <v>1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2">
        <v>7</v>
      </c>
      <c r="D165" s="12">
        <v>11</v>
      </c>
      <c r="E165" s="27">
        <v>-0.36363636363636398</v>
      </c>
      <c r="F165" s="12">
        <v>0</v>
      </c>
      <c r="G165" s="12">
        <v>0</v>
      </c>
      <c r="H165" s="12">
        <v>0</v>
      </c>
      <c r="I165" s="12">
        <v>3</v>
      </c>
      <c r="J165" s="12">
        <v>0</v>
      </c>
      <c r="K165" s="12">
        <v>0</v>
      </c>
      <c r="L165" s="12">
        <v>0</v>
      </c>
      <c r="M165" s="12">
        <v>0</v>
      </c>
      <c r="N165" s="12">
        <v>1</v>
      </c>
      <c r="O165" s="12">
        <v>0</v>
      </c>
      <c r="P165" s="21">
        <v>0</v>
      </c>
    </row>
    <row r="166" spans="1:16" x14ac:dyDescent="0.25">
      <c r="A166" s="197" t="s">
        <v>622</v>
      </c>
      <c r="B166" s="198"/>
      <c r="C166" s="23">
        <v>256</v>
      </c>
      <c r="D166" s="23">
        <v>304</v>
      </c>
      <c r="E166" s="24">
        <v>-0.157894736842105</v>
      </c>
      <c r="F166" s="23">
        <v>7</v>
      </c>
      <c r="G166" s="23">
        <v>3</v>
      </c>
      <c r="H166" s="23">
        <v>103</v>
      </c>
      <c r="I166" s="23">
        <v>79</v>
      </c>
      <c r="J166" s="23">
        <v>3</v>
      </c>
      <c r="K166" s="23">
        <v>0</v>
      </c>
      <c r="L166" s="23">
        <v>0</v>
      </c>
      <c r="M166" s="23">
        <v>0</v>
      </c>
      <c r="N166" s="23">
        <v>4</v>
      </c>
      <c r="O166" s="23">
        <v>65</v>
      </c>
      <c r="P166" s="25">
        <v>71</v>
      </c>
    </row>
    <row r="167" spans="1:16" ht="22.5" x14ac:dyDescent="0.25">
      <c r="A167" s="26" t="s">
        <v>623</v>
      </c>
      <c r="B167" s="26" t="s">
        <v>624</v>
      </c>
      <c r="C167" s="12">
        <v>20</v>
      </c>
      <c r="D167" s="12">
        <v>21</v>
      </c>
      <c r="E167" s="27">
        <v>-4.7619047619047603E-2</v>
      </c>
      <c r="F167" s="12">
        <v>1</v>
      </c>
      <c r="G167" s="12">
        <v>0</v>
      </c>
      <c r="H167" s="12">
        <v>0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1</v>
      </c>
    </row>
    <row r="168" spans="1:16" ht="22.5" x14ac:dyDescent="0.25">
      <c r="A168" s="26" t="s">
        <v>625</v>
      </c>
      <c r="B168" s="26" t="s">
        <v>626</v>
      </c>
      <c r="C168" s="12">
        <v>0</v>
      </c>
      <c r="D168" s="12">
        <v>0</v>
      </c>
      <c r="E168" s="27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2">
        <v>1</v>
      </c>
      <c r="D169" s="12">
        <v>0</v>
      </c>
      <c r="E169" s="27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1</v>
      </c>
    </row>
    <row r="170" spans="1:16" ht="22.5" x14ac:dyDescent="0.2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2">
        <v>0</v>
      </c>
      <c r="D171" s="12">
        <v>33</v>
      </c>
      <c r="E171" s="27">
        <v>-1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2">
        <v>34</v>
      </c>
      <c r="D173" s="12">
        <v>30</v>
      </c>
      <c r="E173" s="27">
        <v>0.133333333333333</v>
      </c>
      <c r="F173" s="12">
        <v>1</v>
      </c>
      <c r="G173" s="12">
        <v>0</v>
      </c>
      <c r="H173" s="12">
        <v>20</v>
      </c>
      <c r="I173" s="12">
        <v>22</v>
      </c>
      <c r="J173" s="12">
        <v>2</v>
      </c>
      <c r="K173" s="12">
        <v>0</v>
      </c>
      <c r="L173" s="12">
        <v>0</v>
      </c>
      <c r="M173" s="12">
        <v>0</v>
      </c>
      <c r="N173" s="12">
        <v>4</v>
      </c>
      <c r="O173" s="12">
        <v>36</v>
      </c>
      <c r="P173" s="21">
        <v>17</v>
      </c>
    </row>
    <row r="174" spans="1:16" ht="22.5" x14ac:dyDescent="0.25">
      <c r="A174" s="26" t="s">
        <v>637</v>
      </c>
      <c r="B174" s="26" t="s">
        <v>638</v>
      </c>
      <c r="C174" s="12">
        <v>149</v>
      </c>
      <c r="D174" s="12">
        <v>185</v>
      </c>
      <c r="E174" s="27">
        <v>-0.19459459459459399</v>
      </c>
      <c r="F174" s="12">
        <v>4</v>
      </c>
      <c r="G174" s="12">
        <v>3</v>
      </c>
      <c r="H174" s="12">
        <v>72</v>
      </c>
      <c r="I174" s="12">
        <v>53</v>
      </c>
      <c r="J174" s="12">
        <v>1</v>
      </c>
      <c r="K174" s="12">
        <v>0</v>
      </c>
      <c r="L174" s="12">
        <v>0</v>
      </c>
      <c r="M174" s="12">
        <v>0</v>
      </c>
      <c r="N174" s="12">
        <v>0</v>
      </c>
      <c r="O174" s="12">
        <v>29</v>
      </c>
      <c r="P174" s="21">
        <v>40</v>
      </c>
    </row>
    <row r="175" spans="1:16" x14ac:dyDescent="0.25">
      <c r="A175" s="26" t="s">
        <v>639</v>
      </c>
      <c r="B175" s="26" t="s">
        <v>640</v>
      </c>
      <c r="C175" s="12">
        <v>51</v>
      </c>
      <c r="D175" s="12">
        <v>33</v>
      </c>
      <c r="E175" s="27">
        <v>0.54545454545454497</v>
      </c>
      <c r="F175" s="12">
        <v>1</v>
      </c>
      <c r="G175" s="12">
        <v>0</v>
      </c>
      <c r="H175" s="12">
        <v>11</v>
      </c>
      <c r="I175" s="12">
        <v>3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1">
        <v>12</v>
      </c>
    </row>
    <row r="176" spans="1:16" ht="22.5" x14ac:dyDescent="0.25">
      <c r="A176" s="26" t="s">
        <v>641</v>
      </c>
      <c r="B176" s="26" t="s">
        <v>642</v>
      </c>
      <c r="C176" s="12">
        <v>1</v>
      </c>
      <c r="D176" s="12">
        <v>2</v>
      </c>
      <c r="E176" s="27">
        <v>-0.5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7" t="s">
        <v>645</v>
      </c>
      <c r="B178" s="198"/>
      <c r="C178" s="23">
        <v>361</v>
      </c>
      <c r="D178" s="23">
        <v>438</v>
      </c>
      <c r="E178" s="24">
        <v>-0.175799086757991</v>
      </c>
      <c r="F178" s="23">
        <v>976</v>
      </c>
      <c r="G178" s="23">
        <v>879</v>
      </c>
      <c r="H178" s="23">
        <v>255</v>
      </c>
      <c r="I178" s="23">
        <v>247</v>
      </c>
      <c r="J178" s="23">
        <v>0</v>
      </c>
      <c r="K178" s="23">
        <v>0</v>
      </c>
      <c r="L178" s="23">
        <v>0</v>
      </c>
      <c r="M178" s="23">
        <v>0</v>
      </c>
      <c r="N178" s="23">
        <v>26</v>
      </c>
      <c r="O178" s="23">
        <v>1</v>
      </c>
      <c r="P178" s="25">
        <v>1071</v>
      </c>
    </row>
    <row r="179" spans="1:16" ht="22.5" x14ac:dyDescent="0.25">
      <c r="A179" s="26" t="s">
        <v>646</v>
      </c>
      <c r="B179" s="26" t="s">
        <v>647</v>
      </c>
      <c r="C179" s="12">
        <v>3</v>
      </c>
      <c r="D179" s="12">
        <v>4</v>
      </c>
      <c r="E179" s="27">
        <v>-0.25</v>
      </c>
      <c r="F179" s="12">
        <v>4</v>
      </c>
      <c r="G179" s="12">
        <v>5</v>
      </c>
      <c r="H179" s="12">
        <v>2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4</v>
      </c>
    </row>
    <row r="180" spans="1:16" ht="22.5" x14ac:dyDescent="0.25">
      <c r="A180" s="26" t="s">
        <v>648</v>
      </c>
      <c r="B180" s="26" t="s">
        <v>649</v>
      </c>
      <c r="C180" s="12">
        <v>175</v>
      </c>
      <c r="D180" s="12">
        <v>284</v>
      </c>
      <c r="E180" s="27">
        <v>-0.38380281690140799</v>
      </c>
      <c r="F180" s="12">
        <v>506</v>
      </c>
      <c r="G180" s="12">
        <v>451</v>
      </c>
      <c r="H180" s="12">
        <v>160</v>
      </c>
      <c r="I180" s="12">
        <v>123</v>
      </c>
      <c r="J180" s="12">
        <v>0</v>
      </c>
      <c r="K180" s="12">
        <v>0</v>
      </c>
      <c r="L180" s="12">
        <v>0</v>
      </c>
      <c r="M180" s="12">
        <v>0</v>
      </c>
      <c r="N180" s="12">
        <v>1</v>
      </c>
      <c r="O180" s="12">
        <v>0</v>
      </c>
      <c r="P180" s="21">
        <v>539</v>
      </c>
    </row>
    <row r="181" spans="1:16" x14ac:dyDescent="0.25">
      <c r="A181" s="26" t="s">
        <v>650</v>
      </c>
      <c r="B181" s="26" t="s">
        <v>651</v>
      </c>
      <c r="C181" s="12">
        <v>21</v>
      </c>
      <c r="D181" s="12">
        <v>24</v>
      </c>
      <c r="E181" s="27">
        <v>-0.125</v>
      </c>
      <c r="F181" s="12">
        <v>12</v>
      </c>
      <c r="G181" s="12">
        <v>13</v>
      </c>
      <c r="H181" s="12">
        <v>11</v>
      </c>
      <c r="I181" s="12">
        <v>14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1</v>
      </c>
      <c r="P181" s="21">
        <v>23</v>
      </c>
    </row>
    <row r="182" spans="1:16" ht="22.5" x14ac:dyDescent="0.25">
      <c r="A182" s="26" t="s">
        <v>652</v>
      </c>
      <c r="B182" s="26" t="s">
        <v>653</v>
      </c>
      <c r="C182" s="12">
        <v>2</v>
      </c>
      <c r="D182" s="12">
        <v>2</v>
      </c>
      <c r="E182" s="27">
        <v>0</v>
      </c>
      <c r="F182" s="12">
        <v>1</v>
      </c>
      <c r="G182" s="12">
        <v>0</v>
      </c>
      <c r="H182" s="12">
        <v>2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3</v>
      </c>
    </row>
    <row r="183" spans="1:16" ht="22.5" x14ac:dyDescent="0.25">
      <c r="A183" s="26" t="s">
        <v>654</v>
      </c>
      <c r="B183" s="26" t="s">
        <v>655</v>
      </c>
      <c r="C183" s="12">
        <v>8</v>
      </c>
      <c r="D183" s="12">
        <v>11</v>
      </c>
      <c r="E183" s="27">
        <v>-0.27272727272727298</v>
      </c>
      <c r="F183" s="12">
        <v>16</v>
      </c>
      <c r="G183" s="12">
        <v>35</v>
      </c>
      <c r="H183" s="12">
        <v>5</v>
      </c>
      <c r="I183" s="12">
        <v>16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48</v>
      </c>
    </row>
    <row r="184" spans="1:16" ht="22.5" x14ac:dyDescent="0.25">
      <c r="A184" s="26" t="s">
        <v>656</v>
      </c>
      <c r="B184" s="26" t="s">
        <v>657</v>
      </c>
      <c r="C184" s="12">
        <v>152</v>
      </c>
      <c r="D184" s="12">
        <v>112</v>
      </c>
      <c r="E184" s="27">
        <v>0.35714285714285698</v>
      </c>
      <c r="F184" s="12">
        <v>437</v>
      </c>
      <c r="G184" s="12">
        <v>375</v>
      </c>
      <c r="H184" s="12">
        <v>75</v>
      </c>
      <c r="I184" s="12">
        <v>92</v>
      </c>
      <c r="J184" s="12">
        <v>0</v>
      </c>
      <c r="K184" s="12">
        <v>0</v>
      </c>
      <c r="L184" s="12">
        <v>0</v>
      </c>
      <c r="M184" s="12">
        <v>0</v>
      </c>
      <c r="N184" s="12">
        <v>25</v>
      </c>
      <c r="O184" s="12">
        <v>0</v>
      </c>
      <c r="P184" s="21">
        <v>453</v>
      </c>
    </row>
    <row r="185" spans="1:16" ht="22.5" x14ac:dyDescent="0.25">
      <c r="A185" s="26" t="s">
        <v>658</v>
      </c>
      <c r="B185" s="26" t="s">
        <v>659</v>
      </c>
      <c r="C185" s="12">
        <v>0</v>
      </c>
      <c r="D185" s="12">
        <v>1</v>
      </c>
      <c r="E185" s="27">
        <v>-1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1</v>
      </c>
    </row>
    <row r="186" spans="1:16" x14ac:dyDescent="0.25">
      <c r="A186" s="197" t="s">
        <v>660</v>
      </c>
      <c r="B186" s="198"/>
      <c r="C186" s="23">
        <v>194</v>
      </c>
      <c r="D186" s="23">
        <v>237</v>
      </c>
      <c r="E186" s="24">
        <v>-0.18143459915611801</v>
      </c>
      <c r="F186" s="23">
        <v>18</v>
      </c>
      <c r="G186" s="23">
        <v>20</v>
      </c>
      <c r="H186" s="23">
        <v>70</v>
      </c>
      <c r="I186" s="23">
        <v>69</v>
      </c>
      <c r="J186" s="23">
        <v>0</v>
      </c>
      <c r="K186" s="23">
        <v>0</v>
      </c>
      <c r="L186" s="23">
        <v>0</v>
      </c>
      <c r="M186" s="23">
        <v>0</v>
      </c>
      <c r="N186" s="23">
        <v>7</v>
      </c>
      <c r="O186" s="23">
        <v>1</v>
      </c>
      <c r="P186" s="25">
        <v>57</v>
      </c>
    </row>
    <row r="187" spans="1:16" x14ac:dyDescent="0.25">
      <c r="A187" s="26" t="s">
        <v>661</v>
      </c>
      <c r="B187" s="26" t="s">
        <v>662</v>
      </c>
      <c r="C187" s="12">
        <v>17</v>
      </c>
      <c r="D187" s="12">
        <v>0</v>
      </c>
      <c r="E187" s="27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ht="22.5" x14ac:dyDescent="0.25">
      <c r="A188" s="26" t="s">
        <v>663</v>
      </c>
      <c r="B188" s="26" t="s">
        <v>664</v>
      </c>
      <c r="C188" s="12">
        <v>0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2">
        <v>65</v>
      </c>
      <c r="D189" s="12">
        <v>103</v>
      </c>
      <c r="E189" s="27">
        <v>-0.36893203883495101</v>
      </c>
      <c r="F189" s="12">
        <v>17</v>
      </c>
      <c r="G189" s="12">
        <v>15</v>
      </c>
      <c r="H189" s="12">
        <v>36</v>
      </c>
      <c r="I189" s="12">
        <v>19</v>
      </c>
      <c r="J189" s="12">
        <v>0</v>
      </c>
      <c r="K189" s="12">
        <v>0</v>
      </c>
      <c r="L189" s="12">
        <v>0</v>
      </c>
      <c r="M189" s="12">
        <v>0</v>
      </c>
      <c r="N189" s="12">
        <v>2</v>
      </c>
      <c r="O189" s="12">
        <v>0</v>
      </c>
      <c r="P189" s="21">
        <v>26</v>
      </c>
    </row>
    <row r="190" spans="1:16" ht="22.5" x14ac:dyDescent="0.25">
      <c r="A190" s="26" t="s">
        <v>667</v>
      </c>
      <c r="B190" s="26" t="s">
        <v>668</v>
      </c>
      <c r="C190" s="12">
        <v>1</v>
      </c>
      <c r="D190" s="12">
        <v>0</v>
      </c>
      <c r="E190" s="27">
        <v>0</v>
      </c>
      <c r="F190" s="12">
        <v>0</v>
      </c>
      <c r="G190" s="12">
        <v>0</v>
      </c>
      <c r="H190" s="12">
        <v>2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1</v>
      </c>
    </row>
    <row r="191" spans="1:16" ht="33.75" x14ac:dyDescent="0.25">
      <c r="A191" s="26" t="s">
        <v>669</v>
      </c>
      <c r="B191" s="26" t="s">
        <v>670</v>
      </c>
      <c r="C191" s="12">
        <v>20</v>
      </c>
      <c r="D191" s="12">
        <v>14</v>
      </c>
      <c r="E191" s="27">
        <v>0.42857142857142799</v>
      </c>
      <c r="F191" s="12">
        <v>1</v>
      </c>
      <c r="G191" s="12">
        <v>4</v>
      </c>
      <c r="H191" s="12">
        <v>7</v>
      </c>
      <c r="I191" s="12">
        <v>39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1</v>
      </c>
      <c r="P191" s="21">
        <v>20</v>
      </c>
    </row>
    <row r="192" spans="1:16" ht="22.5" x14ac:dyDescent="0.2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2">
        <v>18</v>
      </c>
      <c r="D193" s="12">
        <v>18</v>
      </c>
      <c r="E193" s="27">
        <v>0</v>
      </c>
      <c r="F193" s="12">
        <v>0</v>
      </c>
      <c r="G193" s="12">
        <v>0</v>
      </c>
      <c r="H193" s="12">
        <v>5</v>
      </c>
      <c r="I193" s="12">
        <v>5</v>
      </c>
      <c r="J193" s="12">
        <v>0</v>
      </c>
      <c r="K193" s="12">
        <v>0</v>
      </c>
      <c r="L193" s="12">
        <v>0</v>
      </c>
      <c r="M193" s="12">
        <v>0</v>
      </c>
      <c r="N193" s="12">
        <v>4</v>
      </c>
      <c r="O193" s="12">
        <v>0</v>
      </c>
      <c r="P193" s="21">
        <v>7</v>
      </c>
    </row>
    <row r="194" spans="1:16" x14ac:dyDescent="0.25">
      <c r="A194" s="26" t="s">
        <v>675</v>
      </c>
      <c r="B194" s="26" t="s">
        <v>676</v>
      </c>
      <c r="C194" s="12">
        <v>5</v>
      </c>
      <c r="D194" s="12">
        <v>0</v>
      </c>
      <c r="E194" s="27">
        <v>0</v>
      </c>
      <c r="F194" s="12">
        <v>0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1">
        <v>2</v>
      </c>
    </row>
    <row r="195" spans="1:16" ht="22.5" x14ac:dyDescent="0.2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2">
        <v>0</v>
      </c>
      <c r="D196" s="12">
        <v>1</v>
      </c>
      <c r="E196" s="27">
        <v>-1</v>
      </c>
      <c r="F196" s="12">
        <v>0</v>
      </c>
      <c r="G196" s="12">
        <v>1</v>
      </c>
      <c r="H196" s="12">
        <v>0</v>
      </c>
      <c r="I196" s="12">
        <v>2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1</v>
      </c>
    </row>
    <row r="197" spans="1:16" x14ac:dyDescent="0.25">
      <c r="A197" s="26" t="s">
        <v>681</v>
      </c>
      <c r="B197" s="26" t="s">
        <v>682</v>
      </c>
      <c r="C197" s="12">
        <v>65</v>
      </c>
      <c r="D197" s="12">
        <v>98</v>
      </c>
      <c r="E197" s="27">
        <v>-0.33673469387755101</v>
      </c>
      <c r="F197" s="12">
        <v>0</v>
      </c>
      <c r="G197" s="12">
        <v>0</v>
      </c>
      <c r="H197" s="12">
        <v>15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0</v>
      </c>
    </row>
    <row r="198" spans="1:16" ht="22.5" x14ac:dyDescent="0.25">
      <c r="A198" s="26" t="s">
        <v>683</v>
      </c>
      <c r="B198" s="26" t="s">
        <v>684</v>
      </c>
      <c r="C198" s="12">
        <v>0</v>
      </c>
      <c r="D198" s="12">
        <v>0</v>
      </c>
      <c r="E198" s="27">
        <v>0</v>
      </c>
      <c r="F198" s="12">
        <v>0</v>
      </c>
      <c r="G198" s="12">
        <v>0</v>
      </c>
      <c r="H198" s="12">
        <v>0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2">
        <v>3</v>
      </c>
      <c r="D199" s="12">
        <v>2</v>
      </c>
      <c r="E199" s="27">
        <v>0.5</v>
      </c>
      <c r="F199" s="12">
        <v>0</v>
      </c>
      <c r="G199" s="12">
        <v>0</v>
      </c>
      <c r="H199" s="12">
        <v>3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0</v>
      </c>
    </row>
    <row r="200" spans="1:16" ht="22.5" x14ac:dyDescent="0.25">
      <c r="A200" s="26" t="s">
        <v>687</v>
      </c>
      <c r="B200" s="26" t="s">
        <v>688</v>
      </c>
      <c r="C200" s="12">
        <v>0</v>
      </c>
      <c r="D200" s="12">
        <v>1</v>
      </c>
      <c r="E200" s="27">
        <v>-1</v>
      </c>
      <c r="F200" s="12">
        <v>0</v>
      </c>
      <c r="G200" s="12">
        <v>0</v>
      </c>
      <c r="H200" s="12">
        <v>2</v>
      </c>
      <c r="I200" s="12">
        <v>1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197" t="s">
        <v>689</v>
      </c>
      <c r="B201" s="198"/>
      <c r="C201" s="23">
        <v>96</v>
      </c>
      <c r="D201" s="23">
        <v>67</v>
      </c>
      <c r="E201" s="24">
        <v>0.43283582089552203</v>
      </c>
      <c r="F201" s="23">
        <v>22</v>
      </c>
      <c r="G201" s="23">
        <v>13</v>
      </c>
      <c r="H201" s="23">
        <v>39</v>
      </c>
      <c r="I201" s="23">
        <v>26</v>
      </c>
      <c r="J201" s="23">
        <v>0</v>
      </c>
      <c r="K201" s="23">
        <v>0</v>
      </c>
      <c r="L201" s="23">
        <v>0</v>
      </c>
      <c r="M201" s="23">
        <v>1</v>
      </c>
      <c r="N201" s="23">
        <v>13</v>
      </c>
      <c r="O201" s="23">
        <v>0</v>
      </c>
      <c r="P201" s="25">
        <v>36</v>
      </c>
    </row>
    <row r="202" spans="1:16" x14ac:dyDescent="0.25">
      <c r="A202" s="26" t="s">
        <v>690</v>
      </c>
      <c r="B202" s="26" t="s">
        <v>691</v>
      </c>
      <c r="C202" s="12">
        <v>15</v>
      </c>
      <c r="D202" s="12">
        <v>1</v>
      </c>
      <c r="E202" s="27">
        <v>14</v>
      </c>
      <c r="F202" s="12">
        <v>0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7</v>
      </c>
      <c r="O202" s="12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2">
        <v>1</v>
      </c>
      <c r="D204" s="12">
        <v>0</v>
      </c>
      <c r="E204" s="27">
        <v>0</v>
      </c>
      <c r="F204" s="12">
        <v>0</v>
      </c>
      <c r="G204" s="12">
        <v>0</v>
      </c>
      <c r="H204" s="12">
        <v>0</v>
      </c>
      <c r="I204" s="12">
        <v>1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2">
        <v>0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2">
        <v>74</v>
      </c>
      <c r="D206" s="12">
        <v>66</v>
      </c>
      <c r="E206" s="27">
        <v>0.12121212121212099</v>
      </c>
      <c r="F206" s="12">
        <v>21</v>
      </c>
      <c r="G206" s="12">
        <v>13</v>
      </c>
      <c r="H206" s="12">
        <v>38</v>
      </c>
      <c r="I206" s="12">
        <v>24</v>
      </c>
      <c r="J206" s="12">
        <v>0</v>
      </c>
      <c r="K206" s="12">
        <v>0</v>
      </c>
      <c r="L206" s="12">
        <v>0</v>
      </c>
      <c r="M206" s="12">
        <v>0</v>
      </c>
      <c r="N206" s="12">
        <v>2</v>
      </c>
      <c r="O206" s="12">
        <v>0</v>
      </c>
      <c r="P206" s="21">
        <v>36</v>
      </c>
    </row>
    <row r="207" spans="1:16" ht="22.5" x14ac:dyDescent="0.25">
      <c r="A207" s="26" t="s">
        <v>700</v>
      </c>
      <c r="B207" s="26" t="s">
        <v>701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2">
        <v>0</v>
      </c>
      <c r="D208" s="12">
        <v>0</v>
      </c>
      <c r="E208" s="27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1</v>
      </c>
      <c r="O208" s="12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2">
        <v>0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2">
        <v>0</v>
      </c>
      <c r="D211" s="12">
        <v>0</v>
      </c>
      <c r="E211" s="27">
        <v>0</v>
      </c>
      <c r="F211" s="12">
        <v>1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2">
        <v>0</v>
      </c>
      <c r="D212" s="12">
        <v>0</v>
      </c>
      <c r="E212" s="27">
        <v>0</v>
      </c>
      <c r="F212" s="12">
        <v>0</v>
      </c>
      <c r="G212" s="12">
        <v>0</v>
      </c>
      <c r="H212" s="12">
        <v>0</v>
      </c>
      <c r="I212" s="12">
        <v>1</v>
      </c>
      <c r="J212" s="12">
        <v>0</v>
      </c>
      <c r="K212" s="12">
        <v>0</v>
      </c>
      <c r="L212" s="12">
        <v>0</v>
      </c>
      <c r="M212" s="12">
        <v>1</v>
      </c>
      <c r="N212" s="12">
        <v>0</v>
      </c>
      <c r="O212" s="12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2">
        <v>0</v>
      </c>
      <c r="D213" s="12">
        <v>0</v>
      </c>
      <c r="E213" s="27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2">
        <v>0</v>
      </c>
      <c r="D214" s="12">
        <v>0</v>
      </c>
      <c r="E214" s="27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2</v>
      </c>
      <c r="O214" s="12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2">
        <v>0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2">
        <v>3</v>
      </c>
      <c r="D218" s="12">
        <v>0</v>
      </c>
      <c r="E218" s="27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2">
        <v>1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2">
        <v>2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7" t="s">
        <v>732</v>
      </c>
      <c r="B223" s="198"/>
      <c r="C223" s="23">
        <v>794</v>
      </c>
      <c r="D223" s="23">
        <v>2215</v>
      </c>
      <c r="E223" s="24">
        <v>-0.64153498871331804</v>
      </c>
      <c r="F223" s="23">
        <v>419</v>
      </c>
      <c r="G223" s="23">
        <v>371</v>
      </c>
      <c r="H223" s="23">
        <v>225</v>
      </c>
      <c r="I223" s="23">
        <v>179</v>
      </c>
      <c r="J223" s="23">
        <v>0</v>
      </c>
      <c r="K223" s="23">
        <v>1</v>
      </c>
      <c r="L223" s="23">
        <v>2</v>
      </c>
      <c r="M223" s="23">
        <v>2</v>
      </c>
      <c r="N223" s="23">
        <v>3</v>
      </c>
      <c r="O223" s="23">
        <v>21</v>
      </c>
      <c r="P223" s="25">
        <v>450</v>
      </c>
    </row>
    <row r="224" spans="1:16" x14ac:dyDescent="0.25">
      <c r="A224" s="26" t="s">
        <v>733</v>
      </c>
      <c r="B224" s="26" t="s">
        <v>734</v>
      </c>
      <c r="C224" s="12">
        <v>0</v>
      </c>
      <c r="D224" s="12">
        <v>0</v>
      </c>
      <c r="E224" s="27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1</v>
      </c>
      <c r="N229" s="12">
        <v>0</v>
      </c>
      <c r="O229" s="12">
        <v>0</v>
      </c>
      <c r="P229" s="21">
        <v>1</v>
      </c>
    </row>
    <row r="230" spans="1:16" ht="22.5" x14ac:dyDescent="0.25">
      <c r="A230" s="26" t="s">
        <v>745</v>
      </c>
      <c r="B230" s="26" t="s">
        <v>746</v>
      </c>
      <c r="C230" s="12">
        <v>3</v>
      </c>
      <c r="D230" s="12">
        <v>1</v>
      </c>
      <c r="E230" s="27">
        <v>2</v>
      </c>
      <c r="F230" s="12">
        <v>0</v>
      </c>
      <c r="G230" s="12">
        <v>0</v>
      </c>
      <c r="H230" s="12">
        <v>1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1</v>
      </c>
    </row>
    <row r="231" spans="1:16" x14ac:dyDescent="0.25">
      <c r="A231" s="26" t="s">
        <v>747</v>
      </c>
      <c r="B231" s="26" t="s">
        <v>748</v>
      </c>
      <c r="C231" s="12">
        <v>4</v>
      </c>
      <c r="D231" s="12">
        <v>7</v>
      </c>
      <c r="E231" s="27">
        <v>-0.42857142857142799</v>
      </c>
      <c r="F231" s="12">
        <v>0</v>
      </c>
      <c r="G231" s="12">
        <v>0</v>
      </c>
      <c r="H231" s="12">
        <v>1</v>
      </c>
      <c r="I231" s="12">
        <v>1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0</v>
      </c>
    </row>
    <row r="232" spans="1:16" x14ac:dyDescent="0.25">
      <c r="A232" s="26" t="s">
        <v>749</v>
      </c>
      <c r="B232" s="26" t="s">
        <v>750</v>
      </c>
      <c r="C232" s="12">
        <v>20</v>
      </c>
      <c r="D232" s="12">
        <v>19</v>
      </c>
      <c r="E232" s="27">
        <v>5.2631578947368397E-2</v>
      </c>
      <c r="F232" s="12">
        <v>2</v>
      </c>
      <c r="G232" s="12">
        <v>4</v>
      </c>
      <c r="H232" s="12">
        <v>5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10</v>
      </c>
    </row>
    <row r="233" spans="1:16" x14ac:dyDescent="0.25">
      <c r="A233" s="26" t="s">
        <v>751</v>
      </c>
      <c r="B233" s="26" t="s">
        <v>752</v>
      </c>
      <c r="C233" s="12">
        <v>20</v>
      </c>
      <c r="D233" s="12">
        <v>23</v>
      </c>
      <c r="E233" s="27">
        <v>-0.13043478260869601</v>
      </c>
      <c r="F233" s="12">
        <v>0</v>
      </c>
      <c r="G233" s="12">
        <v>0</v>
      </c>
      <c r="H233" s="12">
        <v>8</v>
      </c>
      <c r="I233" s="12">
        <v>9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1">
        <v>10</v>
      </c>
    </row>
    <row r="234" spans="1:16" ht="22.5" x14ac:dyDescent="0.25">
      <c r="A234" s="26" t="s">
        <v>753</v>
      </c>
      <c r="B234" s="26" t="s">
        <v>754</v>
      </c>
      <c r="C234" s="12">
        <v>6</v>
      </c>
      <c r="D234" s="12">
        <v>1</v>
      </c>
      <c r="E234" s="27">
        <v>5</v>
      </c>
      <c r="F234" s="12">
        <v>0</v>
      </c>
      <c r="G234" s="12">
        <v>0</v>
      </c>
      <c r="H234" s="12">
        <v>3</v>
      </c>
      <c r="I234" s="12">
        <v>2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4</v>
      </c>
    </row>
    <row r="235" spans="1:16" ht="33.75" x14ac:dyDescent="0.25">
      <c r="A235" s="26" t="s">
        <v>755</v>
      </c>
      <c r="B235" s="26" t="s">
        <v>756</v>
      </c>
      <c r="C235" s="12">
        <v>1</v>
      </c>
      <c r="D235" s="12">
        <v>0</v>
      </c>
      <c r="E235" s="27">
        <v>0</v>
      </c>
      <c r="F235" s="12">
        <v>0</v>
      </c>
      <c r="G235" s="12">
        <v>0</v>
      </c>
      <c r="H235" s="12">
        <v>1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3</v>
      </c>
    </row>
    <row r="236" spans="1:16" x14ac:dyDescent="0.25">
      <c r="A236" s="26" t="s">
        <v>757</v>
      </c>
      <c r="B236" s="26" t="s">
        <v>758</v>
      </c>
      <c r="C236" s="12">
        <v>1</v>
      </c>
      <c r="D236" s="12">
        <v>1</v>
      </c>
      <c r="E236" s="27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2">
        <v>739</v>
      </c>
      <c r="D238" s="12">
        <v>2163</v>
      </c>
      <c r="E238" s="27">
        <v>-0.65834489135459995</v>
      </c>
      <c r="F238" s="12">
        <v>417</v>
      </c>
      <c r="G238" s="12">
        <v>367</v>
      </c>
      <c r="H238" s="12">
        <v>204</v>
      </c>
      <c r="I238" s="12">
        <v>166</v>
      </c>
      <c r="J238" s="12">
        <v>0</v>
      </c>
      <c r="K238" s="12">
        <v>1</v>
      </c>
      <c r="L238" s="12">
        <v>2</v>
      </c>
      <c r="M238" s="12">
        <v>1</v>
      </c>
      <c r="N238" s="12">
        <v>1</v>
      </c>
      <c r="O238" s="12">
        <v>21</v>
      </c>
      <c r="P238" s="21">
        <v>421</v>
      </c>
    </row>
    <row r="239" spans="1:16" x14ac:dyDescent="0.2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2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7" t="s">
        <v>773</v>
      </c>
      <c r="B244" s="198"/>
      <c r="C244" s="23">
        <v>5</v>
      </c>
      <c r="D244" s="23">
        <v>2</v>
      </c>
      <c r="E244" s="24">
        <v>1.5</v>
      </c>
      <c r="F244" s="23">
        <v>1</v>
      </c>
      <c r="G244" s="23">
        <v>0</v>
      </c>
      <c r="H244" s="23">
        <v>1</v>
      </c>
      <c r="I244" s="23">
        <v>3</v>
      </c>
      <c r="J244" s="23">
        <v>0</v>
      </c>
      <c r="K244" s="23">
        <v>2</v>
      </c>
      <c r="L244" s="23">
        <v>0</v>
      </c>
      <c r="M244" s="23">
        <v>0</v>
      </c>
      <c r="N244" s="23">
        <v>2</v>
      </c>
      <c r="O244" s="23">
        <v>4</v>
      </c>
      <c r="P244" s="25">
        <v>7</v>
      </c>
    </row>
    <row r="245" spans="1:16" x14ac:dyDescent="0.2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2">
        <v>0</v>
      </c>
      <c r="D248" s="12">
        <v>0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2">
        <v>5</v>
      </c>
      <c r="D249" s="12">
        <v>2</v>
      </c>
      <c r="E249" s="27">
        <v>1.5</v>
      </c>
      <c r="F249" s="12">
        <v>0</v>
      </c>
      <c r="G249" s="12">
        <v>0</v>
      </c>
      <c r="H249" s="12">
        <v>1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4</v>
      </c>
      <c r="P249" s="21">
        <v>1</v>
      </c>
    </row>
    <row r="250" spans="1:16" ht="22.5" x14ac:dyDescent="0.2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1</v>
      </c>
      <c r="G252" s="12">
        <v>0</v>
      </c>
      <c r="H252" s="12">
        <v>0</v>
      </c>
      <c r="I252" s="12">
        <v>1</v>
      </c>
      <c r="J252" s="12">
        <v>0</v>
      </c>
      <c r="K252" s="12">
        <v>1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1</v>
      </c>
      <c r="J253" s="12">
        <v>0</v>
      </c>
      <c r="K253" s="12">
        <v>1</v>
      </c>
      <c r="L253" s="12">
        <v>0</v>
      </c>
      <c r="M253" s="12">
        <v>0</v>
      </c>
      <c r="N253" s="12">
        <v>0</v>
      </c>
      <c r="O253" s="12">
        <v>0</v>
      </c>
      <c r="P253" s="21">
        <v>6</v>
      </c>
    </row>
    <row r="254" spans="1:16" ht="22.5" x14ac:dyDescent="0.25">
      <c r="A254" s="26" t="s">
        <v>792</v>
      </c>
      <c r="B254" s="26" t="s">
        <v>793</v>
      </c>
      <c r="C254" s="12">
        <v>0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2">
        <v>0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1</v>
      </c>
      <c r="O255" s="12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2">
        <v>0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7" t="s">
        <v>826</v>
      </c>
      <c r="B271" s="198"/>
      <c r="C271" s="23">
        <v>163</v>
      </c>
      <c r="D271" s="23">
        <v>164</v>
      </c>
      <c r="E271" s="24">
        <v>-6.0975609756097598E-3</v>
      </c>
      <c r="F271" s="23">
        <v>120</v>
      </c>
      <c r="G271" s="23">
        <v>105</v>
      </c>
      <c r="H271" s="23">
        <v>98</v>
      </c>
      <c r="I271" s="23">
        <v>136</v>
      </c>
      <c r="J271" s="23">
        <v>0</v>
      </c>
      <c r="K271" s="23">
        <v>0</v>
      </c>
      <c r="L271" s="23">
        <v>0</v>
      </c>
      <c r="M271" s="23">
        <v>1</v>
      </c>
      <c r="N271" s="23">
        <v>0</v>
      </c>
      <c r="O271" s="23">
        <v>47</v>
      </c>
      <c r="P271" s="25">
        <v>194</v>
      </c>
    </row>
    <row r="272" spans="1:16" x14ac:dyDescent="0.2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2">
        <v>96</v>
      </c>
      <c r="D273" s="12">
        <v>103</v>
      </c>
      <c r="E273" s="27">
        <v>-6.7961165048543701E-2</v>
      </c>
      <c r="F273" s="12">
        <v>80</v>
      </c>
      <c r="G273" s="12">
        <v>76</v>
      </c>
      <c r="H273" s="12">
        <v>64</v>
      </c>
      <c r="I273" s="12">
        <v>95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3</v>
      </c>
      <c r="P273" s="21">
        <v>140</v>
      </c>
    </row>
    <row r="274" spans="1:16" ht="33.75" x14ac:dyDescent="0.25">
      <c r="A274" s="26" t="s">
        <v>831</v>
      </c>
      <c r="B274" s="26" t="s">
        <v>832</v>
      </c>
      <c r="C274" s="12">
        <v>43</v>
      </c>
      <c r="D274" s="12">
        <v>49</v>
      </c>
      <c r="E274" s="27">
        <v>-0.122448979591837</v>
      </c>
      <c r="F274" s="12">
        <v>39</v>
      </c>
      <c r="G274" s="12">
        <v>27</v>
      </c>
      <c r="H274" s="12">
        <v>23</v>
      </c>
      <c r="I274" s="12">
        <v>25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47</v>
      </c>
    </row>
    <row r="275" spans="1:16" ht="22.5" x14ac:dyDescent="0.25">
      <c r="A275" s="26" t="s">
        <v>833</v>
      </c>
      <c r="B275" s="26" t="s">
        <v>834</v>
      </c>
      <c r="C275" s="12">
        <v>0</v>
      </c>
      <c r="D275" s="12">
        <v>0</v>
      </c>
      <c r="E275" s="27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25">
      <c r="A276" s="26" t="s">
        <v>835</v>
      </c>
      <c r="B276" s="26" t="s">
        <v>836</v>
      </c>
      <c r="C276" s="12">
        <v>9</v>
      </c>
      <c r="D276" s="12">
        <v>1</v>
      </c>
      <c r="E276" s="27">
        <v>8</v>
      </c>
      <c r="F276" s="12">
        <v>0</v>
      </c>
      <c r="G276" s="12">
        <v>0</v>
      </c>
      <c r="H276" s="12">
        <v>6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3</v>
      </c>
      <c r="P276" s="21">
        <v>0</v>
      </c>
    </row>
    <row r="277" spans="1:16" x14ac:dyDescent="0.25">
      <c r="A277" s="26" t="s">
        <v>837</v>
      </c>
      <c r="B277" s="26" t="s">
        <v>838</v>
      </c>
      <c r="C277" s="12">
        <v>0</v>
      </c>
      <c r="D277" s="12">
        <v>4</v>
      </c>
      <c r="E277" s="27">
        <v>-1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0</v>
      </c>
    </row>
    <row r="278" spans="1:16" ht="22.5" x14ac:dyDescent="0.25">
      <c r="A278" s="26" t="s">
        <v>839</v>
      </c>
      <c r="B278" s="26" t="s">
        <v>840</v>
      </c>
      <c r="C278" s="12">
        <v>10</v>
      </c>
      <c r="D278" s="12">
        <v>5</v>
      </c>
      <c r="E278" s="27">
        <v>1</v>
      </c>
      <c r="F278" s="12">
        <v>1</v>
      </c>
      <c r="G278" s="12">
        <v>2</v>
      </c>
      <c r="H278" s="12">
        <v>3</v>
      </c>
      <c r="I278" s="12">
        <v>3</v>
      </c>
      <c r="J278" s="12">
        <v>0</v>
      </c>
      <c r="K278" s="12">
        <v>0</v>
      </c>
      <c r="L278" s="12">
        <v>0</v>
      </c>
      <c r="M278" s="12">
        <v>1</v>
      </c>
      <c r="N278" s="12">
        <v>0</v>
      </c>
      <c r="O278" s="12">
        <v>7</v>
      </c>
      <c r="P278" s="21">
        <v>5</v>
      </c>
    </row>
    <row r="279" spans="1:16" ht="22.5" x14ac:dyDescent="0.25">
      <c r="A279" s="26" t="s">
        <v>841</v>
      </c>
      <c r="B279" s="26" t="s">
        <v>842</v>
      </c>
      <c r="C279" s="12">
        <v>0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1</v>
      </c>
    </row>
    <row r="280" spans="1:16" ht="22.5" x14ac:dyDescent="0.25">
      <c r="A280" s="26" t="s">
        <v>843</v>
      </c>
      <c r="B280" s="26" t="s">
        <v>844</v>
      </c>
      <c r="C280" s="12">
        <v>1</v>
      </c>
      <c r="D280" s="12">
        <v>0</v>
      </c>
      <c r="E280" s="27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2">
        <v>0</v>
      </c>
      <c r="D291" s="12">
        <v>1</v>
      </c>
      <c r="E291" s="27">
        <v>-1</v>
      </c>
      <c r="F291" s="12">
        <v>0</v>
      </c>
      <c r="G291" s="12">
        <v>0</v>
      </c>
      <c r="H291" s="12">
        <v>0</v>
      </c>
      <c r="I291" s="12">
        <v>6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34</v>
      </c>
      <c r="P291" s="21">
        <v>1</v>
      </c>
    </row>
    <row r="292" spans="1:16" ht="22.5" x14ac:dyDescent="0.2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2">
        <v>4</v>
      </c>
      <c r="D294" s="12">
        <v>1</v>
      </c>
      <c r="E294" s="27">
        <v>3</v>
      </c>
      <c r="F294" s="12">
        <v>0</v>
      </c>
      <c r="G294" s="12">
        <v>0</v>
      </c>
      <c r="H294" s="12">
        <v>2</v>
      </c>
      <c r="I294" s="12">
        <v>6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7" t="s">
        <v>885</v>
      </c>
      <c r="B301" s="198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7" t="s">
        <v>892</v>
      </c>
      <c r="B305" s="198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7" t="s">
        <v>905</v>
      </c>
      <c r="B312" s="198"/>
      <c r="C312" s="23">
        <v>3</v>
      </c>
      <c r="D312" s="23">
        <v>0</v>
      </c>
      <c r="E312" s="24">
        <v>0</v>
      </c>
      <c r="F312" s="23">
        <v>0</v>
      </c>
      <c r="G312" s="23">
        <v>0</v>
      </c>
      <c r="H312" s="23">
        <v>0</v>
      </c>
      <c r="I312" s="23">
        <v>2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2">
        <v>1</v>
      </c>
      <c r="D313" s="12">
        <v>0</v>
      </c>
      <c r="E313" s="27">
        <v>0</v>
      </c>
      <c r="F313" s="12">
        <v>0</v>
      </c>
      <c r="G313" s="12">
        <v>0</v>
      </c>
      <c r="H313" s="12">
        <v>0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2">
        <v>1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2">
        <v>1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7" t="s">
        <v>916</v>
      </c>
      <c r="B318" s="198"/>
      <c r="C318" s="23">
        <v>1</v>
      </c>
      <c r="D318" s="23">
        <v>0</v>
      </c>
      <c r="E318" s="24">
        <v>0</v>
      </c>
      <c r="F318" s="23">
        <v>0</v>
      </c>
      <c r="G318" s="23">
        <v>0</v>
      </c>
      <c r="H318" s="23">
        <v>1</v>
      </c>
      <c r="I318" s="23">
        <v>2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0</v>
      </c>
    </row>
    <row r="319" spans="1:16" x14ac:dyDescent="0.25">
      <c r="A319" s="26" t="s">
        <v>917</v>
      </c>
      <c r="B319" s="26" t="s">
        <v>918</v>
      </c>
      <c r="C319" s="12">
        <v>1</v>
      </c>
      <c r="D319" s="12">
        <v>0</v>
      </c>
      <c r="E319" s="27">
        <v>0</v>
      </c>
      <c r="F319" s="12">
        <v>0</v>
      </c>
      <c r="G319" s="12">
        <v>0</v>
      </c>
      <c r="H319" s="12">
        <v>1</v>
      </c>
      <c r="I319" s="12">
        <v>2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0</v>
      </c>
    </row>
    <row r="320" spans="1:16" x14ac:dyDescent="0.25">
      <c r="A320" s="197" t="s">
        <v>919</v>
      </c>
      <c r="B320" s="198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7" t="s">
        <v>924</v>
      </c>
      <c r="B323" s="198"/>
      <c r="C323" s="23">
        <v>6917</v>
      </c>
      <c r="D323" s="23">
        <v>4276</v>
      </c>
      <c r="E323" s="24">
        <v>0.617633302151543</v>
      </c>
      <c r="F323" s="23">
        <v>261</v>
      </c>
      <c r="G323" s="23">
        <v>0</v>
      </c>
      <c r="H323" s="23">
        <v>126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10</v>
      </c>
      <c r="O323" s="23">
        <v>0</v>
      </c>
      <c r="P323" s="25">
        <v>3</v>
      </c>
    </row>
    <row r="324" spans="1:16" x14ac:dyDescent="0.25">
      <c r="A324" s="26" t="s">
        <v>925</v>
      </c>
      <c r="B324" s="26" t="s">
        <v>926</v>
      </c>
      <c r="C324" s="12">
        <v>6917</v>
      </c>
      <c r="D324" s="12">
        <v>4276</v>
      </c>
      <c r="E324" s="27">
        <v>0.617633302151543</v>
      </c>
      <c r="F324" s="12">
        <v>261</v>
      </c>
      <c r="G324" s="12">
        <v>0</v>
      </c>
      <c r="H324" s="12">
        <v>126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10</v>
      </c>
      <c r="O324" s="12">
        <v>0</v>
      </c>
      <c r="P324" s="21">
        <v>3</v>
      </c>
    </row>
    <row r="325" spans="1:16" x14ac:dyDescent="0.25">
      <c r="A325" s="197" t="s">
        <v>927</v>
      </c>
      <c r="B325" s="198"/>
      <c r="C325" s="23">
        <v>1</v>
      </c>
      <c r="D325" s="23">
        <v>5</v>
      </c>
      <c r="E325" s="24">
        <v>-0.8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2">
        <v>0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2">
        <v>1</v>
      </c>
      <c r="D328" s="12">
        <v>5</v>
      </c>
      <c r="E328" s="27">
        <v>-0.8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1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7" t="s">
        <v>950</v>
      </c>
      <c r="B337" s="198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7" t="s">
        <v>953</v>
      </c>
      <c r="B339" s="198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199" t="s">
        <v>956</v>
      </c>
      <c r="B341" s="200"/>
      <c r="C341" s="28">
        <v>21221</v>
      </c>
      <c r="D341" s="28">
        <v>21465</v>
      </c>
      <c r="E341" s="29">
        <v>-1.13673421849522E-2</v>
      </c>
      <c r="F341" s="28">
        <v>3623</v>
      </c>
      <c r="G341" s="28">
        <v>2741</v>
      </c>
      <c r="H341" s="28">
        <v>2536</v>
      </c>
      <c r="I341" s="28">
        <v>2290</v>
      </c>
      <c r="J341" s="28">
        <v>62</v>
      </c>
      <c r="K341" s="28">
        <v>70</v>
      </c>
      <c r="L341" s="28">
        <v>24</v>
      </c>
      <c r="M341" s="28">
        <v>23</v>
      </c>
      <c r="N341" s="28">
        <v>156</v>
      </c>
      <c r="O341" s="28">
        <v>313</v>
      </c>
      <c r="P341" s="28">
        <v>4363</v>
      </c>
    </row>
    <row r="342" spans="1:16" x14ac:dyDescent="0.25">
      <c r="A342" s="17"/>
    </row>
  </sheetData>
  <sheetProtection algorithmName="SHA-512" hashValue="dL86K5Jy6go8hI0BylpiB+6WJPzMLdzXL0qbv7fpcuqJsphfchl2siPBZgdl9zpUCEkt9eviajkLjZJxZ+nKcw==" saltValue="jwho9DFkUxrdOU5ALdTDS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0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0" t="s">
        <v>960</v>
      </c>
      <c r="B7" s="11" t="s">
        <v>961</v>
      </c>
      <c r="C7" s="21">
        <v>2</v>
      </c>
    </row>
    <row r="8" spans="1:3" x14ac:dyDescent="0.25">
      <c r="A8" s="191"/>
      <c r="B8" s="11" t="s">
        <v>334</v>
      </c>
      <c r="C8" s="21">
        <v>26</v>
      </c>
    </row>
    <row r="9" spans="1:3" x14ac:dyDescent="0.25">
      <c r="A9" s="191"/>
      <c r="B9" s="11" t="s">
        <v>962</v>
      </c>
      <c r="C9" s="21">
        <v>32</v>
      </c>
    </row>
    <row r="10" spans="1:3" x14ac:dyDescent="0.25">
      <c r="A10" s="191"/>
      <c r="B10" s="11" t="s">
        <v>963</v>
      </c>
      <c r="C10" s="21">
        <v>0</v>
      </c>
    </row>
    <row r="11" spans="1:3" x14ac:dyDescent="0.25">
      <c r="A11" s="191"/>
      <c r="B11" s="11" t="s">
        <v>964</v>
      </c>
      <c r="C11" s="21">
        <v>28</v>
      </c>
    </row>
    <row r="12" spans="1:3" x14ac:dyDescent="0.25">
      <c r="A12" s="191"/>
      <c r="B12" s="11" t="s">
        <v>965</v>
      </c>
      <c r="C12" s="21">
        <v>41</v>
      </c>
    </row>
    <row r="13" spans="1:3" x14ac:dyDescent="0.25">
      <c r="A13" s="191"/>
      <c r="B13" s="11" t="s">
        <v>966</v>
      </c>
      <c r="C13" s="21">
        <v>12</v>
      </c>
    </row>
    <row r="14" spans="1:3" x14ac:dyDescent="0.25">
      <c r="A14" s="191"/>
      <c r="B14" s="11" t="s">
        <v>518</v>
      </c>
      <c r="C14" s="21">
        <v>20</v>
      </c>
    </row>
    <row r="15" spans="1:3" x14ac:dyDescent="0.25">
      <c r="A15" s="191"/>
      <c r="B15" s="11" t="s">
        <v>967</v>
      </c>
      <c r="C15" s="21">
        <v>8</v>
      </c>
    </row>
    <row r="16" spans="1:3" x14ac:dyDescent="0.25">
      <c r="A16" s="191"/>
      <c r="B16" s="11" t="s">
        <v>968</v>
      </c>
      <c r="C16" s="21">
        <v>0</v>
      </c>
    </row>
    <row r="17" spans="1:3" x14ac:dyDescent="0.25">
      <c r="A17" s="191"/>
      <c r="B17" s="11" t="s">
        <v>651</v>
      </c>
      <c r="C17" s="21">
        <v>7</v>
      </c>
    </row>
    <row r="18" spans="1:3" x14ac:dyDescent="0.25">
      <c r="A18" s="191"/>
      <c r="B18" s="11" t="s">
        <v>969</v>
      </c>
      <c r="C18" s="21">
        <v>26</v>
      </c>
    </row>
    <row r="19" spans="1:3" x14ac:dyDescent="0.25">
      <c r="A19" s="191"/>
      <c r="B19" s="11" t="s">
        <v>970</v>
      </c>
      <c r="C19" s="21">
        <v>64</v>
      </c>
    </row>
    <row r="20" spans="1:3" x14ac:dyDescent="0.25">
      <c r="A20" s="191"/>
      <c r="B20" s="11" t="s">
        <v>971</v>
      </c>
      <c r="C20" s="21">
        <v>6</v>
      </c>
    </row>
    <row r="21" spans="1:3" x14ac:dyDescent="0.25">
      <c r="A21" s="191"/>
      <c r="B21" s="11" t="s">
        <v>972</v>
      </c>
      <c r="C21" s="21">
        <v>30</v>
      </c>
    </row>
    <row r="22" spans="1:3" x14ac:dyDescent="0.25">
      <c r="A22" s="191"/>
      <c r="B22" s="11" t="s">
        <v>973</v>
      </c>
      <c r="C22" s="21">
        <v>3</v>
      </c>
    </row>
    <row r="23" spans="1:3" x14ac:dyDescent="0.25">
      <c r="A23" s="191"/>
      <c r="B23" s="11" t="s">
        <v>974</v>
      </c>
      <c r="C23" s="21">
        <v>1</v>
      </c>
    </row>
    <row r="24" spans="1:3" x14ac:dyDescent="0.25">
      <c r="A24" s="191"/>
      <c r="B24" s="11" t="s">
        <v>111</v>
      </c>
      <c r="C24" s="21">
        <v>156</v>
      </c>
    </row>
    <row r="25" spans="1:3" x14ac:dyDescent="0.25">
      <c r="A25" s="191"/>
      <c r="B25" s="11" t="s">
        <v>975</v>
      </c>
      <c r="C25" s="21">
        <v>8</v>
      </c>
    </row>
    <row r="26" spans="1:3" x14ac:dyDescent="0.25">
      <c r="A26" s="192"/>
      <c r="B26" s="11" t="s">
        <v>976</v>
      </c>
      <c r="C26" s="21">
        <v>0</v>
      </c>
    </row>
    <row r="27" spans="1:3" x14ac:dyDescent="0.25">
      <c r="A27" s="190" t="s">
        <v>977</v>
      </c>
      <c r="B27" s="11" t="s">
        <v>978</v>
      </c>
      <c r="C27" s="21">
        <v>159</v>
      </c>
    </row>
    <row r="28" spans="1:3" x14ac:dyDescent="0.25">
      <c r="A28" s="191"/>
      <c r="B28" s="11" t="s">
        <v>979</v>
      </c>
      <c r="C28" s="21">
        <v>202</v>
      </c>
    </row>
    <row r="29" spans="1:3" x14ac:dyDescent="0.25">
      <c r="A29" s="192"/>
      <c r="B29" s="11" t="s">
        <v>980</v>
      </c>
      <c r="C29" s="21">
        <v>7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0</v>
      </c>
    </row>
    <row r="34" spans="1:3" x14ac:dyDescent="0.25">
      <c r="A34" s="190" t="s">
        <v>983</v>
      </c>
      <c r="B34" s="11" t="s">
        <v>984</v>
      </c>
      <c r="C34" s="21">
        <v>5</v>
      </c>
    </row>
    <row r="35" spans="1:3" x14ac:dyDescent="0.25">
      <c r="A35" s="191"/>
      <c r="B35" s="11" t="s">
        <v>985</v>
      </c>
      <c r="C35" s="21">
        <v>50</v>
      </c>
    </row>
    <row r="36" spans="1:3" x14ac:dyDescent="0.25">
      <c r="A36" s="191"/>
      <c r="B36" s="11" t="s">
        <v>986</v>
      </c>
      <c r="C36" s="21">
        <v>0</v>
      </c>
    </row>
    <row r="37" spans="1:3" x14ac:dyDescent="0.25">
      <c r="A37" s="192"/>
      <c r="B37" s="11" t="s">
        <v>987</v>
      </c>
      <c r="C37" s="21">
        <v>4</v>
      </c>
    </row>
    <row r="38" spans="1:3" x14ac:dyDescent="0.25">
      <c r="A38" s="10" t="s">
        <v>988</v>
      </c>
      <c r="B38" s="15"/>
      <c r="C38" s="21">
        <v>0</v>
      </c>
    </row>
    <row r="39" spans="1:3" x14ac:dyDescent="0.25">
      <c r="A39" s="10" t="s">
        <v>989</v>
      </c>
      <c r="B39" s="15"/>
      <c r="C39" s="21">
        <v>120</v>
      </c>
    </row>
    <row r="40" spans="1:3" x14ac:dyDescent="0.25">
      <c r="A40" s="10" t="s">
        <v>990</v>
      </c>
      <c r="B40" s="15"/>
      <c r="C40" s="21">
        <v>15</v>
      </c>
    </row>
    <row r="41" spans="1:3" x14ac:dyDescent="0.25">
      <c r="A41" s="10" t="s">
        <v>991</v>
      </c>
      <c r="B41" s="15"/>
      <c r="C41" s="21">
        <v>46</v>
      </c>
    </row>
    <row r="42" spans="1:3" x14ac:dyDescent="0.25">
      <c r="A42" s="10" t="s">
        <v>992</v>
      </c>
      <c r="B42" s="15"/>
      <c r="C42" s="21">
        <v>0</v>
      </c>
    </row>
    <row r="43" spans="1:3" x14ac:dyDescent="0.25">
      <c r="A43" s="10" t="s">
        <v>993</v>
      </c>
      <c r="B43" s="15"/>
      <c r="C43" s="21">
        <v>37</v>
      </c>
    </row>
    <row r="44" spans="1:3" x14ac:dyDescent="0.25">
      <c r="A44" s="10" t="s">
        <v>994</v>
      </c>
      <c r="B44" s="15"/>
      <c r="C44" s="21">
        <v>0</v>
      </c>
    </row>
    <row r="45" spans="1:3" x14ac:dyDescent="0.25">
      <c r="A45" s="10" t="s">
        <v>995</v>
      </c>
      <c r="B45" s="15"/>
      <c r="C45" s="21">
        <v>17</v>
      </c>
    </row>
    <row r="46" spans="1:3" x14ac:dyDescent="0.25">
      <c r="A46" s="10" t="s">
        <v>980</v>
      </c>
      <c r="B46" s="15"/>
      <c r="C46" s="21">
        <v>0</v>
      </c>
    </row>
    <row r="47" spans="1:3" x14ac:dyDescent="0.25">
      <c r="A47" s="190" t="s">
        <v>996</v>
      </c>
      <c r="B47" s="11" t="s">
        <v>997</v>
      </c>
      <c r="C47" s="21">
        <v>26</v>
      </c>
    </row>
    <row r="48" spans="1:3" x14ac:dyDescent="0.25">
      <c r="A48" s="191"/>
      <c r="B48" s="11" t="s">
        <v>998</v>
      </c>
      <c r="C48" s="21">
        <v>0</v>
      </c>
    </row>
    <row r="49" spans="1:3" x14ac:dyDescent="0.25">
      <c r="A49" s="191"/>
      <c r="B49" s="11" t="s">
        <v>999</v>
      </c>
      <c r="C49" s="21">
        <v>0</v>
      </c>
    </row>
    <row r="50" spans="1:3" x14ac:dyDescent="0.25">
      <c r="A50" s="191"/>
      <c r="B50" s="11" t="s">
        <v>1000</v>
      </c>
      <c r="C50" s="21">
        <v>0</v>
      </c>
    </row>
    <row r="51" spans="1:3" x14ac:dyDescent="0.25">
      <c r="A51" s="192"/>
      <c r="B51" s="11" t="s">
        <v>1001</v>
      </c>
      <c r="C51" s="21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11</v>
      </c>
    </row>
    <row r="56" spans="1:3" x14ac:dyDescent="0.25">
      <c r="A56" s="190" t="s">
        <v>79</v>
      </c>
      <c r="B56" s="11" t="s">
        <v>1003</v>
      </c>
      <c r="C56" s="21">
        <v>42</v>
      </c>
    </row>
    <row r="57" spans="1:3" x14ac:dyDescent="0.25">
      <c r="A57" s="192"/>
      <c r="B57" s="11" t="s">
        <v>1004</v>
      </c>
      <c r="C57" s="21">
        <v>176</v>
      </c>
    </row>
    <row r="58" spans="1:3" x14ac:dyDescent="0.25">
      <c r="A58" s="190" t="s">
        <v>1005</v>
      </c>
      <c r="B58" s="11" t="s">
        <v>1006</v>
      </c>
      <c r="C58" s="21">
        <v>0</v>
      </c>
    </row>
    <row r="59" spans="1:3" x14ac:dyDescent="0.25">
      <c r="A59" s="192"/>
      <c r="B59" s="11" t="s">
        <v>1007</v>
      </c>
      <c r="C59" s="21">
        <v>0</v>
      </c>
    </row>
    <row r="60" spans="1:3" x14ac:dyDescent="0.25">
      <c r="A60" s="190" t="s">
        <v>1008</v>
      </c>
      <c r="B60" s="11" t="s">
        <v>1006</v>
      </c>
      <c r="C60" s="21">
        <v>22</v>
      </c>
    </row>
    <row r="61" spans="1:3" x14ac:dyDescent="0.25">
      <c r="A61" s="192"/>
      <c r="B61" s="11" t="s">
        <v>1007</v>
      </c>
      <c r="C61" s="21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0" t="s">
        <v>245</v>
      </c>
      <c r="B65" s="11" t="s">
        <v>20</v>
      </c>
      <c r="C65" s="21">
        <v>1046</v>
      </c>
    </row>
    <row r="66" spans="1:3" x14ac:dyDescent="0.25">
      <c r="A66" s="191"/>
      <c r="B66" s="11" t="s">
        <v>1010</v>
      </c>
      <c r="C66" s="21">
        <v>93</v>
      </c>
    </row>
    <row r="67" spans="1:3" x14ac:dyDescent="0.25">
      <c r="A67" s="191"/>
      <c r="B67" s="11" t="s">
        <v>1011</v>
      </c>
      <c r="C67" s="21">
        <v>583</v>
      </c>
    </row>
    <row r="68" spans="1:3" x14ac:dyDescent="0.25">
      <c r="A68" s="192"/>
      <c r="B68" s="11" t="s">
        <v>1012</v>
      </c>
      <c r="C68" s="21">
        <v>10</v>
      </c>
    </row>
    <row r="69" spans="1:3" x14ac:dyDescent="0.25">
      <c r="A69" s="190" t="s">
        <v>1013</v>
      </c>
      <c r="B69" s="11" t="s">
        <v>1014</v>
      </c>
      <c r="C69" s="21">
        <v>145</v>
      </c>
    </row>
    <row r="70" spans="1:3" x14ac:dyDescent="0.25">
      <c r="A70" s="191"/>
      <c r="B70" s="11" t="s">
        <v>1015</v>
      </c>
      <c r="C70" s="21">
        <v>79</v>
      </c>
    </row>
    <row r="71" spans="1:3" x14ac:dyDescent="0.25">
      <c r="A71" s="192"/>
      <c r="B71" s="11" t="s">
        <v>1016</v>
      </c>
      <c r="C71" s="21">
        <v>0</v>
      </c>
    </row>
    <row r="72" spans="1:3" x14ac:dyDescent="0.25">
      <c r="A72" s="190" t="s">
        <v>1017</v>
      </c>
      <c r="B72" s="11" t="s">
        <v>1018</v>
      </c>
      <c r="C72" s="21">
        <v>360</v>
      </c>
    </row>
    <row r="73" spans="1:3" x14ac:dyDescent="0.25">
      <c r="A73" s="191"/>
      <c r="B73" s="11" t="s">
        <v>1019</v>
      </c>
      <c r="C73" s="21">
        <v>47</v>
      </c>
    </row>
    <row r="74" spans="1:3" x14ac:dyDescent="0.25">
      <c r="A74" s="191"/>
      <c r="B74" s="11" t="s">
        <v>1020</v>
      </c>
      <c r="C74" s="21">
        <v>17</v>
      </c>
    </row>
    <row r="75" spans="1:3" x14ac:dyDescent="0.25">
      <c r="A75" s="191"/>
      <c r="B75" s="11" t="s">
        <v>1021</v>
      </c>
      <c r="C75" s="21">
        <v>226</v>
      </c>
    </row>
    <row r="76" spans="1:3" x14ac:dyDescent="0.25">
      <c r="A76" s="192"/>
      <c r="B76" s="11" t="s">
        <v>1012</v>
      </c>
      <c r="C76" s="21">
        <v>70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1</v>
      </c>
    </row>
    <row r="81" spans="1:3" x14ac:dyDescent="0.25">
      <c r="A81" s="10" t="s">
        <v>1024</v>
      </c>
      <c r="B81" s="15"/>
      <c r="C81" s="21">
        <v>1</v>
      </c>
    </row>
    <row r="82" spans="1:3" x14ac:dyDescent="0.25">
      <c r="A82" s="14"/>
    </row>
    <row r="83" spans="1:3" x14ac:dyDescent="0.25">
      <c r="A83" s="30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0" t="s">
        <v>1027</v>
      </c>
      <c r="B86" s="11" t="s">
        <v>1018</v>
      </c>
      <c r="C86" s="21">
        <v>311</v>
      </c>
    </row>
    <row r="87" spans="1:3" x14ac:dyDescent="0.25">
      <c r="A87" s="192"/>
      <c r="B87" s="11" t="s">
        <v>1012</v>
      </c>
      <c r="C87" s="21">
        <v>1515</v>
      </c>
    </row>
    <row r="88" spans="1:3" x14ac:dyDescent="0.25">
      <c r="A88" s="190" t="s">
        <v>1028</v>
      </c>
      <c r="B88" s="11" t="s">
        <v>1018</v>
      </c>
      <c r="C88" s="21">
        <v>72</v>
      </c>
    </row>
    <row r="89" spans="1:3" x14ac:dyDescent="0.25">
      <c r="A89" s="192"/>
      <c r="B89" s="11" t="s">
        <v>1012</v>
      </c>
      <c r="C89" s="21">
        <v>174</v>
      </c>
    </row>
    <row r="90" spans="1:3" x14ac:dyDescent="0.25">
      <c r="A90" s="190" t="s">
        <v>1029</v>
      </c>
      <c r="B90" s="11" t="s">
        <v>1018</v>
      </c>
      <c r="C90" s="21">
        <v>119</v>
      </c>
    </row>
    <row r="91" spans="1:3" x14ac:dyDescent="0.25">
      <c r="A91" s="192"/>
      <c r="B91" s="11" t="s">
        <v>1012</v>
      </c>
      <c r="C91" s="21">
        <v>654</v>
      </c>
    </row>
    <row r="92" spans="1:3" x14ac:dyDescent="0.25">
      <c r="A92" s="190" t="s">
        <v>1030</v>
      </c>
      <c r="B92" s="11" t="s">
        <v>1018</v>
      </c>
      <c r="C92" s="21">
        <v>0</v>
      </c>
    </row>
    <row r="93" spans="1:3" x14ac:dyDescent="0.25">
      <c r="A93" s="192"/>
      <c r="B93" s="11" t="s">
        <v>1012</v>
      </c>
      <c r="C93" s="21">
        <v>0</v>
      </c>
    </row>
    <row r="94" spans="1:3" x14ac:dyDescent="0.25">
      <c r="A94" s="190" t="s">
        <v>1031</v>
      </c>
      <c r="B94" s="11" t="s">
        <v>1018</v>
      </c>
      <c r="C94" s="21">
        <v>15</v>
      </c>
    </row>
    <row r="95" spans="1:3" x14ac:dyDescent="0.25">
      <c r="A95" s="192"/>
      <c r="B95" s="11" t="s">
        <v>1012</v>
      </c>
      <c r="C95" s="21">
        <v>28</v>
      </c>
    </row>
    <row r="96" spans="1:3" x14ac:dyDescent="0.25">
      <c r="A96" s="190" t="s">
        <v>1032</v>
      </c>
      <c r="B96" s="11" t="s">
        <v>1018</v>
      </c>
      <c r="C96" s="21">
        <v>0</v>
      </c>
    </row>
    <row r="97" spans="1:3" x14ac:dyDescent="0.25">
      <c r="A97" s="192"/>
      <c r="B97" s="11" t="s">
        <v>1012</v>
      </c>
      <c r="C97" s="21">
        <v>0</v>
      </c>
    </row>
    <row r="98" spans="1:3" x14ac:dyDescent="0.25">
      <c r="A98" s="190" t="s">
        <v>1033</v>
      </c>
      <c r="B98" s="11" t="s">
        <v>1018</v>
      </c>
      <c r="C98" s="21">
        <v>0</v>
      </c>
    </row>
    <row r="99" spans="1:3" x14ac:dyDescent="0.25">
      <c r="A99" s="192"/>
      <c r="B99" s="11" t="s">
        <v>1012</v>
      </c>
      <c r="C99" s="21">
        <v>0</v>
      </c>
    </row>
    <row r="100" spans="1:3" x14ac:dyDescent="0.25">
      <c r="A100" s="10" t="s">
        <v>1034</v>
      </c>
      <c r="B100" s="15"/>
      <c r="C100" s="21">
        <v>11</v>
      </c>
    </row>
    <row r="101" spans="1:3" x14ac:dyDescent="0.25">
      <c r="A101" s="10" t="s">
        <v>1035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0" t="s">
        <v>1037</v>
      </c>
      <c r="B105" s="11" t="s">
        <v>1038</v>
      </c>
      <c r="C105" s="21">
        <v>0</v>
      </c>
    </row>
    <row r="106" spans="1:3" x14ac:dyDescent="0.25">
      <c r="A106" s="192"/>
      <c r="B106" s="11" t="s">
        <v>1039</v>
      </c>
      <c r="C106" s="21">
        <v>31</v>
      </c>
    </row>
    <row r="107" spans="1:3" x14ac:dyDescent="0.25">
      <c r="A107" s="10" t="s">
        <v>1040</v>
      </c>
      <c r="B107" s="15"/>
      <c r="C107" s="21">
        <v>21</v>
      </c>
    </row>
    <row r="108" spans="1:3" x14ac:dyDescent="0.25">
      <c r="A108" s="10" t="s">
        <v>1041</v>
      </c>
      <c r="B108" s="15"/>
      <c r="C108" s="21">
        <v>0</v>
      </c>
    </row>
    <row r="109" spans="1:3" x14ac:dyDescent="0.25">
      <c r="A109" s="10" t="s">
        <v>1042</v>
      </c>
      <c r="B109" s="15"/>
      <c r="C109" s="21">
        <v>0</v>
      </c>
    </row>
    <row r="110" spans="1:3" x14ac:dyDescent="0.25">
      <c r="A110" s="10" t="s">
        <v>1043</v>
      </c>
      <c r="B110" s="15"/>
      <c r="C110" s="21">
        <v>0</v>
      </c>
    </row>
    <row r="111" spans="1:3" x14ac:dyDescent="0.25">
      <c r="A111" s="10" t="s">
        <v>1044</v>
      </c>
      <c r="B111" s="15"/>
      <c r="C111" s="21">
        <v>0</v>
      </c>
    </row>
    <row r="112" spans="1:3" ht="22.5" x14ac:dyDescent="0.25">
      <c r="A112" s="10" t="s">
        <v>1045</v>
      </c>
      <c r="B112" s="15"/>
      <c r="C112" s="21">
        <v>0</v>
      </c>
    </row>
    <row r="113" spans="1:1" x14ac:dyDescent="0.25">
      <c r="A113" s="17"/>
    </row>
  </sheetData>
  <sheetProtection algorithmName="SHA-512" hashValue="4c0sXiPZGDA0oG9IqY3lIHgtS7l+rbt6h5af/NKM3BJtv+IQdOpNZYw2IO9gwLg6vNCESf3NJKd5bP68T/a+kw==" saltValue="sBTHZ3U4pK9RDdIKhw/Q/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0" t="s">
        <v>1048</v>
      </c>
      <c r="B5" s="31" t="s">
        <v>1049</v>
      </c>
      <c r="C5" s="21">
        <v>29</v>
      </c>
    </row>
    <row r="6" spans="1:3" x14ac:dyDescent="0.25">
      <c r="A6" s="191"/>
      <c r="B6" s="31" t="s">
        <v>304</v>
      </c>
      <c r="C6" s="21">
        <v>244</v>
      </c>
    </row>
    <row r="7" spans="1:3" x14ac:dyDescent="0.25">
      <c r="A7" s="191"/>
      <c r="B7" s="31" t="s">
        <v>1050</v>
      </c>
      <c r="C7" s="21">
        <v>20</v>
      </c>
    </row>
    <row r="8" spans="1:3" x14ac:dyDescent="0.25">
      <c r="A8" s="191"/>
      <c r="B8" s="31" t="s">
        <v>1051</v>
      </c>
      <c r="C8" s="21">
        <v>0</v>
      </c>
    </row>
    <row r="9" spans="1:3" x14ac:dyDescent="0.25">
      <c r="A9" s="191"/>
      <c r="B9" s="31" t="s">
        <v>1052</v>
      </c>
      <c r="C9" s="21">
        <v>1</v>
      </c>
    </row>
    <row r="10" spans="1:3" x14ac:dyDescent="0.25">
      <c r="A10" s="191"/>
      <c r="B10" s="31" t="s">
        <v>1053</v>
      </c>
      <c r="C10" s="21">
        <v>0</v>
      </c>
    </row>
    <row r="11" spans="1:3" x14ac:dyDescent="0.25">
      <c r="A11" s="192"/>
      <c r="B11" s="31" t="s">
        <v>1054</v>
      </c>
      <c r="C11" s="21">
        <v>0</v>
      </c>
    </row>
    <row r="12" spans="1:3" x14ac:dyDescent="0.25">
      <c r="A12" s="190" t="s">
        <v>1055</v>
      </c>
      <c r="B12" s="31" t="s">
        <v>65</v>
      </c>
      <c r="C12" s="21">
        <v>178</v>
      </c>
    </row>
    <row r="13" spans="1:3" x14ac:dyDescent="0.25">
      <c r="A13" s="191"/>
      <c r="B13" s="31" t="s">
        <v>1056</v>
      </c>
      <c r="C13" s="21">
        <v>53</v>
      </c>
    </row>
    <row r="14" spans="1:3" x14ac:dyDescent="0.25">
      <c r="A14" s="191"/>
      <c r="B14" s="31" t="s">
        <v>1057</v>
      </c>
      <c r="C14" s="21">
        <v>10</v>
      </c>
    </row>
    <row r="15" spans="1:3" x14ac:dyDescent="0.25">
      <c r="A15" s="192"/>
      <c r="B15" s="31" t="s">
        <v>1058</v>
      </c>
      <c r="C15" s="21">
        <v>14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2"/>
      <c r="C19" s="21">
        <v>12</v>
      </c>
    </row>
    <row r="20" spans="1:3" x14ac:dyDescent="0.25">
      <c r="A20" s="10" t="s">
        <v>1061</v>
      </c>
      <c r="B20" s="32"/>
      <c r="C20" s="21">
        <v>6</v>
      </c>
    </row>
    <row r="21" spans="1:3" x14ac:dyDescent="0.25">
      <c r="A21" s="10" t="s">
        <v>1062</v>
      </c>
      <c r="B21" s="32"/>
      <c r="C21" s="21">
        <v>23</v>
      </c>
    </row>
    <row r="22" spans="1:3" x14ac:dyDescent="0.25">
      <c r="A22" s="10" t="s">
        <v>1063</v>
      </c>
      <c r="B22" s="32"/>
      <c r="C22" s="21">
        <v>70</v>
      </c>
    </row>
    <row r="23" spans="1:3" x14ac:dyDescent="0.25">
      <c r="A23" s="10" t="s">
        <v>1064</v>
      </c>
      <c r="B23" s="32"/>
      <c r="C23" s="21">
        <v>175</v>
      </c>
    </row>
    <row r="24" spans="1:3" x14ac:dyDescent="0.25">
      <c r="A24" s="10" t="s">
        <v>1065</v>
      </c>
      <c r="B24" s="32"/>
      <c r="C24" s="21">
        <v>43</v>
      </c>
    </row>
    <row r="25" spans="1:3" x14ac:dyDescent="0.25">
      <c r="A25" s="10" t="s">
        <v>1066</v>
      </c>
      <c r="B25" s="32"/>
      <c r="C25" s="21">
        <v>30</v>
      </c>
    </row>
    <row r="26" spans="1:3" x14ac:dyDescent="0.25">
      <c r="A26" s="10" t="s">
        <v>1067</v>
      </c>
      <c r="B26" s="32"/>
      <c r="C26" s="21">
        <v>0</v>
      </c>
    </row>
    <row r="27" spans="1:3" x14ac:dyDescent="0.25">
      <c r="A27" s="10" t="s">
        <v>1068</v>
      </c>
      <c r="B27" s="32"/>
      <c r="C27" s="21">
        <v>0</v>
      </c>
    </row>
    <row r="28" spans="1:3" x14ac:dyDescent="0.25">
      <c r="A28" s="10" t="s">
        <v>1069</v>
      </c>
      <c r="B28" s="32"/>
      <c r="C28" s="21">
        <v>54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2"/>
      <c r="C32" s="21">
        <v>2</v>
      </c>
    </row>
    <row r="33" spans="1:6" x14ac:dyDescent="0.25">
      <c r="A33" s="10" t="s">
        <v>1072</v>
      </c>
      <c r="B33" s="32"/>
      <c r="C33" s="21">
        <v>12</v>
      </c>
    </row>
    <row r="34" spans="1:6" x14ac:dyDescent="0.25">
      <c r="A34" s="10" t="s">
        <v>1073</v>
      </c>
      <c r="B34" s="32"/>
      <c r="C34" s="21">
        <v>39</v>
      </c>
    </row>
    <row r="35" spans="1:6" x14ac:dyDescent="0.25">
      <c r="A35" s="10" t="s">
        <v>1074</v>
      </c>
      <c r="B35" s="32"/>
      <c r="C35" s="21">
        <v>39</v>
      </c>
    </row>
    <row r="36" spans="1:6" x14ac:dyDescent="0.25">
      <c r="A36" s="10" t="s">
        <v>1075</v>
      </c>
      <c r="B36" s="32"/>
      <c r="C36" s="21">
        <v>16</v>
      </c>
    </row>
    <row r="37" spans="1:6" x14ac:dyDescent="0.25">
      <c r="A37" s="10" t="s">
        <v>1076</v>
      </c>
      <c r="B37" s="32"/>
      <c r="C37" s="21">
        <v>20</v>
      </c>
    </row>
    <row r="38" spans="1:6" x14ac:dyDescent="0.25">
      <c r="A38" s="10" t="s">
        <v>1077</v>
      </c>
      <c r="B38" s="32"/>
      <c r="C38" s="21">
        <v>2</v>
      </c>
    </row>
    <row r="39" spans="1:6" x14ac:dyDescent="0.25">
      <c r="A39" s="10" t="s">
        <v>1078</v>
      </c>
      <c r="B39" s="32"/>
      <c r="C39" s="21">
        <v>1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2"/>
      <c r="C43" s="21">
        <v>4</v>
      </c>
    </row>
    <row r="44" spans="1:6" x14ac:dyDescent="0.25">
      <c r="A44" s="10" t="s">
        <v>114</v>
      </c>
      <c r="B44" s="32"/>
      <c r="C44" s="21">
        <v>4</v>
      </c>
    </row>
    <row r="45" spans="1:6" x14ac:dyDescent="0.25">
      <c r="A45" s="10" t="s">
        <v>1080</v>
      </c>
      <c r="B45" s="32"/>
      <c r="C45" s="21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25">
      <c r="A48" s="187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25">
      <c r="A49" s="188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88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188"/>
      <c r="B51" s="11" t="s">
        <v>1086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25">
      <c r="A52" s="188"/>
      <c r="B52" s="11" t="s">
        <v>334</v>
      </c>
      <c r="C52" s="12">
        <v>15</v>
      </c>
      <c r="D52" s="12">
        <v>8</v>
      </c>
      <c r="E52" s="12">
        <v>2</v>
      </c>
      <c r="F52" s="21">
        <v>7</v>
      </c>
    </row>
    <row r="53" spans="1:6" x14ac:dyDescent="0.25">
      <c r="A53" s="188"/>
      <c r="B53" s="11" t="s">
        <v>1087</v>
      </c>
      <c r="C53" s="12">
        <v>191</v>
      </c>
      <c r="D53" s="12">
        <v>87</v>
      </c>
      <c r="E53" s="12">
        <v>7</v>
      </c>
      <c r="F53" s="21">
        <v>30</v>
      </c>
    </row>
    <row r="54" spans="1:6" x14ac:dyDescent="0.25">
      <c r="A54" s="188"/>
      <c r="B54" s="11" t="s">
        <v>1088</v>
      </c>
      <c r="C54" s="12">
        <v>88</v>
      </c>
      <c r="D54" s="12">
        <v>8</v>
      </c>
      <c r="E54" s="12">
        <v>1</v>
      </c>
      <c r="F54" s="21">
        <v>6</v>
      </c>
    </row>
    <row r="55" spans="1:6" x14ac:dyDescent="0.25">
      <c r="A55" s="188"/>
      <c r="B55" s="11" t="s">
        <v>1089</v>
      </c>
      <c r="C55" s="12">
        <v>0</v>
      </c>
      <c r="D55" s="12">
        <v>0</v>
      </c>
      <c r="E55" s="12">
        <v>0</v>
      </c>
      <c r="F55" s="21">
        <v>2</v>
      </c>
    </row>
    <row r="56" spans="1:6" x14ac:dyDescent="0.25">
      <c r="A56" s="188"/>
      <c r="B56" s="11" t="s">
        <v>1090</v>
      </c>
      <c r="C56" s="12">
        <v>0</v>
      </c>
      <c r="D56" s="12">
        <v>0</v>
      </c>
      <c r="E56" s="12">
        <v>0</v>
      </c>
      <c r="F56" s="21">
        <v>0</v>
      </c>
    </row>
    <row r="57" spans="1:6" x14ac:dyDescent="0.25">
      <c r="A57" s="188"/>
      <c r="B57" s="11" t="s">
        <v>1091</v>
      </c>
      <c r="C57" s="12">
        <v>5</v>
      </c>
      <c r="D57" s="12">
        <v>7</v>
      </c>
      <c r="E57" s="12">
        <v>4</v>
      </c>
      <c r="F57" s="21">
        <v>4</v>
      </c>
    </row>
    <row r="58" spans="1:6" x14ac:dyDescent="0.25">
      <c r="A58" s="188"/>
      <c r="B58" s="11" t="s">
        <v>1092</v>
      </c>
      <c r="C58" s="12">
        <v>0</v>
      </c>
      <c r="D58" s="12">
        <v>1</v>
      </c>
      <c r="E58" s="12">
        <v>1</v>
      </c>
      <c r="F58" s="21">
        <v>1</v>
      </c>
    </row>
    <row r="59" spans="1:6" x14ac:dyDescent="0.25">
      <c r="A59" s="188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25">
      <c r="A60" s="188"/>
      <c r="B60" s="11" t="s">
        <v>405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25">
      <c r="A61" s="188"/>
      <c r="B61" s="11" t="s">
        <v>1094</v>
      </c>
      <c r="C61" s="12">
        <v>0</v>
      </c>
      <c r="D61" s="12">
        <v>0</v>
      </c>
      <c r="E61" s="12">
        <v>0</v>
      </c>
      <c r="F61" s="21">
        <v>0</v>
      </c>
    </row>
    <row r="62" spans="1:6" x14ac:dyDescent="0.25">
      <c r="A62" s="188"/>
      <c r="B62" s="11" t="s">
        <v>1095</v>
      </c>
      <c r="C62" s="12">
        <v>0</v>
      </c>
      <c r="D62" s="12">
        <v>0</v>
      </c>
      <c r="E62" s="12">
        <v>0</v>
      </c>
      <c r="F62" s="21">
        <v>0</v>
      </c>
    </row>
    <row r="63" spans="1:6" x14ac:dyDescent="0.25">
      <c r="A63" s="188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1097</v>
      </c>
      <c r="C64" s="12">
        <v>24</v>
      </c>
      <c r="D64" s="12">
        <v>20</v>
      </c>
      <c r="E64" s="12">
        <v>1</v>
      </c>
      <c r="F64" s="21">
        <v>12</v>
      </c>
    </row>
    <row r="65" spans="1:6" x14ac:dyDescent="0.25">
      <c r="A65" s="188"/>
      <c r="B65" s="11" t="s">
        <v>1098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89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01" t="s">
        <v>1100</v>
      </c>
      <c r="B67" s="202"/>
      <c r="C67" s="28">
        <v>323</v>
      </c>
      <c r="D67" s="28">
        <v>131</v>
      </c>
      <c r="E67" s="28">
        <v>16</v>
      </c>
      <c r="F67" s="28">
        <v>62</v>
      </c>
    </row>
    <row r="68" spans="1:6" x14ac:dyDescent="0.25">
      <c r="A68" s="187" t="s">
        <v>977</v>
      </c>
      <c r="B68" s="11" t="s">
        <v>1101</v>
      </c>
      <c r="C68" s="12">
        <v>11</v>
      </c>
      <c r="D68" s="12">
        <v>0</v>
      </c>
      <c r="E68" s="12">
        <v>0</v>
      </c>
      <c r="F68" s="21">
        <v>0</v>
      </c>
    </row>
    <row r="69" spans="1:6" x14ac:dyDescent="0.25">
      <c r="A69" s="188"/>
      <c r="B69" s="11" t="s">
        <v>1102</v>
      </c>
      <c r="C69" s="12">
        <v>1</v>
      </c>
      <c r="D69" s="12">
        <v>0</v>
      </c>
      <c r="E69" s="12">
        <v>0</v>
      </c>
      <c r="F69" s="21">
        <v>0</v>
      </c>
    </row>
    <row r="70" spans="1:6" x14ac:dyDescent="0.25">
      <c r="A70" s="189"/>
      <c r="B70" s="11" t="s">
        <v>111</v>
      </c>
      <c r="C70" s="12">
        <v>2</v>
      </c>
      <c r="D70" s="12">
        <v>0</v>
      </c>
      <c r="E70" s="12">
        <v>0</v>
      </c>
      <c r="F70" s="21">
        <v>0</v>
      </c>
    </row>
    <row r="71" spans="1:6" x14ac:dyDescent="0.25">
      <c r="A71" s="201" t="s">
        <v>1103</v>
      </c>
      <c r="B71" s="202"/>
      <c r="C71" s="28">
        <v>14</v>
      </c>
      <c r="D71" s="28">
        <v>0</v>
      </c>
      <c r="E71" s="28">
        <v>0</v>
      </c>
      <c r="F71" s="28">
        <v>0</v>
      </c>
    </row>
    <row r="72" spans="1:6" x14ac:dyDescent="0.25">
      <c r="A72" s="17"/>
    </row>
  </sheetData>
  <sheetProtection algorithmName="SHA-512" hashValue="x4Z5Ldf4EoBJ2chkGw18oH1419jmTi7RT5M8JTnXd0SzNPbN9lVyVMU5SpMozByUmA098xcATjH99Wdo5oFFkQ==" saltValue="pcxuPiLUOU6IvxLHU1Q/A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3" t="s">
        <v>15</v>
      </c>
      <c r="C4" s="9" t="s">
        <v>3</v>
      </c>
    </row>
    <row r="5" spans="1:3" x14ac:dyDescent="0.25">
      <c r="A5" s="187" t="s">
        <v>1106</v>
      </c>
      <c r="B5" s="11" t="s">
        <v>1107</v>
      </c>
      <c r="C5" s="21">
        <v>1710</v>
      </c>
    </row>
    <row r="6" spans="1:3" x14ac:dyDescent="0.25">
      <c r="A6" s="188"/>
      <c r="B6" s="11" t="s">
        <v>1049</v>
      </c>
      <c r="C6" s="21">
        <v>311</v>
      </c>
    </row>
    <row r="7" spans="1:3" x14ac:dyDescent="0.25">
      <c r="A7" s="188"/>
      <c r="B7" s="11" t="s">
        <v>1108</v>
      </c>
      <c r="C7" s="21">
        <v>1656</v>
      </c>
    </row>
    <row r="8" spans="1:3" x14ac:dyDescent="0.25">
      <c r="A8" s="188"/>
      <c r="B8" s="11" t="s">
        <v>1109</v>
      </c>
      <c r="C8" s="21">
        <v>172</v>
      </c>
    </row>
    <row r="9" spans="1:3" x14ac:dyDescent="0.25">
      <c r="A9" s="188"/>
      <c r="B9" s="11" t="s">
        <v>1051</v>
      </c>
      <c r="C9" s="21">
        <v>11</v>
      </c>
    </row>
    <row r="10" spans="1:3" x14ac:dyDescent="0.25">
      <c r="A10" s="188"/>
      <c r="B10" s="11" t="s">
        <v>1052</v>
      </c>
      <c r="C10" s="21">
        <v>9</v>
      </c>
    </row>
    <row r="11" spans="1:3" x14ac:dyDescent="0.25">
      <c r="A11" s="188"/>
      <c r="B11" s="11" t="s">
        <v>1110</v>
      </c>
      <c r="C11" s="21">
        <v>11</v>
      </c>
    </row>
    <row r="12" spans="1:3" x14ac:dyDescent="0.25">
      <c r="A12" s="189"/>
      <c r="B12" s="11" t="s">
        <v>1111</v>
      </c>
      <c r="C12" s="21">
        <v>10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3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1737</v>
      </c>
    </row>
    <row r="17" spans="1:3" x14ac:dyDescent="0.25">
      <c r="A17" s="20" t="s">
        <v>1114</v>
      </c>
      <c r="B17" s="15"/>
      <c r="C17" s="21">
        <v>136</v>
      </c>
    </row>
    <row r="18" spans="1:3" x14ac:dyDescent="0.25">
      <c r="A18" s="20" t="s">
        <v>1115</v>
      </c>
      <c r="B18" s="15"/>
      <c r="C18" s="21">
        <v>632</v>
      </c>
    </row>
    <row r="19" spans="1:3" x14ac:dyDescent="0.25">
      <c r="A19" s="20" t="s">
        <v>1116</v>
      </c>
      <c r="B19" s="15"/>
      <c r="C19" s="21">
        <v>78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3" t="s">
        <v>15</v>
      </c>
      <c r="C22" s="9" t="s">
        <v>3</v>
      </c>
    </row>
    <row r="23" spans="1:3" x14ac:dyDescent="0.25">
      <c r="A23" s="20" t="s">
        <v>1118</v>
      </c>
      <c r="B23" s="15"/>
      <c r="C23" s="21">
        <v>0</v>
      </c>
    </row>
    <row r="24" spans="1:3" x14ac:dyDescent="0.25">
      <c r="A24" s="20" t="s">
        <v>1119</v>
      </c>
      <c r="B24" s="15"/>
      <c r="C24" s="21">
        <v>2</v>
      </c>
    </row>
    <row r="25" spans="1:3" x14ac:dyDescent="0.25">
      <c r="A25" s="20" t="s">
        <v>1120</v>
      </c>
      <c r="B25" s="15"/>
      <c r="C25" s="21">
        <v>0</v>
      </c>
    </row>
    <row r="26" spans="1:3" x14ac:dyDescent="0.25">
      <c r="A26" s="20" t="s">
        <v>1121</v>
      </c>
      <c r="B26" s="15"/>
      <c r="C26" s="21">
        <v>0</v>
      </c>
    </row>
    <row r="27" spans="1:3" x14ac:dyDescent="0.25">
      <c r="A27" s="20" t="s">
        <v>1122</v>
      </c>
      <c r="B27" s="15"/>
      <c r="C27" s="21">
        <v>0</v>
      </c>
    </row>
    <row r="28" spans="1:3" x14ac:dyDescent="0.25">
      <c r="A28" s="20" t="s">
        <v>1123</v>
      </c>
      <c r="B28" s="15"/>
      <c r="C28" s="21">
        <v>3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3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1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3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36</v>
      </c>
    </row>
    <row r="38" spans="1:3" x14ac:dyDescent="0.25">
      <c r="A38" s="20" t="s">
        <v>1128</v>
      </c>
      <c r="B38" s="15"/>
      <c r="C38" s="21">
        <v>34</v>
      </c>
    </row>
    <row r="39" spans="1:3" x14ac:dyDescent="0.25">
      <c r="A39" s="20" t="s">
        <v>1129</v>
      </c>
      <c r="B39" s="15"/>
      <c r="C39" s="21">
        <v>442</v>
      </c>
    </row>
    <row r="40" spans="1:3" x14ac:dyDescent="0.25">
      <c r="A40" s="20" t="s">
        <v>1130</v>
      </c>
      <c r="B40" s="15"/>
      <c r="C40" s="21">
        <v>111</v>
      </c>
    </row>
    <row r="41" spans="1:3" x14ac:dyDescent="0.25">
      <c r="A41" s="20" t="s">
        <v>1131</v>
      </c>
      <c r="B41" s="15"/>
      <c r="C41" s="21">
        <v>233</v>
      </c>
    </row>
    <row r="42" spans="1:3" x14ac:dyDescent="0.25">
      <c r="A42" s="20" t="s">
        <v>1132</v>
      </c>
      <c r="B42" s="15"/>
      <c r="C42" s="21">
        <v>61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3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44</v>
      </c>
    </row>
    <row r="47" spans="1:3" x14ac:dyDescent="0.25">
      <c r="A47" s="20" t="s">
        <v>1135</v>
      </c>
      <c r="B47" s="15"/>
      <c r="C47" s="21">
        <v>53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3" t="s">
        <v>15</v>
      </c>
      <c r="C50" s="9" t="s">
        <v>3</v>
      </c>
    </row>
    <row r="51" spans="1:6" x14ac:dyDescent="0.25">
      <c r="A51" s="187" t="s">
        <v>1137</v>
      </c>
      <c r="B51" s="11" t="s">
        <v>1138</v>
      </c>
      <c r="C51" s="21">
        <v>124</v>
      </c>
    </row>
    <row r="52" spans="1:6" x14ac:dyDescent="0.25">
      <c r="A52" s="188"/>
      <c r="B52" s="11" t="s">
        <v>1139</v>
      </c>
      <c r="C52" s="21">
        <v>152</v>
      </c>
    </row>
    <row r="53" spans="1:6" x14ac:dyDescent="0.25">
      <c r="A53" s="188"/>
      <c r="B53" s="11" t="s">
        <v>1140</v>
      </c>
      <c r="C53" s="21">
        <v>14</v>
      </c>
    </row>
    <row r="54" spans="1:6" x14ac:dyDescent="0.25">
      <c r="A54" s="189"/>
      <c r="B54" s="11" t="s">
        <v>1141</v>
      </c>
      <c r="C54" s="21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3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2</v>
      </c>
    </row>
    <row r="59" spans="1:6" x14ac:dyDescent="0.25">
      <c r="A59" s="20" t="s">
        <v>114</v>
      </c>
      <c r="B59" s="15"/>
      <c r="C59" s="21">
        <v>2</v>
      </c>
    </row>
    <row r="60" spans="1:6" x14ac:dyDescent="0.25">
      <c r="A60" s="20" t="s">
        <v>1080</v>
      </c>
      <c r="B60" s="15"/>
      <c r="C60" s="21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3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25">
      <c r="A63" s="187" t="s">
        <v>960</v>
      </c>
      <c r="B63" s="11" t="s">
        <v>1083</v>
      </c>
      <c r="C63" s="12">
        <v>1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25">
      <c r="A65" s="188"/>
      <c r="B65" s="11" t="s">
        <v>1085</v>
      </c>
      <c r="C65" s="12">
        <v>0</v>
      </c>
      <c r="D65" s="12">
        <v>1</v>
      </c>
      <c r="E65" s="12">
        <v>0</v>
      </c>
      <c r="F65" s="21">
        <v>0</v>
      </c>
    </row>
    <row r="66" spans="1:6" x14ac:dyDescent="0.25">
      <c r="A66" s="188"/>
      <c r="B66" s="11" t="s">
        <v>1086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188"/>
      <c r="B67" s="11" t="s">
        <v>334</v>
      </c>
      <c r="C67" s="12">
        <v>90</v>
      </c>
      <c r="D67" s="12">
        <v>158</v>
      </c>
      <c r="E67" s="12">
        <v>31</v>
      </c>
      <c r="F67" s="21">
        <v>96</v>
      </c>
    </row>
    <row r="68" spans="1:6" x14ac:dyDescent="0.25">
      <c r="A68" s="188"/>
      <c r="B68" s="11" t="s">
        <v>1142</v>
      </c>
      <c r="C68" s="12">
        <v>1435</v>
      </c>
      <c r="D68" s="12">
        <v>393</v>
      </c>
      <c r="E68" s="12">
        <v>71</v>
      </c>
      <c r="F68" s="21">
        <v>322</v>
      </c>
    </row>
    <row r="69" spans="1:6" x14ac:dyDescent="0.25">
      <c r="A69" s="188"/>
      <c r="B69" s="11" t="s">
        <v>1143</v>
      </c>
      <c r="C69" s="12">
        <v>221</v>
      </c>
      <c r="D69" s="12">
        <v>43</v>
      </c>
      <c r="E69" s="12">
        <v>15</v>
      </c>
      <c r="F69" s="21">
        <v>63</v>
      </c>
    </row>
    <row r="70" spans="1:6" x14ac:dyDescent="0.25">
      <c r="A70" s="188"/>
      <c r="B70" s="11" t="s">
        <v>1089</v>
      </c>
      <c r="C70" s="12">
        <v>8</v>
      </c>
      <c r="D70" s="12">
        <v>9</v>
      </c>
      <c r="E70" s="12">
        <v>2</v>
      </c>
      <c r="F70" s="21">
        <v>7</v>
      </c>
    </row>
    <row r="71" spans="1:6" x14ac:dyDescent="0.25">
      <c r="A71" s="188"/>
      <c r="B71" s="11" t="s">
        <v>1144</v>
      </c>
      <c r="C71" s="12">
        <v>0</v>
      </c>
      <c r="D71" s="12">
        <v>3</v>
      </c>
      <c r="E71" s="12">
        <v>0</v>
      </c>
      <c r="F71" s="21">
        <v>1</v>
      </c>
    </row>
    <row r="72" spans="1:6" x14ac:dyDescent="0.25">
      <c r="A72" s="188"/>
      <c r="B72" s="11" t="s">
        <v>1145</v>
      </c>
      <c r="C72" s="12">
        <v>73</v>
      </c>
      <c r="D72" s="12">
        <v>105</v>
      </c>
      <c r="E72" s="12">
        <v>28</v>
      </c>
      <c r="F72" s="21">
        <v>72</v>
      </c>
    </row>
    <row r="73" spans="1:6" x14ac:dyDescent="0.25">
      <c r="A73" s="188"/>
      <c r="B73" s="11" t="s">
        <v>1146</v>
      </c>
      <c r="C73" s="12">
        <v>34</v>
      </c>
      <c r="D73" s="12">
        <v>49</v>
      </c>
      <c r="E73" s="12">
        <v>11</v>
      </c>
      <c r="F73" s="21">
        <v>32</v>
      </c>
    </row>
    <row r="74" spans="1:6" x14ac:dyDescent="0.25">
      <c r="A74" s="188"/>
      <c r="B74" s="11" t="s">
        <v>1093</v>
      </c>
      <c r="C74" s="12">
        <v>0</v>
      </c>
      <c r="D74" s="12">
        <v>1</v>
      </c>
      <c r="E74" s="12">
        <v>0</v>
      </c>
      <c r="F74" s="21">
        <v>1</v>
      </c>
    </row>
    <row r="75" spans="1:6" x14ac:dyDescent="0.25">
      <c r="A75" s="188"/>
      <c r="B75" s="11" t="s">
        <v>405</v>
      </c>
      <c r="C75" s="12">
        <v>0</v>
      </c>
      <c r="D75" s="12">
        <v>0</v>
      </c>
      <c r="E75" s="12">
        <v>0</v>
      </c>
      <c r="F75" s="21">
        <v>0</v>
      </c>
    </row>
    <row r="76" spans="1:6" x14ac:dyDescent="0.25">
      <c r="A76" s="188"/>
      <c r="B76" s="11" t="s">
        <v>1094</v>
      </c>
      <c r="C76" s="12">
        <v>0</v>
      </c>
      <c r="D76" s="12">
        <v>0</v>
      </c>
      <c r="E76" s="12">
        <v>0</v>
      </c>
      <c r="F76" s="21">
        <v>0</v>
      </c>
    </row>
    <row r="77" spans="1:6" x14ac:dyDescent="0.25">
      <c r="A77" s="188"/>
      <c r="B77" s="11" t="s">
        <v>1095</v>
      </c>
      <c r="C77" s="12">
        <v>16</v>
      </c>
      <c r="D77" s="12">
        <v>7</v>
      </c>
      <c r="E77" s="12">
        <v>0</v>
      </c>
      <c r="F77" s="21">
        <v>0</v>
      </c>
    </row>
    <row r="78" spans="1:6" x14ac:dyDescent="0.25">
      <c r="A78" s="188"/>
      <c r="B78" s="11" t="s">
        <v>1096</v>
      </c>
      <c r="C78" s="12">
        <v>2</v>
      </c>
      <c r="D78" s="12">
        <v>3</v>
      </c>
      <c r="E78" s="12">
        <v>3</v>
      </c>
      <c r="F78" s="21">
        <v>2</v>
      </c>
    </row>
    <row r="79" spans="1:6" x14ac:dyDescent="0.25">
      <c r="A79" s="188"/>
      <c r="B79" s="11" t="s">
        <v>1097</v>
      </c>
      <c r="C79" s="12">
        <v>757</v>
      </c>
      <c r="D79" s="12">
        <v>398</v>
      </c>
      <c r="E79" s="12">
        <v>58</v>
      </c>
      <c r="F79" s="21">
        <v>196</v>
      </c>
    </row>
    <row r="80" spans="1:6" x14ac:dyDescent="0.25">
      <c r="A80" s="188"/>
      <c r="B80" s="11" t="s">
        <v>1098</v>
      </c>
      <c r="C80" s="12">
        <v>5</v>
      </c>
      <c r="D80" s="12">
        <v>1</v>
      </c>
      <c r="E80" s="12">
        <v>0</v>
      </c>
      <c r="F80" s="21">
        <v>0</v>
      </c>
    </row>
    <row r="81" spans="1:6" x14ac:dyDescent="0.25">
      <c r="A81" s="189"/>
      <c r="B81" s="11" t="s">
        <v>1099</v>
      </c>
      <c r="C81" s="12">
        <v>0</v>
      </c>
      <c r="D81" s="12">
        <v>0</v>
      </c>
      <c r="E81" s="12">
        <v>0</v>
      </c>
      <c r="F81" s="21">
        <v>0</v>
      </c>
    </row>
    <row r="82" spans="1:6" x14ac:dyDescent="0.25">
      <c r="A82" s="203" t="s">
        <v>1100</v>
      </c>
      <c r="B82" s="204"/>
      <c r="C82" s="28">
        <v>2642</v>
      </c>
      <c r="D82" s="28">
        <v>1171</v>
      </c>
      <c r="E82" s="28">
        <v>219</v>
      </c>
      <c r="F82" s="28">
        <v>792</v>
      </c>
    </row>
    <row r="83" spans="1:6" x14ac:dyDescent="0.25">
      <c r="A83" s="187" t="s">
        <v>1147</v>
      </c>
      <c r="B83" s="11" t="s">
        <v>1101</v>
      </c>
      <c r="C83" s="12">
        <v>5</v>
      </c>
      <c r="D83" s="12">
        <v>0</v>
      </c>
      <c r="E83" s="12">
        <v>0</v>
      </c>
      <c r="F83" s="21">
        <v>0</v>
      </c>
    </row>
    <row r="84" spans="1:6" x14ac:dyDescent="0.25">
      <c r="A84" s="188"/>
      <c r="B84" s="11" t="s">
        <v>1102</v>
      </c>
      <c r="C84" s="12">
        <v>1</v>
      </c>
      <c r="D84" s="12">
        <v>0</v>
      </c>
      <c r="E84" s="12">
        <v>0</v>
      </c>
      <c r="F84" s="21">
        <v>0</v>
      </c>
    </row>
    <row r="85" spans="1:6" x14ac:dyDescent="0.25">
      <c r="A85" s="189"/>
      <c r="B85" s="11" t="s">
        <v>111</v>
      </c>
      <c r="C85" s="12">
        <v>7</v>
      </c>
      <c r="D85" s="12">
        <v>0</v>
      </c>
      <c r="E85" s="12">
        <v>0</v>
      </c>
      <c r="F85" s="21">
        <v>0</v>
      </c>
    </row>
    <row r="86" spans="1:6" x14ac:dyDescent="0.25">
      <c r="A86" s="203" t="s">
        <v>1148</v>
      </c>
      <c r="B86" s="204"/>
      <c r="C86" s="28">
        <v>13</v>
      </c>
      <c r="D86" s="28">
        <v>0</v>
      </c>
      <c r="E86" s="28">
        <v>0</v>
      </c>
      <c r="F86" s="28">
        <v>0</v>
      </c>
    </row>
    <row r="87" spans="1:6" x14ac:dyDescent="0.25">
      <c r="A87" s="17"/>
    </row>
  </sheetData>
  <sheetProtection algorithmName="SHA-512" hashValue="5jvRk7GFV6JvAy3C7z9Pevfkz4En2rKGOm336SV6vWiimu8vXInrVEuuj9fFA6bdsBIxeH/vVstB44v/+x24Mg==" saltValue="+52Jvv3zaCN49LYcT6mpR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2</v>
      </c>
    </row>
    <row r="6" spans="1:3" ht="22.5" x14ac:dyDescent="0.25">
      <c r="A6" s="10" t="s">
        <v>1152</v>
      </c>
      <c r="B6" s="15"/>
      <c r="C6" s="21">
        <v>22</v>
      </c>
    </row>
    <row r="7" spans="1:3" x14ac:dyDescent="0.25">
      <c r="A7" s="10" t="s">
        <v>1153</v>
      </c>
      <c r="B7" s="15"/>
      <c r="C7" s="21">
        <v>6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19</v>
      </c>
    </row>
    <row r="14" spans="1:3" ht="22.5" x14ac:dyDescent="0.25">
      <c r="A14" s="10" t="s">
        <v>1152</v>
      </c>
      <c r="B14" s="15"/>
      <c r="C14" s="21">
        <v>51</v>
      </c>
    </row>
    <row r="15" spans="1:3" x14ac:dyDescent="0.25">
      <c r="A15" s="10" t="s">
        <v>1157</v>
      </c>
      <c r="B15" s="15"/>
      <c r="C15" s="21">
        <v>7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5</v>
      </c>
    </row>
    <row r="22" spans="1:3" x14ac:dyDescent="0.25">
      <c r="A22" s="10" t="s">
        <v>1159</v>
      </c>
      <c r="B22" s="15"/>
      <c r="C22" s="21">
        <v>5</v>
      </c>
    </row>
    <row r="23" spans="1:3" ht="22.5" x14ac:dyDescent="0.25">
      <c r="A23" s="10" t="s">
        <v>1160</v>
      </c>
      <c r="B23" s="15"/>
      <c r="C23" s="21">
        <v>0</v>
      </c>
    </row>
    <row r="24" spans="1:3" x14ac:dyDescent="0.25">
      <c r="A24" s="10" t="s">
        <v>1161</v>
      </c>
      <c r="B24" s="15"/>
      <c r="C24" s="21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7</v>
      </c>
    </row>
    <row r="29" spans="1:3" x14ac:dyDescent="0.25">
      <c r="A29" s="10" t="s">
        <v>1164</v>
      </c>
      <c r="B29" s="15"/>
      <c r="C29" s="21">
        <v>0</v>
      </c>
    </row>
    <row r="30" spans="1:3" x14ac:dyDescent="0.25">
      <c r="A30" s="10" t="s">
        <v>1165</v>
      </c>
      <c r="B30" s="15"/>
      <c r="C30" s="21">
        <v>2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8</v>
      </c>
    </row>
    <row r="36" spans="1:3" ht="22.5" x14ac:dyDescent="0.25">
      <c r="A36" s="10" t="s">
        <v>1169</v>
      </c>
      <c r="B36" s="15"/>
      <c r="C36" s="21">
        <v>0</v>
      </c>
    </row>
    <row r="37" spans="1:3" x14ac:dyDescent="0.25">
      <c r="A37" s="17"/>
    </row>
  </sheetData>
  <sheetProtection algorithmName="SHA-512" hashValue="ndRenU06Q/4L5BOIZTtiYeErnVQtTr8la9VDWHV9whqLQVyTYRwxQ6C1VjUXST7vPziejD/YexNKeIBlgIre+g==" saltValue="7PREDynLriE9c8bVkQGQS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7</v>
      </c>
    </row>
    <row r="6" spans="1:3" x14ac:dyDescent="0.25">
      <c r="A6" s="10" t="s">
        <v>1173</v>
      </c>
      <c r="B6" s="15"/>
      <c r="C6" s="21">
        <v>0</v>
      </c>
    </row>
    <row r="7" spans="1:3" x14ac:dyDescent="0.25">
      <c r="A7" s="10" t="s">
        <v>1174</v>
      </c>
      <c r="B7" s="15"/>
      <c r="C7" s="21">
        <v>0</v>
      </c>
    </row>
    <row r="8" spans="1:3" x14ac:dyDescent="0.25">
      <c r="A8" s="10" t="s">
        <v>1175</v>
      </c>
      <c r="B8" s="15"/>
      <c r="C8" s="21">
        <v>0</v>
      </c>
    </row>
    <row r="9" spans="1:3" x14ac:dyDescent="0.25">
      <c r="A9" s="10" t="s">
        <v>1176</v>
      </c>
      <c r="B9" s="15"/>
      <c r="C9" s="21">
        <v>3</v>
      </c>
    </row>
    <row r="10" spans="1:3" x14ac:dyDescent="0.25">
      <c r="A10" s="10" t="s">
        <v>1177</v>
      </c>
      <c r="B10" s="15"/>
      <c r="C10" s="21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20</v>
      </c>
    </row>
    <row r="15" spans="1:3" x14ac:dyDescent="0.25">
      <c r="A15" s="10" t="s">
        <v>1180</v>
      </c>
      <c r="B15" s="15"/>
      <c r="C15" s="21">
        <v>10</v>
      </c>
    </row>
    <row r="16" spans="1:3" x14ac:dyDescent="0.25">
      <c r="A16" s="10" t="s">
        <v>1181</v>
      </c>
      <c r="B16" s="15"/>
      <c r="C16" s="21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>
        <v>12</v>
      </c>
    </row>
    <row r="21" spans="1:3" x14ac:dyDescent="0.25">
      <c r="A21" s="10" t="s">
        <v>1184</v>
      </c>
      <c r="B21" s="15"/>
      <c r="C21" s="21">
        <v>2</v>
      </c>
    </row>
    <row r="22" spans="1:3" x14ac:dyDescent="0.25">
      <c r="A22" s="10" t="s">
        <v>1185</v>
      </c>
      <c r="B22" s="15"/>
      <c r="C22" s="21">
        <v>0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>
        <v>0</v>
      </c>
    </row>
    <row r="27" spans="1:3" x14ac:dyDescent="0.25">
      <c r="A27" s="10" t="s">
        <v>1188</v>
      </c>
      <c r="B27" s="15"/>
      <c r="C27" s="21">
        <v>0</v>
      </c>
    </row>
    <row r="28" spans="1:3" x14ac:dyDescent="0.25">
      <c r="A28" s="10" t="s">
        <v>1189</v>
      </c>
      <c r="B28" s="15"/>
      <c r="C28" s="21">
        <v>0</v>
      </c>
    </row>
    <row r="29" spans="1:3" x14ac:dyDescent="0.25">
      <c r="A29" s="10" t="s">
        <v>1190</v>
      </c>
      <c r="B29" s="15"/>
      <c r="C29" s="21">
        <v>0</v>
      </c>
    </row>
    <row r="30" spans="1:3" x14ac:dyDescent="0.25">
      <c r="A30" s="10" t="s">
        <v>1191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>
        <v>0</v>
      </c>
    </row>
    <row r="35" spans="1:3" x14ac:dyDescent="0.25">
      <c r="A35" s="10" t="s">
        <v>1194</v>
      </c>
      <c r="B35" s="15"/>
      <c r="C35" s="21">
        <v>0</v>
      </c>
    </row>
    <row r="36" spans="1:3" x14ac:dyDescent="0.25">
      <c r="A36" s="10" t="s">
        <v>1195</v>
      </c>
      <c r="B36" s="15"/>
      <c r="C36" s="21">
        <v>1</v>
      </c>
    </row>
    <row r="37" spans="1:3" x14ac:dyDescent="0.25">
      <c r="A37" s="10" t="s">
        <v>1113</v>
      </c>
      <c r="B37" s="15"/>
      <c r="C37" s="21">
        <v>0</v>
      </c>
    </row>
    <row r="38" spans="1:3" x14ac:dyDescent="0.25">
      <c r="A38" s="10" t="s">
        <v>1196</v>
      </c>
      <c r="B38" s="15"/>
      <c r="C38" s="21">
        <v>0</v>
      </c>
    </row>
    <row r="39" spans="1:3" x14ac:dyDescent="0.25">
      <c r="A39" s="10" t="s">
        <v>1197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>
        <v>0</v>
      </c>
    </row>
    <row r="44" spans="1:3" x14ac:dyDescent="0.25">
      <c r="A44" s="10" t="s">
        <v>1194</v>
      </c>
      <c r="B44" s="15"/>
      <c r="C44" s="21">
        <v>0</v>
      </c>
    </row>
    <row r="45" spans="1:3" x14ac:dyDescent="0.25">
      <c r="A45" s="10" t="s">
        <v>1195</v>
      </c>
      <c r="B45" s="15"/>
      <c r="C45" s="21">
        <v>0</v>
      </c>
    </row>
    <row r="46" spans="1:3" x14ac:dyDescent="0.25">
      <c r="A46" s="10" t="s">
        <v>1113</v>
      </c>
      <c r="B46" s="15"/>
      <c r="C46" s="21">
        <v>0</v>
      </c>
    </row>
    <row r="47" spans="1:3" x14ac:dyDescent="0.25">
      <c r="A47" s="10" t="s">
        <v>1196</v>
      </c>
      <c r="B47" s="15"/>
      <c r="C47" s="21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1">
        <v>0</v>
      </c>
    </row>
    <row r="52" spans="1:3" x14ac:dyDescent="0.25">
      <c r="A52" s="10" t="s">
        <v>1194</v>
      </c>
      <c r="B52" s="15"/>
      <c r="C52" s="21">
        <v>0</v>
      </c>
    </row>
    <row r="53" spans="1:3" x14ac:dyDescent="0.25">
      <c r="A53" s="10" t="s">
        <v>1195</v>
      </c>
      <c r="B53" s="15"/>
      <c r="C53" s="21">
        <v>0</v>
      </c>
    </row>
    <row r="54" spans="1:3" x14ac:dyDescent="0.25">
      <c r="A54" s="10" t="s">
        <v>1113</v>
      </c>
      <c r="B54" s="15"/>
      <c r="C54" s="21">
        <v>0</v>
      </c>
    </row>
    <row r="55" spans="1:3" x14ac:dyDescent="0.25">
      <c r="A55" s="10" t="s">
        <v>1196</v>
      </c>
      <c r="B55" s="15"/>
      <c r="C55" s="21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>
        <v>0</v>
      </c>
    </row>
    <row r="60" spans="1:3" x14ac:dyDescent="0.25">
      <c r="A60" s="10" t="s">
        <v>1194</v>
      </c>
      <c r="B60" s="15"/>
      <c r="C60" s="21">
        <v>0</v>
      </c>
    </row>
    <row r="61" spans="1:3" x14ac:dyDescent="0.25">
      <c r="A61" s="10" t="s">
        <v>1195</v>
      </c>
      <c r="B61" s="15"/>
      <c r="C61" s="21">
        <v>3</v>
      </c>
    </row>
    <row r="62" spans="1:3" x14ac:dyDescent="0.25">
      <c r="A62" s="10" t="s">
        <v>1113</v>
      </c>
      <c r="B62" s="15"/>
      <c r="C62" s="21">
        <v>1</v>
      </c>
    </row>
    <row r="63" spans="1:3" x14ac:dyDescent="0.25">
      <c r="A63" s="10" t="s">
        <v>1196</v>
      </c>
      <c r="B63" s="15"/>
      <c r="C63" s="21">
        <v>0</v>
      </c>
    </row>
    <row r="64" spans="1:3" x14ac:dyDescent="0.25">
      <c r="A64" s="17"/>
    </row>
  </sheetData>
  <sheetProtection algorithmName="SHA-512" hashValue="UA9Dr6LRPQIIYp58KBvGPrnLmbVrDa2zbNBD92pvsOk6n32xtlI8b7riujUD1piz7KfYwCj2bCNqu9abHmxakg==" saltValue="mEg4cqD9JIQ0jlb61Qnqk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201" t="s">
        <v>645</v>
      </c>
      <c r="B4" s="202"/>
      <c r="C4" s="28">
        <v>361</v>
      </c>
      <c r="D4" s="28">
        <v>438</v>
      </c>
      <c r="E4" s="29">
        <v>-1</v>
      </c>
      <c r="F4" s="28">
        <v>976</v>
      </c>
      <c r="G4" s="28">
        <v>879</v>
      </c>
      <c r="H4" s="28">
        <v>255</v>
      </c>
      <c r="I4" s="28">
        <v>247</v>
      </c>
      <c r="J4" s="28">
        <v>0</v>
      </c>
      <c r="K4" s="28">
        <v>0</v>
      </c>
      <c r="L4" s="28">
        <v>0</v>
      </c>
      <c r="M4" s="28">
        <v>0</v>
      </c>
      <c r="N4" s="28">
        <v>26</v>
      </c>
      <c r="O4" s="28">
        <v>1</v>
      </c>
      <c r="P4" s="28">
        <v>1071</v>
      </c>
    </row>
    <row r="5" spans="1:16" ht="45" x14ac:dyDescent="0.25">
      <c r="A5" s="34" t="s">
        <v>646</v>
      </c>
      <c r="B5" s="34" t="s">
        <v>647</v>
      </c>
      <c r="C5" s="12">
        <v>3</v>
      </c>
      <c r="D5" s="12">
        <v>4</v>
      </c>
      <c r="E5" s="27">
        <v>-1</v>
      </c>
      <c r="F5" s="12">
        <v>4</v>
      </c>
      <c r="G5" s="12">
        <v>5</v>
      </c>
      <c r="H5" s="12">
        <v>2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4</v>
      </c>
    </row>
    <row r="6" spans="1:16" ht="33.75" x14ac:dyDescent="0.25">
      <c r="A6" s="34" t="s">
        <v>648</v>
      </c>
      <c r="B6" s="34" t="s">
        <v>649</v>
      </c>
      <c r="C6" s="12">
        <v>175</v>
      </c>
      <c r="D6" s="12">
        <v>284</v>
      </c>
      <c r="E6" s="27">
        <v>-1</v>
      </c>
      <c r="F6" s="12">
        <v>506</v>
      </c>
      <c r="G6" s="12">
        <v>451</v>
      </c>
      <c r="H6" s="12">
        <v>160</v>
      </c>
      <c r="I6" s="12">
        <v>123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>
        <v>0</v>
      </c>
      <c r="P6" s="21">
        <v>539</v>
      </c>
    </row>
    <row r="7" spans="1:16" ht="22.5" x14ac:dyDescent="0.25">
      <c r="A7" s="34" t="s">
        <v>650</v>
      </c>
      <c r="B7" s="34" t="s">
        <v>651</v>
      </c>
      <c r="C7" s="12">
        <v>21</v>
      </c>
      <c r="D7" s="12">
        <v>24</v>
      </c>
      <c r="E7" s="27">
        <v>-1</v>
      </c>
      <c r="F7" s="12">
        <v>12</v>
      </c>
      <c r="G7" s="12">
        <v>13</v>
      </c>
      <c r="H7" s="12">
        <v>11</v>
      </c>
      <c r="I7" s="12">
        <v>14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21">
        <v>23</v>
      </c>
    </row>
    <row r="8" spans="1:16" ht="33.75" x14ac:dyDescent="0.25">
      <c r="A8" s="34" t="s">
        <v>652</v>
      </c>
      <c r="B8" s="34" t="s">
        <v>653</v>
      </c>
      <c r="C8" s="12">
        <v>2</v>
      </c>
      <c r="D8" s="12">
        <v>2</v>
      </c>
      <c r="E8" s="27">
        <v>0</v>
      </c>
      <c r="F8" s="12">
        <v>1</v>
      </c>
      <c r="G8" s="12">
        <v>0</v>
      </c>
      <c r="H8" s="12">
        <v>2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3</v>
      </c>
    </row>
    <row r="9" spans="1:16" ht="45" x14ac:dyDescent="0.25">
      <c r="A9" s="34" t="s">
        <v>654</v>
      </c>
      <c r="B9" s="34" t="s">
        <v>655</v>
      </c>
      <c r="C9" s="12">
        <v>8</v>
      </c>
      <c r="D9" s="12">
        <v>11</v>
      </c>
      <c r="E9" s="27">
        <v>-1</v>
      </c>
      <c r="F9" s="12">
        <v>16</v>
      </c>
      <c r="G9" s="12">
        <v>35</v>
      </c>
      <c r="H9" s="12">
        <v>5</v>
      </c>
      <c r="I9" s="12">
        <v>16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48</v>
      </c>
    </row>
    <row r="10" spans="1:16" ht="22.5" x14ac:dyDescent="0.25">
      <c r="A10" s="34" t="s">
        <v>656</v>
      </c>
      <c r="B10" s="34" t="s">
        <v>657</v>
      </c>
      <c r="C10" s="12">
        <v>152</v>
      </c>
      <c r="D10" s="12">
        <v>112</v>
      </c>
      <c r="E10" s="27">
        <v>0</v>
      </c>
      <c r="F10" s="12">
        <v>437</v>
      </c>
      <c r="G10" s="12">
        <v>375</v>
      </c>
      <c r="H10" s="12">
        <v>75</v>
      </c>
      <c r="I10" s="12">
        <v>92</v>
      </c>
      <c r="J10" s="12">
        <v>0</v>
      </c>
      <c r="K10" s="12">
        <v>0</v>
      </c>
      <c r="L10" s="12">
        <v>0</v>
      </c>
      <c r="M10" s="12">
        <v>0</v>
      </c>
      <c r="N10" s="12">
        <v>25</v>
      </c>
      <c r="O10" s="12">
        <v>0</v>
      </c>
      <c r="P10" s="21">
        <v>453</v>
      </c>
    </row>
    <row r="11" spans="1:16" ht="45" x14ac:dyDescent="0.25">
      <c r="A11" s="34" t="s">
        <v>658</v>
      </c>
      <c r="B11" s="34" t="s">
        <v>659</v>
      </c>
      <c r="C11" s="12">
        <v>0</v>
      </c>
      <c r="D11" s="12">
        <v>1</v>
      </c>
      <c r="E11" s="27">
        <v>-1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1</v>
      </c>
    </row>
    <row r="12" spans="1:16" x14ac:dyDescent="0.25">
      <c r="A12" s="17"/>
    </row>
  </sheetData>
  <sheetProtection algorithmName="SHA-512" hashValue="kNMvHmvLfDgIFeKbPnGifOjznsh5XM4cts97ksfNXriomZsTnO65n9oTbN6jwKyu0C6n9zok7lTEA0xxP1/C+Q==" saltValue="zzNPudiXL1+bUtyntP7gC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2025-05-27T12:18:28Z</dcterms:created>
  <dcterms:modified xsi:type="dcterms:W3CDTF">2025-06-24T08:03:32Z</dcterms:modified>
</cp:coreProperties>
</file>