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9.xml" ContentType="application/vnd.openxmlformats-officedocument.drawing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2.xml" ContentType="application/vnd.openxmlformats-officedocument.drawing+xml"/>
  <Override PartName="/xl/charts/chart46.xml" ContentType="application/vnd.openxmlformats-officedocument.drawingml.chart+xml"/>
  <Override PartName="/xl/drawings/drawing23.xml" ContentType="application/vnd.openxmlformats-officedocument.drawingml.chartshapes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43" documentId="13_ncr:1_{5F30E44E-14B5-44AE-9321-05DEA74D5204}" xr6:coauthVersionLast="47" xr6:coauthVersionMax="47" xr10:uidLastSave="{71667D59-AB4D-4ABD-A1B8-0B9141D2EFBA}"/>
  <workbookProtection workbookAlgorithmName="SHA-512" workbookHashValue="ZI/EKSwUb01EISOq553sgJ612aQ+NVY6jubecZlL3O0obMXVGAI6Rr1QUvVsYapG6MnWuUz6nJM0owMnKgx78w==" workbookSaltValue="WLelEbRfAJe2H+U48ElZEw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2" r:id="rId15"/>
    <sheet name="InformeDelitos" sheetId="23" r:id="rId16"/>
    <sheet name="InformeDatosMenores" sheetId="24" r:id="rId17"/>
    <sheet name="InformeViolenciaDoméstica" sheetId="25" r:id="rId18"/>
    <sheet name="InformeViolenciaGénero" sheetId="26" r:id="rId19"/>
    <sheet name="InformeSinLaboral" sheetId="27" r:id="rId20"/>
    <sheet name="InformeSeguridadVial" sheetId="28" r:id="rId21"/>
    <sheet name="InformeMedioAmbiente" sheetId="29" r:id="rId22"/>
    <sheet name="Aux" sheetId="21" state="hidden" r:id="rId23"/>
    <sheet name="TablasVGeneroAux" sheetId="20" state="hidden" r:id="rId24"/>
    <sheet name="TablasVDomesticaAux" sheetId="19" state="hidden" r:id="rId25"/>
    <sheet name="TablasMenoresAux" sheetId="18" state="hidden" r:id="rId26"/>
    <sheet name="TablasDelitosAux" sheetId="17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9" l="1"/>
  <c r="Y6" i="29"/>
  <c r="X6" i="29"/>
  <c r="W6" i="29"/>
  <c r="V6" i="29"/>
  <c r="U6" i="29"/>
  <c r="R6" i="29"/>
  <c r="Q6" i="29"/>
  <c r="P6" i="29"/>
  <c r="O6" i="29"/>
  <c r="N6" i="29"/>
  <c r="M6" i="29"/>
  <c r="D11" i="26"/>
  <c r="D10" i="26"/>
  <c r="D9" i="26"/>
  <c r="D8" i="26"/>
  <c r="D7" i="26"/>
  <c r="D6" i="26"/>
  <c r="G5" i="26"/>
  <c r="D5" i="26"/>
  <c r="G4" i="26"/>
  <c r="D4" i="26"/>
  <c r="D9" i="25"/>
  <c r="D8" i="25"/>
  <c r="D7" i="25"/>
  <c r="D6" i="25"/>
  <c r="G5" i="25"/>
  <c r="D5" i="25"/>
  <c r="G4" i="25"/>
  <c r="D4" i="25"/>
  <c r="AX17" i="24"/>
  <c r="AX16" i="24"/>
  <c r="AX15" i="24"/>
  <c r="AX14" i="24"/>
  <c r="AX13" i="24"/>
  <c r="AX12" i="24"/>
  <c r="AX11" i="24"/>
  <c r="AT11" i="24"/>
  <c r="AS11" i="24"/>
  <c r="AR11" i="24"/>
  <c r="AQ11" i="24"/>
  <c r="AP11" i="24"/>
  <c r="AL11" i="24"/>
  <c r="AK11" i="24"/>
  <c r="AJ11" i="24"/>
  <c r="AI11" i="24"/>
  <c r="AH11" i="24"/>
  <c r="AG11" i="24"/>
  <c r="AF11" i="24"/>
  <c r="AE11" i="24"/>
  <c r="AX10" i="24"/>
  <c r="H10" i="24"/>
  <c r="G10" i="24"/>
  <c r="F10" i="24"/>
  <c r="E10" i="24"/>
  <c r="D10" i="24"/>
  <c r="AX9" i="24"/>
  <c r="AX8" i="24"/>
  <c r="AU8" i="24"/>
  <c r="AT8" i="24"/>
  <c r="AS8" i="24"/>
  <c r="AR8" i="24"/>
  <c r="AQ8" i="24"/>
  <c r="AP8" i="24"/>
  <c r="AM8" i="24"/>
  <c r="AL8" i="24"/>
  <c r="AK8" i="24"/>
  <c r="AJ8" i="24"/>
  <c r="AI8" i="24"/>
  <c r="AH8" i="24"/>
  <c r="AG8" i="24"/>
  <c r="AF8" i="24"/>
  <c r="AE8" i="24"/>
  <c r="AA8" i="24"/>
  <c r="Z8" i="24"/>
  <c r="Y8" i="24"/>
  <c r="X8" i="24"/>
  <c r="W8" i="24"/>
  <c r="V8" i="24"/>
  <c r="U8" i="24"/>
  <c r="T8" i="24"/>
  <c r="S8" i="24"/>
  <c r="P8" i="24"/>
  <c r="O8" i="24"/>
  <c r="N8" i="24"/>
  <c r="M8" i="24"/>
  <c r="L8" i="24"/>
  <c r="H8" i="24"/>
  <c r="G8" i="24"/>
  <c r="F8" i="24"/>
  <c r="E8" i="24"/>
  <c r="D8" i="24"/>
  <c r="AX7" i="24"/>
  <c r="BM66" i="22"/>
  <c r="BL66" i="22"/>
  <c r="BK66" i="22"/>
  <c r="BL53" i="22"/>
  <c r="BK53" i="22"/>
  <c r="CN7" i="22"/>
  <c r="CM7" i="22"/>
  <c r="CG7" i="22"/>
  <c r="CF7" i="22"/>
  <c r="CA7" i="22"/>
  <c r="BZ7" i="22"/>
  <c r="BY7" i="22"/>
  <c r="BU7" i="22"/>
  <c r="BT7" i="22"/>
  <c r="BS7" i="22"/>
  <c r="BR7" i="22"/>
  <c r="BQ7" i="22"/>
  <c r="BP7" i="22"/>
  <c r="BO7" i="22"/>
  <c r="BN7" i="22"/>
  <c r="BM7" i="22"/>
  <c r="BL7" i="22"/>
  <c r="BK7" i="22"/>
  <c r="BG7" i="22"/>
  <c r="BF7" i="22"/>
  <c r="BE7" i="22"/>
  <c r="BA7" i="22"/>
  <c r="AZ7" i="22"/>
  <c r="AY7" i="22"/>
  <c r="AX7" i="22"/>
  <c r="AW7" i="22"/>
  <c r="AV7" i="22"/>
  <c r="AR7" i="22"/>
  <c r="AQ7" i="22"/>
  <c r="AP7" i="22"/>
  <c r="AK7" i="22"/>
  <c r="AJ7" i="22"/>
  <c r="AI7" i="22"/>
  <c r="AH7" i="22"/>
  <c r="AC7" i="22"/>
  <c r="AB7" i="22"/>
  <c r="AA7" i="22"/>
  <c r="Z7" i="22"/>
  <c r="U7" i="22"/>
  <c r="T7" i="22"/>
  <c r="S7" i="22"/>
  <c r="R7" i="22"/>
  <c r="Q7" i="22"/>
  <c r="M7" i="22"/>
  <c r="L7" i="22"/>
  <c r="K7" i="22"/>
  <c r="J7" i="22"/>
  <c r="I7" i="22"/>
  <c r="E7" i="22"/>
  <c r="D7" i="22"/>
  <c r="C7" i="22"/>
  <c r="V7" i="22"/>
  <c r="N7" i="22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4" i="18"/>
  <c r="C13" i="18"/>
  <c r="C12" i="18"/>
  <c r="C11" i="18"/>
  <c r="C10" i="18"/>
  <c r="C9" i="18"/>
  <c r="C8" i="18"/>
  <c r="C7" i="18"/>
  <c r="C6" i="18"/>
  <c r="C5" i="18"/>
  <c r="C4" i="18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E81" i="17"/>
  <c r="D81" i="17"/>
  <c r="E80" i="17"/>
  <c r="D80" i="17"/>
  <c r="E79" i="17"/>
  <c r="D79" i="17"/>
  <c r="E78" i="17"/>
  <c r="D78" i="17"/>
  <c r="E77" i="17"/>
  <c r="D77" i="17"/>
  <c r="E76" i="17"/>
  <c r="D76" i="17"/>
  <c r="E75" i="17"/>
  <c r="D75" i="17"/>
  <c r="E74" i="17"/>
  <c r="D74" i="17"/>
  <c r="E73" i="17"/>
  <c r="D73" i="17"/>
  <c r="E72" i="17"/>
  <c r="D72" i="17"/>
  <c r="E71" i="17"/>
  <c r="D71" i="17"/>
  <c r="E70" i="17"/>
  <c r="D70" i="17"/>
  <c r="E69" i="17"/>
  <c r="D69" i="17"/>
  <c r="E68" i="17"/>
  <c r="D68" i="17"/>
  <c r="E67" i="17"/>
  <c r="D67" i="17"/>
  <c r="E66" i="17"/>
  <c r="D66" i="17"/>
  <c r="E65" i="17"/>
  <c r="D65" i="17"/>
  <c r="E64" i="17"/>
  <c r="D64" i="17"/>
  <c r="E63" i="17"/>
  <c r="D63" i="17"/>
  <c r="E62" i="17"/>
  <c r="D62" i="17"/>
  <c r="E61" i="17"/>
  <c r="D61" i="17"/>
  <c r="E60" i="17"/>
  <c r="D60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E50" i="17"/>
  <c r="D50" i="17"/>
  <c r="E49" i="17"/>
  <c r="D49" i="17"/>
  <c r="L42" i="17"/>
  <c r="K42" i="17"/>
  <c r="J42" i="17"/>
  <c r="I42" i="17"/>
  <c r="H42" i="17"/>
  <c r="G42" i="17"/>
  <c r="F42" i="17"/>
  <c r="E42" i="17"/>
  <c r="D42" i="17"/>
  <c r="L41" i="17"/>
  <c r="K41" i="17"/>
  <c r="J41" i="17"/>
  <c r="I41" i="17"/>
  <c r="H41" i="17"/>
  <c r="G41" i="17"/>
  <c r="F41" i="17"/>
  <c r="E41" i="17"/>
  <c r="D41" i="17"/>
  <c r="L40" i="17"/>
  <c r="K40" i="17"/>
  <c r="J40" i="17"/>
  <c r="I40" i="17"/>
  <c r="H40" i="17"/>
  <c r="G40" i="17"/>
  <c r="F40" i="17"/>
  <c r="E40" i="17"/>
  <c r="D40" i="17"/>
  <c r="L39" i="17"/>
  <c r="K39" i="17"/>
  <c r="J39" i="17"/>
  <c r="I39" i="17"/>
  <c r="H39" i="17"/>
  <c r="G39" i="17"/>
  <c r="F39" i="17"/>
  <c r="E39" i="17"/>
  <c r="D39" i="17"/>
  <c r="L38" i="17"/>
  <c r="K38" i="17"/>
  <c r="J38" i="17"/>
  <c r="I38" i="17"/>
  <c r="H38" i="17"/>
  <c r="G38" i="17"/>
  <c r="F38" i="17"/>
  <c r="E38" i="17"/>
  <c r="D38" i="17"/>
  <c r="L37" i="17"/>
  <c r="K37" i="17"/>
  <c r="J37" i="17"/>
  <c r="I37" i="17"/>
  <c r="H37" i="17"/>
  <c r="G37" i="17"/>
  <c r="F37" i="17"/>
  <c r="E37" i="17"/>
  <c r="D37" i="17"/>
  <c r="L36" i="17"/>
  <c r="K36" i="17"/>
  <c r="J36" i="17"/>
  <c r="I36" i="17"/>
  <c r="H36" i="17"/>
  <c r="G36" i="17"/>
  <c r="F36" i="17"/>
  <c r="E36" i="17"/>
  <c r="D36" i="17"/>
  <c r="L35" i="17"/>
  <c r="K35" i="17"/>
  <c r="J35" i="17"/>
  <c r="I35" i="17"/>
  <c r="H35" i="17"/>
  <c r="G35" i="17"/>
  <c r="F35" i="17"/>
  <c r="E35" i="17"/>
  <c r="D35" i="17"/>
  <c r="L34" i="17"/>
  <c r="K34" i="17"/>
  <c r="J34" i="17"/>
  <c r="I34" i="17"/>
  <c r="H34" i="17"/>
  <c r="G34" i="17"/>
  <c r="F34" i="17"/>
  <c r="E34" i="17"/>
  <c r="D34" i="17"/>
  <c r="L33" i="17"/>
  <c r="K33" i="17"/>
  <c r="J33" i="17"/>
  <c r="I33" i="17"/>
  <c r="H33" i="17"/>
  <c r="G33" i="17"/>
  <c r="F33" i="17"/>
  <c r="E33" i="17"/>
  <c r="D33" i="17"/>
  <c r="L32" i="17"/>
  <c r="K32" i="17"/>
  <c r="J32" i="17"/>
  <c r="I32" i="17"/>
  <c r="H32" i="17"/>
  <c r="G32" i="17"/>
  <c r="F32" i="17"/>
  <c r="E32" i="17"/>
  <c r="D32" i="17"/>
  <c r="L31" i="17"/>
  <c r="K31" i="17"/>
  <c r="J31" i="17"/>
  <c r="I31" i="17"/>
  <c r="H31" i="17"/>
  <c r="G31" i="17"/>
  <c r="F31" i="17"/>
  <c r="E31" i="17"/>
  <c r="D31" i="17"/>
  <c r="L30" i="17"/>
  <c r="K30" i="17"/>
  <c r="J30" i="17"/>
  <c r="I30" i="17"/>
  <c r="H30" i="17"/>
  <c r="G30" i="17"/>
  <c r="F30" i="17"/>
  <c r="E30" i="17"/>
  <c r="D30" i="17"/>
  <c r="L29" i="17"/>
  <c r="K29" i="17"/>
  <c r="J29" i="17"/>
  <c r="I29" i="17"/>
  <c r="H29" i="17"/>
  <c r="G29" i="17"/>
  <c r="F29" i="17"/>
  <c r="E29" i="17"/>
  <c r="D29" i="17"/>
  <c r="L28" i="17"/>
  <c r="K28" i="17"/>
  <c r="J28" i="17"/>
  <c r="I28" i="17"/>
  <c r="H28" i="17"/>
  <c r="G28" i="17"/>
  <c r="F28" i="17"/>
  <c r="E28" i="17"/>
  <c r="D28" i="17"/>
  <c r="L27" i="17"/>
  <c r="K27" i="17"/>
  <c r="J27" i="17"/>
  <c r="I27" i="17"/>
  <c r="H27" i="17"/>
  <c r="G27" i="17"/>
  <c r="F27" i="17"/>
  <c r="E27" i="17"/>
  <c r="D27" i="17"/>
  <c r="L26" i="17"/>
  <c r="K26" i="17"/>
  <c r="J26" i="17"/>
  <c r="I26" i="17"/>
  <c r="H26" i="17"/>
  <c r="G26" i="17"/>
  <c r="F26" i="17"/>
  <c r="E26" i="17"/>
  <c r="D26" i="17"/>
  <c r="L25" i="17"/>
  <c r="K25" i="17"/>
  <c r="J25" i="17"/>
  <c r="I25" i="17"/>
  <c r="H25" i="17"/>
  <c r="G25" i="17"/>
  <c r="F25" i="17"/>
  <c r="E25" i="17"/>
  <c r="D25" i="17"/>
  <c r="L24" i="17"/>
  <c r="K24" i="17"/>
  <c r="J24" i="17"/>
  <c r="I24" i="17"/>
  <c r="H24" i="17"/>
  <c r="G24" i="17"/>
  <c r="F24" i="17"/>
  <c r="E24" i="17"/>
  <c r="D24" i="17"/>
  <c r="L23" i="17"/>
  <c r="K23" i="17"/>
  <c r="J23" i="17"/>
  <c r="I23" i="17"/>
  <c r="H23" i="17"/>
  <c r="G23" i="17"/>
  <c r="F23" i="17"/>
  <c r="E23" i="17"/>
  <c r="D23" i="17"/>
  <c r="L22" i="17"/>
  <c r="K22" i="17"/>
  <c r="J22" i="17"/>
  <c r="I22" i="17"/>
  <c r="H22" i="17"/>
  <c r="G22" i="17"/>
  <c r="F22" i="17"/>
  <c r="E22" i="17"/>
  <c r="D22" i="17"/>
  <c r="L21" i="17"/>
  <c r="K21" i="17"/>
  <c r="J21" i="17"/>
  <c r="I21" i="17"/>
  <c r="H21" i="17"/>
  <c r="G21" i="17"/>
  <c r="F21" i="17"/>
  <c r="E21" i="17"/>
  <c r="D21" i="17"/>
  <c r="L20" i="17"/>
  <c r="K20" i="17"/>
  <c r="J20" i="17"/>
  <c r="I20" i="17"/>
  <c r="H20" i="17"/>
  <c r="G20" i="17"/>
  <c r="F20" i="17"/>
  <c r="E20" i="17"/>
  <c r="D20" i="17"/>
  <c r="L19" i="17"/>
  <c r="K19" i="17"/>
  <c r="J19" i="17"/>
  <c r="I19" i="17"/>
  <c r="H19" i="17"/>
  <c r="G19" i="17"/>
  <c r="F19" i="17"/>
  <c r="E19" i="17"/>
  <c r="D19" i="17"/>
  <c r="L18" i="17"/>
  <c r="K18" i="17"/>
  <c r="J18" i="17"/>
  <c r="I18" i="17"/>
  <c r="H18" i="17"/>
  <c r="G18" i="17"/>
  <c r="F18" i="17"/>
  <c r="E18" i="17"/>
  <c r="D18" i="17"/>
  <c r="L17" i="17"/>
  <c r="K17" i="17"/>
  <c r="J17" i="17"/>
  <c r="I17" i="17"/>
  <c r="H17" i="17"/>
  <c r="G17" i="17"/>
  <c r="F17" i="17"/>
  <c r="E17" i="17"/>
  <c r="D17" i="17"/>
  <c r="L16" i="17"/>
  <c r="K16" i="17"/>
  <c r="J16" i="17"/>
  <c r="I16" i="17"/>
  <c r="H16" i="17"/>
  <c r="G16" i="17"/>
  <c r="F16" i="17"/>
  <c r="E16" i="17"/>
  <c r="D16" i="17"/>
  <c r="L15" i="17"/>
  <c r="K15" i="17"/>
  <c r="J15" i="17"/>
  <c r="I15" i="17"/>
  <c r="H15" i="17"/>
  <c r="G15" i="17"/>
  <c r="F15" i="17"/>
  <c r="E15" i="17"/>
  <c r="D15" i="17"/>
  <c r="L14" i="17"/>
  <c r="K14" i="17"/>
  <c r="J14" i="17"/>
  <c r="I14" i="17"/>
  <c r="H14" i="17"/>
  <c r="G14" i="17"/>
  <c r="F14" i="17"/>
  <c r="E14" i="17"/>
  <c r="D14" i="17"/>
  <c r="L13" i="17"/>
  <c r="K13" i="17"/>
  <c r="J13" i="17"/>
  <c r="I13" i="17"/>
  <c r="H13" i="17"/>
  <c r="G13" i="17"/>
  <c r="F13" i="17"/>
  <c r="E13" i="17"/>
  <c r="D13" i="17"/>
  <c r="L12" i="17"/>
  <c r="K12" i="17"/>
  <c r="J12" i="17"/>
  <c r="I12" i="17"/>
  <c r="H12" i="17"/>
  <c r="G12" i="17"/>
  <c r="F12" i="17"/>
  <c r="E12" i="17"/>
  <c r="D12" i="17"/>
  <c r="L11" i="17"/>
  <c r="K11" i="17"/>
  <c r="J11" i="17"/>
  <c r="I11" i="17"/>
  <c r="H11" i="17"/>
  <c r="G11" i="17"/>
  <c r="F11" i="17"/>
  <c r="E11" i="17"/>
  <c r="D11" i="17"/>
  <c r="D123" i="17"/>
  <c r="E82" i="17"/>
  <c r="D82" i="17"/>
  <c r="L43" i="17"/>
  <c r="K43" i="17"/>
  <c r="J43" i="17"/>
  <c r="I43" i="17"/>
  <c r="H43" i="17"/>
  <c r="G43" i="17"/>
  <c r="F43" i="17"/>
  <c r="E43" i="17"/>
  <c r="D4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79BBBAB8-A6A8-4EAA-9433-7B80A3C8D0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AFC1EE4-07C5-443F-B88D-8138AAF9806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F777F61-E65A-4007-AAD6-130A0F25499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50140F8-5D41-4940-B21A-226AC3FA91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9992F2D-AA19-4253-9490-A32CB28DF56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B1A7B17-8696-482C-A7DC-61E84A7B21B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3DB5178-8BCA-40D2-A627-66F6BD0E4D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810616F5-C743-47A7-915C-A21154F9AF9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6A9305F-4CDC-482E-B4EF-2105935531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8AA16B9C-F555-47AC-AB10-2B35709889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A7FD168-0824-438F-9741-D27043716E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556ACD2-C1E9-4A83-9C8D-ECC4A73811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2EEC8E3-9690-4D65-B712-F7D29EB5445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9EF61A5-04D6-4F7A-B4FC-EB754035B2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8087744-04B3-4B17-A295-4111A82ECC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B139017-96DC-487F-86EF-680B874679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F575D0A-A349-4DE0-8C27-B3BBC3A5DF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AAC53F6-F463-4E19-9306-72DD688D65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57DE9DC-CEB9-4E82-B1DF-5BD66D37F1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1530334-5159-4EAC-B6AB-EFD1BF31B2A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4165B48-665D-46DB-862D-38308165DE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7E7A438-AB0B-42C2-8D8B-A57B355A8A8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2B51736-E240-4A29-B5B4-4DEB3F4FE5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60BE36A-E255-4A6E-9875-94C1AB545F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F6DAE8E-0929-4D9B-B90E-48BBBFD2DC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46FE8DB8-4011-4E32-A664-E84A3D5A65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F9C88F5-A385-49EF-94CA-B6B9A5B32F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7FC6D2D-BD81-4C9E-A432-DAFD86A564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632E0D13-7275-4D2E-808A-2A7B43E9DB7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760FF0B-B25F-4145-9340-5F4170140F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07EC604-1AFA-41D5-AA7D-56CA39486F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B06813E-5B7B-4A53-8A4E-2C2B30612A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<sst xmlns="http://schemas.openxmlformats.org/spreadsheetml/2006/main" count="2622" uniqueCount="1527">
  <si>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</si>
  <si>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</si>
  <si>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</si>
  <si>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</si>
  <si>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</si>
  <si>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</si>
  <si>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</si>
  <si>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Castellón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</si>
  <si>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</si>
  <si>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</si>
  <si>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</si>
  <si>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</si>
  <si>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</si>
  <si>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</si>
  <si>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</si>
  <si>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</si>
  <si>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</si>
  <si>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</si>
  <si>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</si>
  <si>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</si>
  <si>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</si>
  <si>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</si>
  <si>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</si>
  <si>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</si>
  <si>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</si>
  <si>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</si>
  <si>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</si>
  <si>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</si>
  <si>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</si>
  <si>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</si>
  <si>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</si>
  <si>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</si>
  <si>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</si>
  <si>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</si>
  <si>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</si>
  <si>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</si>
  <si>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</si>
  <si>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</si>
  <si>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</si>
  <si>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</si>
  <si>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</si>
  <si>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</si>
  <si>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</si>
  <si>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</si>
  <si>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</si>
  <si>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</si>
  <si>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</si>
  <si>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</si>
  <si>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</si>
  <si>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</si>
  <si>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</si>
  <si>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</si>
  <si>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</si>
  <si>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</si>
  <si>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</si>
  <si>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</si>
  <si>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</si>
  <si>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</si>
  <si>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</si>
  <si>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</si>
  <si>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</si>
  <si>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</si>
  <si>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</si>
  <si>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</si>
  <si>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</si>
  <si>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</si>
  <si>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</si>
  <si>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</si>
  <si>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</si>
  <si>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</si>
  <si>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</si>
  <si>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</si>
  <si>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</si>
  <si>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</si>
  <si>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</si>
  <si>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</si>
  <si>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</si>
  <si>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</si>
  <si>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</si>
  <si>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</si>
  <si>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</si>
  <si>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</si>
  <si>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</si>
  <si>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</si>
  <si>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</si>
  <si>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</si>
  <si>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</si>
  <si>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</si>
  <si>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</si>
  <si>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</si>
  <si>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</si>
  <si>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</si>
  <si>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</si>
  <si>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</si>
  <si>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</si>
  <si>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</si>
  <si>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</si>
  <si>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</si>
  <si>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</si>
  <si>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</si>
  <si>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</si>
  <si>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</si>
  <si>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</si>
  <si>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</si>
  <si>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</si>
  <si>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</si>
  <si>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</si>
  <si>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</si>
  <si>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</si>
  <si>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</si>
  <si>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</si>
  <si>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</si>
  <si>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</si>
  <si>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</si>
  <si>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</si>
  <si>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</si>
  <si>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</si>
  <si>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</si>
  <si>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</si>
  <si>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</si>
  <si>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</si>
  <si>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</si>
  <si>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</si>
  <si>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</si>
  <si>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</si>
  <si>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</si>
  <si>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</si>
  <si>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</si>
  <si>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</si>
  <si>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</si>
  <si>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</si>
  <si>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</si>
  <si>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</si>
  <si>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</si>
  <si>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</si>
  <si>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</si>
  <si>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</si>
  <si>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</si>
  <si>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</si>
  <si>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</si>
  <si>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</si>
  <si>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</si>
  <si>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</si>
  <si>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</si>
  <si>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</si>
  <si>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</si>
  <si>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</si>
  <si>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</si>
  <si>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</si>
  <si>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</si>
  <si>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</si>
  <si>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</si>
  <si>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</si>
  <si>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</si>
  <si>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</si>
  <si>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</si>
  <si>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</si>
  <si>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</si>
  <si>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</si>
  <si>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</si>
  <si>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</si>
  <si>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</si>
  <si>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</si>
  <si>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</si>
  <si>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</si>
  <si>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</si>
  <si>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</si>
  <si>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</si>
  <si>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</si>
  <si>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</si>
  <si>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</si>
  <si>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</si>
  <si>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</si>
  <si>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</si>
  <si>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</si>
  <si>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</si>
  <si>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</si>
  <si>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</si>
  <si>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</si>
  <si>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</si>
  <si>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</si>
  <si>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</si>
  <si>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</si>
  <si>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</si>
  <si>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</si>
  <si>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</si>
  <si>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</si>
  <si>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</si>
  <si>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</si>
  <si>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</si>
  <si>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</si>
  <si>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</si>
  <si>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</si>
  <si>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</si>
  <si>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</si>
  <si>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</si>
  <si>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</si>
  <si>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</si>
  <si>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</si>
  <si>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</si>
  <si>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</si>
  <si>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</si>
  <si>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</si>
  <si>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</si>
  <si>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</si>
  <si>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</si>
  <si>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</si>
  <si>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</si>
  <si>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</si>
  <si>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</si>
  <si>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</si>
  <si>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</si>
  <si>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</si>
  <si>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</si>
  <si>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</si>
  <si>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</si>
  <si>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</si>
  <si>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</si>
  <si>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</si>
  <si>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</si>
  <si>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</si>
  <si>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</si>
  <si>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</si>
  <si>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</si>
  <si>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</si>
  <si>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</si>
  <si>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</si>
  <si>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</si>
  <si>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</si>
  <si>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</si>
  <si>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</si>
  <si>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</si>
  <si>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</si>
  <si>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</si>
  <si>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</si>
  <si>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</si>
  <si>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</si>
  <si>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</si>
  <si>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</si>
  <si>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</si>
  <si>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</si>
  <si>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</si>
  <si>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</si>
  <si>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</si>
  <si>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</si>
  <si>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</si>
  <si>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</si>
  <si>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</si>
  <si>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</si>
  <si>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</si>
  <si>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</si>
  <si>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</si>
  <si>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</si>
  <si>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</si>
  <si>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</si>
  <si>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</si>
  <si>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</si>
  <si>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</si>
  <si>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</si>
  <si>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</si>
  <si>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</si>
  <si>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</si>
  <si>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</si>
  <si>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</si>
  <si>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</si>
  <si>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</si>
  <si>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</si>
  <si>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</si>
  <si>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</si>
  <si>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</si>
  <si>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</si>
  <si>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</si>
  <si>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</si>
  <si>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</si>
  <si>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</si>
  <si>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</si>
  <si>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</si>
  <si>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</si>
  <si>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</si>
  <si>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</si>
  <si>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</si>
  <si>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</si>
  <si>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</si>
  <si>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</si>
  <si>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</si>
  <si>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</si>
  <si>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</si>
  <si>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</si>
  <si>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</si>
  <si>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</si>
  <si>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</si>
  <si>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</si>
  <si>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</si>
  <si>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</si>
  <si>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</si>
  <si>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</si>
  <si>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</si>
  <si>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</si>
  <si>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</si>
  <si>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</si>
  <si>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</si>
  <si>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</si>
  <si>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</si>
  <si>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</si>
  <si>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</si>
  <si>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</si>
  <si>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</si>
  <si>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</si>
  <si>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</si>
  <si>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</si>
  <si>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</si>
  <si>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</si>
  <si>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</si>
  <si>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</si>
  <si>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</si>
  <si>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</si>
  <si>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</si>
  <si>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</si>
  <si>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</si>
  <si>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</si>
  <si>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</si>
  <si>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</si>
  <si>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</si>
  <si>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</si>
  <si>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</si>
  <si>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</si>
  <si>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</si>
  <si>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</si>
  <si>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</si>
  <si>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</si>
  <si>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</si>
  <si>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</si>
  <si>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</si>
  <si>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</si>
  <si>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</si>
  <si>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</si>
  <si>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</si>
  <si>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</si>
  <si>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</si>
  <si>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</si>
  <si>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</si>
  <si>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</si>
  <si>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</si>
  <si>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</si>
  <si>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</si>
  <si>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</si>
  <si>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</si>
  <si>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</si>
  <si>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</si>
  <si>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</si>
  <si>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</si>
  <si>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</si>
  <si>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</si>
  <si>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</si>
  <si>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</si>
  <si>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</si>
  <si>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</si>
  <si>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</si>
  <si>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</si>
  <si>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</si>
  <si>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</si>
  <si>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</si>
  <si>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</si>
  <si>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</si>
  <si>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</si>
  <si>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</si>
  <si>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</si>
  <si>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</si>
  <si>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</si>
  <si>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</si>
  <si>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</si>
  <si>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</si>
  <si>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</si>
  <si>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</si>
  <si>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</si>
  <si>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</si>
  <si>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</si>
  <si>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</si>
  <si>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</si>
  <si>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</si>
  <si>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</si>
  <si>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</si>
  <si>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</si>
  <si>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</si>
  <si>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</si>
  <si>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</si>
  <si>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</si>
  <si>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</si>
  <si>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</si>
  <si>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</si>
  <si>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</si>
  <si>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</si>
  <si>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</si>
  <si>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</si>
  <si>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</si>
  <si>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</si>
  <si>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</si>
  <si>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</si>
  <si>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</si>
  <si>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</si>
  <si>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</si>
  <si>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</si>
  <si>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</si>
  <si>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</si>
  <si>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</si>
  <si>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</si>
  <si>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</si>
  <si>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</si>
  <si>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</si>
  <si>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</si>
  <si>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</si>
  <si>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</si>
  <si>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</si>
  <si>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</si>
  <si>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</si>
  <si>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</si>
  <si>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</si>
  <si>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</si>
  <si>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</si>
  <si>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</si>
  <si>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</si>
  <si>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</si>
  <si>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</si>
  <si>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</si>
  <si>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</si>
  <si>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</si>
  <si>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</si>
  <si>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</si>
  <si>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</si>
  <si>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</si>
  <si>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</si>
  <si>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</si>
  <si>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</si>
  <si>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</si>
  <si>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</si>
  <si>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</si>
  <si>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</si>
  <si>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</si>
  <si>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</si>
  <si>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</si>
  <si>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</si>
  <si>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</si>
  <si>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</si>
  <si>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</si>
  <si>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</si>
  <si>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</si>
  <si>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</si>
  <si>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</si>
  <si>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</si>
  <si>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</si>
  <si>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</si>
  <si>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</si>
  <si>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</si>
  <si>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</si>
  <si>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</si>
  <si>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</si>
  <si>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</si>
  <si>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</si>
  <si>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</si>
  <si>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</si>
  <si>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</si>
  <si>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</si>
  <si>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</si>
  <si>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</si>
  <si>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</si>
  <si>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</si>
  <si>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</si>
  <si>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</si>
  <si>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</si>
  <si>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</si>
  <si>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</si>
  <si>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</si>
  <si>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</si>
  <si>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</si>
  <si>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</si>
  <si>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</si>
  <si>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</si>
  <si>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</si>
  <si>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</si>
  <si>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</si>
  <si>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</si>
  <si>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</si>
  <si>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</si>
  <si>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</si>
  <si>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</si>
  <si>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</si>
  <si>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</si>
  <si>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</si>
  <si>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</si>
  <si>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</si>
  <si>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</si>
  <si>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</si>
  <si>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</si>
  <si>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</si>
  <si>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</si>
  <si>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</si>
  <si>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</si>
  <si>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</si>
  <si>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</si>
  <si>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</si>
  <si>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</si>
  <si>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</si>
  <si>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</si>
  <si>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</si>
  <si>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</si>
  <si>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</si>
  <si>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</si>
  <si>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</si>
  <si>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</si>
  <si>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</si>
  <si>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</si>
  <si>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</si>
  <si>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</si>
  <si>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</si>
  <si>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</si>
  <si>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</si>
  <si>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</si>
  <si>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</si>
  <si>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</si>
  <si>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</si>
  <si>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</si>
  <si>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</si>
  <si>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</si>
  <si>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</si>
  <si>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</si>
  <si>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</si>
  <si>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</si>
  <si>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</si>
  <si>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</si>
  <si>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</si>
  <si>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</si>
  <si>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</si>
  <si>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</si>
  <si>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</si>
  <si>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</si>
  <si>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</si>
  <si>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</si>
  <si>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</si>
  <si>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</si>
  <si>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</si>
  <si>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</si>
  <si>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</si>
  <si>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</si>
  <si>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</si>
  <si>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</si>
  <si>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</si>
  <si>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</si>
  <si>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</si>
  <si>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</si>
  <si>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</si>
  <si>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</si>
  <si>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</si>
  <si>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</si>
  <si>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</si>
  <si>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</si>
  <si>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</si>
  <si>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</si>
  <si>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</si>
  <si>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</si>
  <si>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</si>
  <si>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</si>
  <si>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</si>
  <si>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</si>
  <si>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</si>
  <si>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</si>
  <si>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</si>
  <si>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</si>
  <si>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</si>
  <si>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</si>
  <si>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</si>
  <si>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</si>
  <si>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</si>
  <si>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</si>
  <si>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</si>
  <si>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</si>
  <si>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</si>
  <si>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</si>
  <si>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</si>
  <si>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</si>
  <si>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</si>
  <si>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</si>
  <si>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</si>
  <si>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</si>
  <si>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</si>
  <si>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</si>
  <si>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</si>
  <si>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</si>
  <si>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</si>
  <si>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</si>
  <si>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</si>
  <si>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</si>
  <si>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</si>
  <si>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</si>
  <si>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</si>
  <si>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</si>
  <si>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</si>
  <si>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</si>
  <si>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</si>
  <si>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</si>
  <si>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</si>
  <si>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</si>
  <si>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</si>
  <si>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</si>
  <si>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</si>
  <si>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</si>
  <si>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</si>
  <si>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</si>
  <si>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</si>
  <si>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</si>
  <si>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</si>
  <si>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</si>
  <si>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</si>
  <si>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</si>
  <si>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</si>
  <si>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</si>
  <si>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</si>
  <si>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</si>
  <si>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</si>
  <si>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</si>
  <si>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</si>
  <si>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</si>
  <si>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</si>
  <si>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</si>
  <si>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</si>
  <si>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</si>
  <si>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</si>
  <si>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</si>
  <si>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</si>
  <si>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</si>
  <si>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</si>
  <si>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</si>
  <si>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</si>
  <si>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</si>
  <si>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</si>
  <si>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</si>
  <si>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</si>
  <si>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</si>
  <si>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</si>
  <si>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</si>
  <si>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</si>
  <si>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</si>
  <si>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</si>
  <si>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</si>
  <si>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</si>
  <si>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</si>
  <si>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</si>
  <si>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</si>
  <si>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</si>
  <si>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</si>
  <si>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</si>
  <si>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</si>
  <si>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</si>
  <si>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</si>
  <si>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</si>
  <si>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</si>
  <si>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</si>
  <si>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</si>
  <si>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</si>
  <si>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</si>
  <si>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</si>
  <si>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</si>
  <si>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</si>
  <si>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</si>
  <si>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</si>
  <si>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</si>
  <si>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</si>
  <si>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</si>
  <si>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</si>
  <si>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</si>
  <si>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</si>
  <si>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</si>
  <si>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</si>
  <si>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</si>
  <si>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</si>
  <si>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</si>
  <si>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</si>
  <si>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</si>
  <si>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</si>
  <si>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</si>
  <si>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</si>
  <si>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</si>
  <si>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</si>
  <si>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</si>
  <si>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</si>
  <si>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</si>
  <si>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</si>
  <si>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</si>
  <si>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</si>
  <si>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</si>
  <si>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</si>
  <si>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</si>
  <si>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</si>
  <si>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</si>
  <si>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</si>
  <si>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</si>
  <si>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</si>
  <si>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</si>
  <si>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</si>
  <si>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</si>
  <si>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</si>
  <si>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</si>
  <si>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</si>
  <si>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</si>
  <si>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</si>
  <si>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</si>
  <si>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</si>
  <si>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</si>
  <si>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</si>
  <si>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</si>
  <si>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</si>
  <si>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</si>
  <si>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</si>
  <si>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</si>
  <si>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</si>
  <si>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</si>
  <si>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</si>
  <si>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</si>
  <si>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</si>
  <si>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</si>
  <si>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</si>
  <si>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</si>
  <si>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</si>
  <si>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</si>
  <si>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</si>
  <si>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</si>
  <si>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</si>
  <si>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</si>
  <si>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</si>
  <si>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</si>
  <si>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</si>
  <si>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</si>
  <si>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</si>
  <si>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</si>
  <si>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</si>
  <si>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</si>
  <si>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</si>
  <si>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</si>
  <si>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</si>
  <si>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</si>
  <si>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</si>
  <si>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</si>
  <si>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</si>
  <si>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</si>
  <si>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</si>
  <si>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</si>
  <si>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</si>
  <si>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</si>
  <si>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</si>
  <si>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</si>
  <si>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</si>
  <si>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</si>
  <si>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</si>
  <si>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</si>
  <si>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</si>
  <si>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</si>
  <si>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</si>
  <si>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</si>
  <si>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</si>
  <si>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</si>
  <si>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</si>
  <si>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</si>
  <si>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</si>
  <si>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</si>
  <si>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</si>
  <si>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</si>
  <si>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</si>
  <si>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</si>
  <si>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</si>
  <si>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</si>
  <si>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</si>
  <si>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</si>
  <si>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</si>
  <si>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</si>
  <si>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</si>
  <si>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</si>
  <si>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</si>
  <si>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</si>
  <si>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</si>
  <si>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</si>
  <si>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</si>
  <si>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</si>
  <si>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</si>
  <si>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</si>
  <si>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</si>
  <si>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</si>
  <si>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</si>
  <si>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</si>
  <si>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</si>
  <si>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</si>
  <si>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</si>
  <si>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</si>
  <si>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</si>
  <si>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</si>
  <si>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</si>
  <si>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</si>
  <si>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</si>
  <si>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</si>
  <si>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</si>
  <si>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</si>
  <si>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</si>
  <si>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</si>
  <si>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</si>
  <si>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</si>
  <si>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</si>
  <si>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</si>
  <si>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</si>
  <si>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</si>
  <si>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</si>
  <si>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</si>
  <si>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</si>
  <si>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</si>
  <si>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</si>
  <si>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</si>
  <si>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</si>
  <si>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</si>
  <si>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</si>
  <si>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</si>
  <si>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</si>
  <si>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</si>
  <si>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</si>
  <si>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</si>
  <si>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</si>
  <si>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</si>
  <si>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</si>
  <si>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</si>
  <si>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</si>
  <si>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</si>
  <si>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</si>
  <si>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</si>
  <si>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</si>
  <si>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</si>
  <si>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</si>
  <si>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</si>
  <si>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</si>
  <si>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</si>
  <si>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</si>
  <si>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</si>
  <si>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</si>
  <si>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</si>
  <si>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</si>
  <si>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</si>
  <si>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</si>
  <si>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</si>
  <si>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</si>
  <si>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</si>
  <si>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</si>
  <si>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</si>
  <si>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</si>
  <si>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</si>
  <si>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</si>
  <si>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</si>
  <si>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</si>
  <si>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</si>
  <si>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</si>
  <si>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</si>
  <si>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</si>
  <si>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</si>
  <si>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</si>
  <si>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</si>
  <si>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</si>
  <si>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</si>
  <si>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</si>
  <si>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</si>
  <si>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</si>
  <si>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</si>
  <si>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</si>
  <si>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</si>
  <si>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</si>
  <si>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</si>
  <si>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</si>
  <si>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</si>
  <si>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</si>
  <si>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</si>
  <si>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</si>
  <si>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</si>
  <si>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</si>
  <si>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</si>
  <si>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</si>
  <si>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</si>
  <si>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</si>
  <si>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</si>
  <si>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</si>
  <si>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</si>
  <si>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</si>
  <si>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</si>
  <si>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</si>
  <si>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</si>
  <si>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</si>
  <si>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</si>
  <si>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</si>
  <si>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</si>
  <si>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</si>
  <si>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</si>
  <si>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</si>
  <si>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</si>
  <si>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</si>
  <si>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</si>
  <si>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</si>
  <si>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</si>
  <si>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</si>
  <si>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</si>
  <si>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</si>
  <si>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</si>
  <si>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</si>
  <si>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</si>
  <si>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</si>
  <si>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</si>
  <si>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</si>
  <si>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</si>
  <si>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</si>
  <si>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</si>
  <si>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</si>
  <si>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</si>
  <si>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</si>
  <si>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</si>
  <si>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</si>
  <si>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</si>
  <si>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</si>
  <si>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</si>
  <si>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</si>
  <si>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</si>
  <si>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</si>
  <si>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</si>
  <si>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</si>
  <si>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</si>
  <si>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</si>
  <si>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</si>
  <si>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</si>
  <si>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</si>
  <si>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</si>
  <si>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</si>
  <si>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</si>
  <si>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</si>
  <si>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</si>
  <si>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</si>
  <si>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</si>
  <si>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</si>
  <si>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</si>
  <si>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</si>
  <si>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</si>
  <si>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</si>
  <si>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</si>
  <si>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</si>
  <si>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</si>
  <si>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</si>
  <si>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</si>
  <si>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</si>
  <si>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</si>
  <si>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</si>
  <si>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</si>
  <si>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</si>
  <si>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</si>
  <si>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</si>
  <si>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</si>
  <si>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</si>
  <si>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</si>
  <si>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</si>
  <si>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</si>
  <si>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</si>
  <si>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</si>
  <si>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</si>
  <si>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</si>
  <si>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</si>
  <si>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</si>
  <si>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</si>
  <si>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</si>
  <si>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</si>
  <si>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</si>
  <si>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</si>
  <si>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</si>
  <si>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</si>
  <si>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</si>
  <si>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</si>
  <si>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</si>
  <si>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</si>
  <si>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</si>
  <si>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</si>
  <si>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</si>
  <si>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</si>
  <si>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</si>
  <si>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</si>
  <si>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</si>
  <si>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</si>
  <si>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</si>
  <si>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</si>
  <si>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</si>
  <si>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</si>
  <si>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</si>
  <si>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</si>
  <si>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</si>
  <si>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</si>
  <si>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</si>
  <si>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</si>
  <si>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</si>
  <si>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</si>
  <si>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</si>
  <si>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</si>
  <si>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</si>
  <si>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</si>
  <si>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</si>
  <si>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</si>
  <si>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</si>
  <si>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</si>
  <si>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</si>
  <si>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</si>
  <si>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</si>
  <si>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</si>
  <si>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</si>
  <si>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</si>
  <si>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</si>
  <si>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</si>
  <si>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</si>
  <si>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</si>
  <si>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</si>
  <si>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</si>
  <si>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</si>
  <si>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</si>
  <si>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</si>
  <si>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</si>
  <si>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</si>
  <si>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</si>
  <si>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</si>
  <si>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</si>
  <si>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</si>
  <si>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</si>
  <si>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</si>
  <si>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</si>
  <si>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</si>
  <si>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</si>
  <si>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</si>
  <si>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</si>
  <si>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</si>
  <si>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</si>
  <si>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</si>
  <si>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</si>
  <si>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</si>
  <si>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</si>
  <si>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</si>
  <si>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</si>
  <si>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</si>
  <si>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</si>
  <si>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</si>
  <si>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</si>
  <si>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</si>
  <si>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</si>
  <si>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</si>
  <si>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</si>
  <si>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</si>
  <si>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</si>
  <si>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</si>
  <si>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</si>
  <si>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</si>
  <si>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</si>
  <si>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</si>
  <si>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</si>
  <si>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</si>
  <si>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</si>
  <si>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</si>
  <si>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</si>
  <si>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</si>
  <si>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</si>
  <si>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</si>
  <si>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</si>
  <si>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</si>
  <si>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</si>
  <si>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</si>
  <si>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</si>
  <si>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</si>
  <si>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</si>
  <si>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</si>
  <si>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</si>
  <si>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</si>
  <si>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</si>
  <si>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</si>
  <si>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</si>
  <si>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</si>
  <si>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</si>
  <si>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</si>
  <si>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</si>
  <si>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</si>
  <si>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</si>
  <si>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</si>
  <si>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</si>
  <si>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</si>
  <si>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</si>
  <si>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</si>
  <si>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</si>
  <si>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</si>
  <si>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</si>
  <si>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</si>
  <si>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</si>
  <si>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</si>
  <si>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</si>
  <si>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</si>
  <si>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</si>
  <si>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</si>
  <si>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</si>
  <si>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</si>
  <si>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</si>
  <si>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</si>
  <si>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</si>
  <si>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</si>
  <si>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</si>
  <si>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</si>
  <si>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</si>
  <si>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</si>
  <si>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</si>
  <si>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</si>
  <si>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</si>
  <si>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</si>
  <si>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</si>
  <si>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</si>
  <si>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</si>
  <si>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</si>
  <si>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</si>
  <si>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</si>
  <si>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</si>
  <si>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</si>
  <si>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</si>
  <si>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</si>
  <si>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</si>
  <si>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</si>
  <si>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</si>
  <si>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</si>
  <si>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</si>
  <si>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</si>
  <si>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</si>
  <si>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</si>
  <si>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</si>
  <si>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</si>
  <si>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</si>
  <si>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</si>
  <si>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</si>
  <si>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</si>
  <si>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</si>
  <si>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</si>
  <si>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</si>
  <si>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</si>
  <si>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</si>
  <si>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</si>
  <si>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</si>
  <si>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</si>
  <si>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</si>
  <si>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</si>
  <si>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</si>
  <si>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</si>
  <si>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</si>
  <si>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</si>
  <si>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</si>
  <si>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</si>
  <si>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</si>
  <si>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</si>
  <si>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</si>
  <si>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</si>
  <si>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</si>
  <si>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</si>
  <si>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</si>
  <si>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</si>
  <si>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</si>
  <si>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</si>
  <si>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</si>
  <si>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</si>
  <si>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</si>
  <si>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</si>
  <si>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</si>
  <si>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</si>
  <si>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</si>
  <si>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</si>
  <si>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</si>
  <si>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</si>
  <si>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</si>
  <si>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</si>
  <si>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</si>
  <si>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</si>
  <si>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</si>
  <si>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</si>
  <si>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</si>
  <si>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</si>
  <si>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</si>
  <si>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</si>
  <si>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</si>
  <si>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</si>
  <si>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</si>
  <si>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</si>
  <si>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</si>
  <si>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</si>
  <si>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</si>
  <si>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</si>
  <si>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</si>
  <si>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</si>
  <si>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</si>
  <si>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</si>
  <si>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</si>
  <si>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</si>
  <si>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</si>
  <si>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</si>
  <si>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</si>
  <si>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</si>
  <si>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</si>
  <si>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</si>
  <si>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</si>
  <si>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</si>
  <si>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</si>
  <si>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</si>
  <si>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</si>
  <si>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</si>
  <si>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</si>
  <si>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</si>
  <si>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</si>
  <si>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</si>
  <si>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</si>
  <si>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</si>
  <si>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</si>
  <si>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</si>
  <si>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</si>
  <si>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</si>
  <si>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</si>
  <si>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</si>
  <si>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</si>
  <si>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</si>
  <si>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</si>
  <si>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</si>
  <si>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</si>
  <si>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</si>
  <si>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</si>
  <si>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</si>
  <si>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</si>
  <si>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</si>
  <si>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</si>
  <si>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</si>
  <si>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</si>
  <si>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</si>
  <si>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</si>
  <si>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</si>
  <si>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</si>
  <si>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</si>
  <si>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</si>
  <si>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</si>
  <si>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</si>
  <si>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</si>
  <si>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</si>
  <si>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</si>
  <si>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</si>
  <si>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</si>
  <si>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</si>
  <si>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</si>
  <si>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</si>
  <si>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</si>
  <si>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</si>
  <si>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</si>
  <si>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</si>
  <si>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</si>
  <si>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</si>
  <si>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</si>
  <si>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</si>
  <si>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</si>
  <si>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</si>
  <si>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</si>
  <si>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</si>
  <si>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</si>
  <si>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Urgentes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</si>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</sst>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18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3F1C5571-FA11-4674-B80C-67D5C8F77966}"/>
    <cellStyle name="Normal" xfId="0" builtinId="0"/>
    <cellStyle name="Normal 2" xfId="1" xr:uid="{991741B6-4A6F-479B-BD79-EE9C29B421A3}"/>
    <cellStyle name="Normal 3" xfId="3" xr:uid="{71A528C7-0249-46EF-A499-27AA65BDB67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C6-4E73-808C-38390331DE4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9C6-4E73-808C-38390331DE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2816</c:v>
                </c:pt>
                <c:pt idx="1">
                  <c:v>14221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6-4E73-808C-38390331D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31-48D1-B95B-2A828A0DB0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B31-48D1-B95B-2A828A0DB04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B31-48D1-B95B-2A828A0DB04B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27</c:v>
                </c:pt>
                <c:pt idx="1">
                  <c:v>694</c:v>
                </c:pt>
                <c:pt idx="2">
                  <c:v>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31-48D1-B95B-2A828A0DB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3F-4E8F-A34C-94B3966106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53F-4E8F-A34C-94B3966106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53F-4E8F-A34C-94B3966106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24</c:v>
                </c:pt>
                <c:pt idx="1">
                  <c:v>92</c:v>
                </c:pt>
                <c:pt idx="2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3F-4E8F-A34C-94B3966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32-4548-831B-C9A5C6D0DC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E32-4548-831B-C9A5C6D0DC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10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32-4548-831B-C9A5C6D0D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ECF-414B-8B26-1580C822E3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ECF-414B-8B26-1580C822E3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3278</c:v>
                </c:pt>
                <c:pt idx="1">
                  <c:v>1152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CF-414B-8B26-1580C822E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494</c:v>
              </c:pt>
              <c:pt idx="1">
                <c:v>2035</c:v>
              </c:pt>
              <c:pt idx="2">
                <c:v>37</c:v>
              </c:pt>
              <c:pt idx="3">
                <c:v>20</c:v>
              </c:pt>
              <c:pt idx="4">
                <c:v>230</c:v>
              </c:pt>
            </c:numLit>
          </c:val>
          <c:extLst>
            <c:ext xmlns:c16="http://schemas.microsoft.com/office/drawing/2014/chart" uri="{C3380CC4-5D6E-409C-BE32-E72D297353CC}">
              <c16:uniqueId val="{00000000-C679-454A-B67F-019190706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2395</c:v>
              </c:pt>
              <c:pt idx="1">
                <c:v>1659</c:v>
              </c:pt>
              <c:pt idx="2">
                <c:v>60</c:v>
              </c:pt>
              <c:pt idx="3">
                <c:v>35</c:v>
              </c:pt>
              <c:pt idx="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9C1C-4DD9-B987-8866A402E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93</c:v>
              </c:pt>
              <c:pt idx="2">
                <c:v>8</c:v>
              </c:pt>
              <c:pt idx="3">
                <c:v>6</c:v>
              </c:pt>
              <c:pt idx="4">
                <c:v>58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2C15-4AC9-871A-DAE770D1B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98</c:v>
              </c:pt>
              <c:pt idx="1">
                <c:v>117</c:v>
              </c:pt>
              <c:pt idx="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7131-4EA2-A7D3-D8D45D4B7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2000</c:v>
              </c:pt>
              <c:pt idx="1">
                <c:v>24</c:v>
              </c:pt>
              <c:pt idx="2">
                <c:v>365</c:v>
              </c:pt>
              <c:pt idx="3">
                <c:v>12</c:v>
              </c:pt>
              <c:pt idx="4">
                <c:v>7</c:v>
              </c:pt>
              <c:pt idx="5">
                <c:v>2</c:v>
              </c:pt>
              <c:pt idx="6">
                <c:v>40</c:v>
              </c:pt>
              <c:pt idx="7">
                <c:v>513</c:v>
              </c:pt>
              <c:pt idx="8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0-1AF2-4A17-ACE2-086EFD130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Autorización judicial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305</c:v>
              </c:pt>
              <c:pt idx="1">
                <c:v>232</c:v>
              </c:pt>
              <c:pt idx="2">
                <c:v>18</c:v>
              </c:pt>
              <c:pt idx="3">
                <c:v>29</c:v>
              </c:pt>
              <c:pt idx="4">
                <c:v>102</c:v>
              </c:pt>
              <c:pt idx="5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3A68-485D-A548-D4FB2E115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1A0-4D62-B173-E69EB61813A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1A0-4D62-B173-E69EB61813A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1A0-4D62-B173-E69EB61813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394</c:v>
                </c:pt>
                <c:pt idx="1">
                  <c:v>607</c:v>
                </c:pt>
                <c:pt idx="2">
                  <c:v>2395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A0-4D62-B173-E69EB6181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6600</c:v>
              </c:pt>
              <c:pt idx="1">
                <c:v>1258</c:v>
              </c:pt>
              <c:pt idx="2">
                <c:v>667</c:v>
              </c:pt>
              <c:pt idx="3">
                <c:v>385</c:v>
              </c:pt>
              <c:pt idx="4">
                <c:v>159</c:v>
              </c:pt>
              <c:pt idx="5">
                <c:v>4362</c:v>
              </c:pt>
              <c:pt idx="6">
                <c:v>141</c:v>
              </c:pt>
              <c:pt idx="7">
                <c:v>250</c:v>
              </c:pt>
              <c:pt idx="8">
                <c:v>438</c:v>
              </c:pt>
              <c:pt idx="9">
                <c:v>237</c:v>
              </c:pt>
              <c:pt idx="10">
                <c:v>2215</c:v>
              </c:pt>
              <c:pt idx="11">
                <c:v>164</c:v>
              </c:pt>
              <c:pt idx="12">
                <c:v>4276</c:v>
              </c:pt>
              <c:pt idx="13">
                <c:v>313</c:v>
              </c:pt>
            </c:numLit>
          </c:val>
          <c:extLst>
            <c:ext xmlns:c16="http://schemas.microsoft.com/office/drawing/2014/chart" uri="{C3380CC4-5D6E-409C-BE32-E72D297353CC}">
              <c16:uniqueId val="{00000000-A4E3-4651-A11C-87C1235A2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09370078740157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93</c:v>
              </c:pt>
              <c:pt idx="1">
                <c:v>1270</c:v>
              </c:pt>
              <c:pt idx="2">
                <c:v>200</c:v>
              </c:pt>
              <c:pt idx="3">
                <c:v>219</c:v>
              </c:pt>
              <c:pt idx="4">
                <c:v>1096</c:v>
              </c:pt>
              <c:pt idx="5">
                <c:v>390</c:v>
              </c:pt>
              <c:pt idx="6">
                <c:v>135</c:v>
              </c:pt>
              <c:pt idx="7">
                <c:v>63</c:v>
              </c:pt>
              <c:pt idx="8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0-92A4-4BA6-9F26-FD3D33A2C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206</c:v>
              </c:pt>
              <c:pt idx="1">
                <c:v>405</c:v>
              </c:pt>
              <c:pt idx="2">
                <c:v>397</c:v>
              </c:pt>
              <c:pt idx="3">
                <c:v>17</c:v>
              </c:pt>
              <c:pt idx="4">
                <c:v>196</c:v>
              </c:pt>
              <c:pt idx="5">
                <c:v>83</c:v>
              </c:pt>
              <c:pt idx="6">
                <c:v>1124</c:v>
              </c:pt>
              <c:pt idx="7">
                <c:v>15</c:v>
              </c:pt>
              <c:pt idx="8">
                <c:v>321</c:v>
              </c:pt>
              <c:pt idx="9">
                <c:v>122</c:v>
              </c:pt>
              <c:pt idx="10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0D72-4C8D-A8C3-ED38BEDEB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264</c:v>
              </c:pt>
              <c:pt idx="1">
                <c:v>157</c:v>
              </c:pt>
              <c:pt idx="2">
                <c:v>62</c:v>
              </c:pt>
              <c:pt idx="3">
                <c:v>54</c:v>
              </c:pt>
              <c:pt idx="4">
                <c:v>89</c:v>
              </c:pt>
              <c:pt idx="5">
                <c:v>765</c:v>
              </c:pt>
              <c:pt idx="6">
                <c:v>77</c:v>
              </c:pt>
              <c:pt idx="7">
                <c:v>234</c:v>
              </c:pt>
              <c:pt idx="8">
                <c:v>63</c:v>
              </c:pt>
              <c:pt idx="9">
                <c:v>197</c:v>
              </c:pt>
              <c:pt idx="10">
                <c:v>107</c:v>
              </c:pt>
              <c:pt idx="11">
                <c:v>80</c:v>
              </c:pt>
              <c:pt idx="12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0-F0EA-4CCF-86AA-846E5D574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334</c:v>
              </c:pt>
              <c:pt idx="1">
                <c:v>62</c:v>
              </c:pt>
              <c:pt idx="2">
                <c:v>136</c:v>
              </c:pt>
              <c:pt idx="3">
                <c:v>62</c:v>
              </c:pt>
              <c:pt idx="4">
                <c:v>709</c:v>
              </c:pt>
              <c:pt idx="5">
                <c:v>53</c:v>
              </c:pt>
              <c:pt idx="6">
                <c:v>276</c:v>
              </c:pt>
              <c:pt idx="7">
                <c:v>61</c:v>
              </c:pt>
              <c:pt idx="8">
                <c:v>159</c:v>
              </c:pt>
              <c:pt idx="9">
                <c:v>136</c:v>
              </c:pt>
              <c:pt idx="10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0-033C-47F3-B0E7-6B2087D8C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S / E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9</c:v>
              </c:pt>
              <c:pt idx="2">
                <c:v>30</c:v>
              </c:pt>
              <c:pt idx="3">
                <c:v>1</c:v>
              </c:pt>
              <c:pt idx="4">
                <c:v>1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336-4842-A7E8-13C42C17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14</c:v>
              </c:pt>
              <c:pt idx="1">
                <c:v>5</c:v>
              </c:pt>
              <c:pt idx="2">
                <c:v>3</c:v>
              </c:pt>
              <c:pt idx="3">
                <c:v>1</c:v>
              </c:pt>
              <c:pt idx="4">
                <c:v>35</c:v>
              </c:pt>
              <c:pt idx="5">
                <c:v>2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55D-4910-8159-9928E381C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Administración Pública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20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582-476A-AB2C-AF855798B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Omisión deber socorro</c:v>
                </c:pt>
                <c:pt idx="2">
                  <c:v>Intimidad / propia imagen / inviolabilidad domicilio</c:v>
                </c:pt>
                <c:pt idx="3">
                  <c:v>Administración Pública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8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594-4461-9D03-E436C9963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Aux!$F$2:$F$7</c:f>
              <c:strCache>
                <c:ptCount val="6"/>
                <c:pt idx="0">
                  <c:v>Libertad sexual</c:v>
                </c:pt>
                <c:pt idx="1">
                  <c:v>Patrimonio</c:v>
                </c:pt>
                <c:pt idx="2">
                  <c:v>Medio ambiente</c:v>
                </c:pt>
                <c:pt idx="3">
                  <c:v>Incendios</c:v>
                </c:pt>
                <c:pt idx="4">
                  <c:v>Seguridad Vial 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28</c:v>
              </c:pt>
              <c:pt idx="1">
                <c:v>19</c:v>
              </c:pt>
              <c:pt idx="2">
                <c:v>18</c:v>
              </c:pt>
              <c:pt idx="3">
                <c:v>24</c:v>
              </c:pt>
              <c:pt idx="4">
                <c:v>21</c:v>
              </c:pt>
              <c:pt idx="5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0-7F1C-4561-AEED-3A8ECCD9E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DA-4840-8B41-C3D6E8CD66B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BDA-4840-8B41-C3D6E8CD66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1769</c:v>
                </c:pt>
                <c:pt idx="1">
                  <c:v>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DA-4840-8B41-C3D6E8CD6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50</c:v>
              </c:pt>
              <c:pt idx="1">
                <c:v>21</c:v>
              </c:pt>
              <c:pt idx="2">
                <c:v>40</c:v>
              </c:pt>
              <c:pt idx="3">
                <c:v>19</c:v>
              </c:pt>
              <c:pt idx="4">
                <c:v>14</c:v>
              </c:pt>
              <c:pt idx="5">
                <c:v>4</c:v>
              </c:pt>
              <c:pt idx="6">
                <c:v>69</c:v>
              </c:pt>
              <c:pt idx="7">
                <c:v>3</c:v>
              </c:pt>
              <c:pt idx="8">
                <c:v>63</c:v>
              </c:pt>
              <c:pt idx="9">
                <c:v>4</c:v>
              </c:pt>
              <c:pt idx="10">
                <c:v>3</c:v>
              </c:pt>
              <c:pt idx="11">
                <c:v>43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C22C-4C2C-9198-8F3D468DB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554</c:v>
              </c:pt>
              <c:pt idx="1">
                <c:v>434</c:v>
              </c:pt>
              <c:pt idx="2">
                <c:v>400</c:v>
              </c:pt>
              <c:pt idx="3">
                <c:v>62</c:v>
              </c:pt>
              <c:pt idx="4">
                <c:v>727</c:v>
              </c:pt>
              <c:pt idx="5">
                <c:v>85</c:v>
              </c:pt>
              <c:pt idx="6">
                <c:v>1372</c:v>
              </c:pt>
              <c:pt idx="7">
                <c:v>354</c:v>
              </c:pt>
              <c:pt idx="8">
                <c:v>233</c:v>
              </c:pt>
              <c:pt idx="9">
                <c:v>227</c:v>
              </c:pt>
            </c:numLit>
          </c:val>
          <c:extLst>
            <c:ext xmlns:c16="http://schemas.microsoft.com/office/drawing/2014/chart" uri="{C3380CC4-5D6E-409C-BE32-E72D297353CC}">
              <c16:uniqueId val="{00000000-DC91-410D-933F-BF4D62A3F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8665354330708661"/>
          <c:w val="0.27392224409448818"/>
          <c:h val="0.6466929133858266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2F-4082-BA0B-CA50A17220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2F-4082-BA0B-CA50A172208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32F-4082-BA0B-CA50A172208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32F-4082-BA0B-CA50A1722083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2F-4082-BA0B-CA50A172208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2F-4082-BA0B-CA50A17220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5</c:v>
                </c:pt>
                <c:pt idx="1">
                  <c:v>55</c:v>
                </c:pt>
                <c:pt idx="2">
                  <c:v>0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2F-4082-BA0B-CA50A1722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03-4C29-8C9F-520786776CE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03-4C29-8C9F-520786776CE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003-4C29-8C9F-520786776CE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003-4C29-8C9F-520786776CE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003-4C29-8C9F-520786776CEE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03-4C29-8C9F-520786776CE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03-4C29-8C9F-520786776CE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03-4C29-8C9F-520786776CE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03-4C29-8C9F-520786776C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03-4C29-8C9F-520786776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1087</c:v>
              </c:pt>
              <c:pt idx="1">
                <c:v>127</c:v>
              </c:pt>
              <c:pt idx="2">
                <c:v>104</c:v>
              </c:pt>
              <c:pt idx="3">
                <c:v>494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75DA-42E8-AEA8-36AAFBE8A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372</c:v>
              </c:pt>
              <c:pt idx="1">
                <c:v>30</c:v>
              </c:pt>
              <c:pt idx="2">
                <c:v>3</c:v>
              </c:pt>
              <c:pt idx="3">
                <c:v>307</c:v>
              </c:pt>
              <c:pt idx="4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0-C99C-4452-9E91-35C9E9E72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42</c:v>
              </c:pt>
              <c:pt idx="2">
                <c:v>219</c:v>
              </c:pt>
            </c:numLit>
          </c:val>
          <c:extLst>
            <c:ext xmlns:c16="http://schemas.microsoft.com/office/drawing/2014/chart" uri="{C3380CC4-5D6E-409C-BE32-E72D297353CC}">
              <c16:uniqueId val="{00000000-E516-43A0-8C9E-EC4F92ECB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256</c:v>
              </c:pt>
              <c:pt idx="1">
                <c:v>67</c:v>
              </c:pt>
              <c:pt idx="2">
                <c:v>154</c:v>
              </c:pt>
              <c:pt idx="3">
                <c:v>19</c:v>
              </c:pt>
              <c:pt idx="4">
                <c:v>1</c:v>
              </c:pt>
              <c:pt idx="5">
                <c:v>31</c:v>
              </c:pt>
              <c:pt idx="6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0-2EC0-4B8E-9BAD-87649E0AD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2</c:v>
              </c:pt>
              <c:pt idx="1">
                <c:v>37</c:v>
              </c:pt>
              <c:pt idx="2">
                <c:v>36</c:v>
              </c:pt>
              <c:pt idx="3">
                <c:v>6</c:v>
              </c:pt>
              <c:pt idx="4">
                <c:v>46</c:v>
              </c:pt>
              <c:pt idx="5">
                <c:v>35</c:v>
              </c:pt>
              <c:pt idx="6">
                <c:v>16</c:v>
              </c:pt>
              <c:pt idx="7">
                <c:v>54</c:v>
              </c:pt>
              <c:pt idx="8">
                <c:v>3</c:v>
              </c:pt>
              <c:pt idx="9">
                <c:v>1</c:v>
              </c:pt>
              <c:pt idx="10">
                <c:v>23</c:v>
              </c:pt>
              <c:pt idx="11">
                <c:v>67</c:v>
              </c:pt>
              <c:pt idx="12">
                <c:v>19</c:v>
              </c:pt>
              <c:pt idx="13">
                <c:v>55</c:v>
              </c:pt>
              <c:pt idx="1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1B45-45FA-ADF6-45202CAD4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98</c:v>
              </c:pt>
              <c:pt idx="1">
                <c:v>77</c:v>
              </c:pt>
              <c:pt idx="2">
                <c:v>376</c:v>
              </c:pt>
              <c:pt idx="3">
                <c:v>12</c:v>
              </c:pt>
              <c:pt idx="4">
                <c:v>14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F465-4A09-A547-0DBA74CC8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48-4FDA-B711-D5A6D5518F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48-4FDA-B711-D5A6D5518F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1528</c:v>
                </c:pt>
                <c:pt idx="1">
                  <c:v>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48-4FDA-B711-D5A6D5518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38-4386-9D0F-8EE802D436F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F38-4386-9D0F-8EE802D436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19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38-4386-9D0F-8EE802D43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35-4759-B740-F8F06EC623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235-4759-B740-F8F06EC6235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235-4759-B740-F8F06EC6235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235-4759-B740-F8F06EC62354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4</c:v>
                </c:pt>
                <c:pt idx="1">
                  <c:v>11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35-4759-B740-F8F06EC6235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226</c:v>
              </c:pt>
              <c:pt idx="1">
                <c:v>6</c:v>
              </c:pt>
              <c:pt idx="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0F87-481C-8E9E-F9AAA3D41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91</c:v>
              </c:pt>
              <c:pt idx="1">
                <c:v>9</c:v>
              </c:pt>
              <c:pt idx="2">
                <c:v>1</c:v>
              </c:pt>
              <c:pt idx="3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46E9-432D-9D34-35AC24E25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Abuelos y otros ascendientes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13</c:v>
              </c:pt>
              <c:pt idx="1">
                <c:v>19</c:v>
              </c:pt>
              <c:pt idx="2">
                <c:v>24</c:v>
              </c:pt>
              <c:pt idx="3">
                <c:v>117</c:v>
              </c:pt>
              <c:pt idx="4">
                <c:v>51</c:v>
              </c:pt>
              <c:pt idx="5">
                <c:v>22</c:v>
              </c:pt>
              <c:pt idx="6">
                <c:v>1</c:v>
              </c:pt>
              <c:pt idx="7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C9C3-45F7-A801-372004471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459-4AA1-8AEB-43D793B3E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34-4190-A52C-19754FFF73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34-4190-A52C-19754FFF73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52</c:v>
                </c:pt>
                <c:pt idx="1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34-4190-A52C-19754FFF7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C8-464C-8B94-8FB2BAEC01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8C8-464C-8B94-8FB2BAEC012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8C8-464C-8B94-8FB2BAEC012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8C8-464C-8B94-8FB2BAEC012B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C8-464C-8B94-8FB2BAEC01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77</c:v>
                </c:pt>
                <c:pt idx="1">
                  <c:v>203</c:v>
                </c:pt>
                <c:pt idx="2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C8-464C-8B94-8FB2BAEC0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1667</c:v>
              </c:pt>
              <c:pt idx="1">
                <c:v>116</c:v>
              </c:pt>
              <c:pt idx="2">
                <c:v>2</c:v>
              </c:pt>
              <c:pt idx="3">
                <c:v>8</c:v>
              </c:pt>
              <c:pt idx="4">
                <c:v>1</c:v>
              </c:pt>
              <c:pt idx="5">
                <c:v>1657</c:v>
              </c:pt>
            </c:numLit>
          </c:val>
          <c:extLst>
            <c:ext xmlns:c16="http://schemas.microsoft.com/office/drawing/2014/chart" uri="{C3380CC4-5D6E-409C-BE32-E72D297353CC}">
              <c16:uniqueId val="{00000000-C1D3-4061-ACBC-80B6A89F6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540</c:v>
              </c:pt>
              <c:pt idx="1">
                <c:v>306</c:v>
              </c:pt>
              <c:pt idx="2">
                <c:v>5</c:v>
              </c:pt>
              <c:pt idx="3">
                <c:v>1</c:v>
              </c:pt>
              <c:pt idx="4">
                <c:v>2</c:v>
              </c:pt>
              <c:pt idx="5">
                <c:v>347</c:v>
              </c:pt>
            </c:numLit>
          </c:val>
          <c:extLst>
            <c:ext xmlns:c16="http://schemas.microsoft.com/office/drawing/2014/chart" uri="{C3380CC4-5D6E-409C-BE32-E72D297353CC}">
              <c16:uniqueId val="{00000000-D67B-4EFD-8F18-6C1F16F7E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FD-4FB5-AA8E-D547523B93C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FD-4FB5-AA8E-D547523B93C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1000</c:v>
                </c:pt>
                <c:pt idx="1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FD-4FB5-AA8E-D547523B9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0FA-46BF-BEEE-71A734358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8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4792-4F07-AE11-B8B84A6B7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52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A47F-475C-A10C-E65F333EA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3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FCB-4D7A-9E85-08B0E463B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6BA4-49CC-B289-0C3AF6F0A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89A-47E7-803D-53B1B7563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284</c:v>
              </c:pt>
              <c:pt idx="2">
                <c:v>24</c:v>
              </c:pt>
              <c:pt idx="3">
                <c:v>2</c:v>
              </c:pt>
              <c:pt idx="4">
                <c:v>11</c:v>
              </c:pt>
              <c:pt idx="5">
                <c:v>112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CAE-4A10-BB39-74A06CDA9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709</c:v>
              </c:pt>
              <c:pt idx="2">
                <c:v>9</c:v>
              </c:pt>
              <c:pt idx="3">
                <c:v>1</c:v>
              </c:pt>
              <c:pt idx="4">
                <c:v>40</c:v>
              </c:pt>
              <c:pt idx="5">
                <c:v>333</c:v>
              </c:pt>
            </c:numLit>
          </c:val>
          <c:extLst>
            <c:ext xmlns:c16="http://schemas.microsoft.com/office/drawing/2014/chart" uri="{C3380CC4-5D6E-409C-BE32-E72D297353CC}">
              <c16:uniqueId val="{00000000-7ECA-4469-869A-7C69B73E1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4B5-453F-B0A2-6E73CAEA3F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4B5-453F-B0A2-6E73CAEA3F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34</c:v>
                </c:pt>
                <c:pt idx="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B5-453F-B0A2-6E73CAEA3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714</c:v>
              </c:pt>
              <c:pt idx="2">
                <c:v>9</c:v>
              </c:pt>
              <c:pt idx="3">
                <c:v>59</c:v>
              </c:pt>
              <c:pt idx="4">
                <c:v>338</c:v>
              </c:pt>
            </c:numLit>
          </c:val>
          <c:extLst>
            <c:ext xmlns:c16="http://schemas.microsoft.com/office/drawing/2014/chart" uri="{C3380CC4-5D6E-409C-BE32-E72D297353CC}">
              <c16:uniqueId val="{00000000-801E-45F5-ABB2-020419F29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150</c:v>
              </c:pt>
              <c:pt idx="2">
                <c:v>14</c:v>
              </c:pt>
              <c:pt idx="3">
                <c:v>9</c:v>
              </c:pt>
              <c:pt idx="4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BD3C-4F69-88F1-735A4B05C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150</c:v>
              </c:pt>
              <c:pt idx="1">
                <c:v>15</c:v>
              </c:pt>
              <c:pt idx="2">
                <c:v>1</c:v>
              </c:pt>
              <c:pt idx="3">
                <c:v>26</c:v>
              </c:pt>
              <c:pt idx="4">
                <c:v>83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AF5-41DE-A553-1250D4D54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Aux!$AQ$2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FF6-4B90-B178-B68E3639D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CD52-4DE9-B671-9157DA942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Aux!$AU$2:$AU$4</c:f>
              <c:strCache>
                <c:ptCount val="3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2C4-4402-9FF7-951492743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868</c:v>
              </c:pt>
              <c:pt idx="2">
                <c:v>30</c:v>
              </c:pt>
              <c:pt idx="3">
                <c:v>77</c:v>
              </c:pt>
              <c:pt idx="4">
                <c:v>392</c:v>
              </c:pt>
            </c:numLit>
          </c:val>
          <c:extLst>
            <c:ext xmlns:c16="http://schemas.microsoft.com/office/drawing/2014/chart" uri="{C3380CC4-5D6E-409C-BE32-E72D297353CC}">
              <c16:uniqueId val="{00000000-992B-4549-99D1-CD55494DF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7</c:v>
              </c:pt>
              <c:pt idx="2">
                <c:v>10</c:v>
              </c:pt>
              <c:pt idx="3">
                <c:v>20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81D3-4AF6-837C-51ADEE09D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79</c:v>
              </c:pt>
              <c:pt idx="2">
                <c:v>7</c:v>
              </c:pt>
              <c:pt idx="3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1-D1E3-4F6F-8311-8AFD03FCE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5</c:v>
              </c:pt>
              <c:pt idx="2">
                <c:v>8</c:v>
              </c:pt>
              <c:pt idx="3">
                <c:v>2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5B96-4D0C-BE00-0AE44C361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2A-4F4F-A71A-793D4FE97B2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52A-4F4F-A71A-793D4FE97B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87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2A-4F4F-A71A-793D4FE97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Ordenación del territorio y urbanismo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5BE0-424E-ACA3-843486249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D20-4140-92D0-08A5B5BA5A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D20-4140-92D0-08A5B5BA5A3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D20-4140-92D0-08A5B5BA5A3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20-4140-92D0-08A5B5BA5A36}"/>
                </c:ext>
              </c:extLst>
            </c:dLbl>
            <c:dLbl>
              <c:idx val="2"/>
              <c:layout>
                <c:manualLayout>
                  <c:x val="9.19075763011638E-3"/>
                  <c:y val="-2.96922991009102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20-4140-92D0-08A5B5BA5A3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217</c:v>
                </c:pt>
                <c:pt idx="1">
                  <c:v>0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20-4140-92D0-08A5B5BA5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62-4D67-836A-60FF14DDBD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A62-4D67-836A-60FF14DDBD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578</c:v>
                </c:pt>
                <c:pt idx="1">
                  <c:v>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62-4D67-836A-60FF14DDB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Relationship Id="rId9" Type="http://schemas.openxmlformats.org/officeDocument/2006/relationships/chart" Target="../charts/chart66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311C8893-B743-4A11-8FFA-6F40ACA1E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423BDBEA-C0EC-4570-A2EA-51D2641D3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C8A6625F-E67C-4582-B32D-AD8185C437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D89DFF66-2149-43CC-83B7-59C2E4902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202E21B3-FDE4-4D44-B2D9-31D097CFFC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81DEE40D-569D-4A16-91BB-D5C45546D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3907C7FC-E16C-4418-8193-A7AF201C7C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8FD039A4-A727-4483-A988-B8BEE4B730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96A2E417-F6B5-4F32-B84C-E337AE16D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8A5C3181-40F0-44BA-B9F2-BB53C77B9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F6517C37-60E7-49E5-84CA-2042E99AE1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A1FCBAB0-3CA2-4506-8D76-744BBA1F12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E2E48466-DF88-4225-B0C4-E776AE17D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29241343-7710-3D9D-9CE1-D2FD691CD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346075</xdr:colOff>
      <xdr:row>6</xdr:row>
      <xdr:rowOff>152400</xdr:rowOff>
    </xdr:from>
    <xdr:to>
      <xdr:col>22</xdr:col>
      <xdr:colOff>28575</xdr:colOff>
      <xdr:row>18</xdr:row>
      <xdr:rowOff>9525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78000CBB-7C72-B9DE-F626-7F0499B94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203200</xdr:colOff>
      <xdr:row>7</xdr:row>
      <xdr:rowOff>152400</xdr:rowOff>
    </xdr:from>
    <xdr:to>
      <xdr:col>53</xdr:col>
      <xdr:colOff>327025</xdr:colOff>
      <xdr:row>17</xdr:row>
      <xdr:rowOff>57150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11C17CFC-91B2-5641-270E-EEB249BED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419100</xdr:colOff>
      <xdr:row>6</xdr:row>
      <xdr:rowOff>184150</xdr:rowOff>
    </xdr:from>
    <xdr:to>
      <xdr:col>60</xdr:col>
      <xdr:colOff>314325</xdr:colOff>
      <xdr:row>15</xdr:row>
      <xdr:rowOff>146050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D9C4CEFF-6DFA-9220-00DF-A2CB9B5C0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CDD3084B-059A-B05C-66E7-06630608B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B658B12F-BAF5-EC6D-30B2-009521598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2AAF09C4-5AE1-8EF2-F398-C4A08092E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8C2C1114-AB39-4977-C0C0-CB78F3F6D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16F7BD21-5B00-7857-5E5F-3E94F476A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34510060-5EC5-2FEB-4EFA-E56FA2980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DF1F8140-418B-7805-78A7-216CFE563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D381C436-5815-9B98-37A5-5B4048870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B617A399-C7F9-CCC4-6025-645721025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301BA90E-E8C3-0C61-4661-D71D735C7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66900581-BBB0-AD74-7B7A-7CC81F8D2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A543C51D-0419-DE3A-1912-0C9EB03EB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C1F0A251-8EF2-016B-27F2-168D94A6D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83894E98-9930-D33A-0594-B4DE1EFDD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AC01132-F054-4E7D-80C9-0F1C49F0F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E589123-19AB-4823-A3C3-F98334704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185209FD-33B3-489F-0FF4-69C436B74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D18B8CBC-6261-B13B-435D-FD54314B2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98425</xdr:colOff>
      <xdr:row>9</xdr:row>
      <xdr:rowOff>15875</xdr:rowOff>
    </xdr:from>
    <xdr:to>
      <xdr:col>13</xdr:col>
      <xdr:colOff>1285875</xdr:colOff>
      <xdr:row>23</xdr:row>
      <xdr:rowOff>60325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8D311F46-F6C1-E947-26E0-CB94C98A3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BAB6586C-4AC4-684A-D53F-68745F8CC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FE072FBD-03B7-E102-00A5-9DE92B59F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5B319AE1-C02E-1A06-A26E-B7E56C113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59A280F-A593-4646-BA97-76EE55CA1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F3659CD-3232-4111-9A35-3966B9639F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B01427C7-35A5-9AFE-EB65-561C4D14D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81DE5710-D9AA-2161-3EF3-EBE8121E9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D9F31FF8-57B8-854B-6FC9-FBF563656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580FC2A1-AACC-C569-BBC3-EC77C0B04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E978200-2EDB-4C8E-80FC-117D2FF47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01DFCAB-736D-4B65-BC21-9F844509F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BB326CC-5A75-4C73-C38D-FAE6A38BA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1BB6EE03-2E16-E83B-BED9-38E36E10A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C2844784-CD4C-3F53-AF54-31EAB320F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EBA67AD-333B-46E8-9D09-8B43F9314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FC0A3AE4-226A-44D6-BC00-CD45C0B0E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B97E9987-420A-68DA-4C19-2FE469ECD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74101E0F-DA66-9941-FF2E-006B11151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4BD38A64-536B-35F7-84DE-3C845B432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4E271B98-FE63-3578-E4E2-E59B62CE1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74880DA4-D1FF-493D-591C-E6242DD44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6E5D7993-A654-7AF4-21D8-F6415869B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6691950-B108-7806-68AD-20E8D4F18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4395106F-E0E1-9880-CD4D-831D6BF27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9380169F-D843-92B7-B7A5-6E633AEE8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F236765E-50EC-1F2E-9EA5-15F865D05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31750</xdr:colOff>
      <xdr:row>3</xdr:row>
      <xdr:rowOff>95250</xdr:rowOff>
    </xdr:from>
    <xdr:to>
      <xdr:col>34</xdr:col>
      <xdr:colOff>2882900</xdr:colOff>
      <xdr:row>20</xdr:row>
      <xdr:rowOff>31750</xdr:rowOff>
    </xdr:to>
    <xdr:graphicFrame macro="">
      <xdr:nvGraphicFramePr>
        <xdr:cNvPr id="7" name="graficoSVialSumCal">
          <a:extLst>
            <a:ext uri="{FF2B5EF4-FFF2-40B4-BE49-F238E27FC236}">
              <a16:creationId xmlns:a16="http://schemas.microsoft.com/office/drawing/2014/main" id="{CD0B3419-64B1-4D7C-61C5-5B59C9291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3C4E268A-1D82-06C9-8A42-15F5C3C12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9" name="graficoSVialMedidasP">
          <a:extLst>
            <a:ext uri="{FF2B5EF4-FFF2-40B4-BE49-F238E27FC236}">
              <a16:creationId xmlns:a16="http://schemas.microsoft.com/office/drawing/2014/main" id="{1B93A054-1072-9479-FD85-3E149BAA1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711B9CF8-E620-65BD-1A0C-EF9591D79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45A6B0B7-3CBB-3EC8-95EC-758CE8FB0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9A003835-6C2D-B9C0-3979-0B5BEF439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67B2BAFF-15C2-D98E-167C-B7AF5ABAC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F58DD22B-2D06-5BE9-6CD0-EC3EAB7EF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/>
  </sheetViews>
  <sheetFormatPr baseColWidth="10" defaultColWidth="9.140625" defaultRowHeight="15" x14ac:dyDescent="0.25"/>
  <cols>
    <col min="1" max="1" width="32.7109375" customWidth="1"/>
    <col min="2" max="2" width="41" customWidth="1"/>
    <col min="3" max="3" width="16.42578125" customWidth="1"/>
    <col min="4" max="4" width="28" customWidth="1"/>
    <col min="5" max="5" width="14.42578125" customWidth="1"/>
    <col min="6" max="6" width="0.7109375" customWidth="1"/>
    <col min="7" max="18" width="5.28515625" customWidth="1"/>
  </cols>
  <sheetData>
    <row r="1" spans="1:6" ht="37.3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35" customHeight="1" x14ac:dyDescent="0.25">
      <c r="A3" s="169" t="s">
        <v>1</v>
      </c>
      <c r="B3" s="169"/>
      <c r="C3" s="169"/>
      <c r="D3" s="169"/>
      <c r="E3" s="169"/>
      <c r="F3" s="169"/>
    </row>
    <row r="4" spans="1:6" ht="25.5" x14ac:dyDescent="0.25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25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5" customHeight="1" x14ac:dyDescent="0.25">
      <c r="A6" s="6"/>
    </row>
  </sheetData>
  <sheetProtection algorithmName="SHA-512" hashValue="Vx6ZpDamKx6PZwn9GkfTorQCyDj3THX0JQsSryolHtYHSMEbR+DdBIZjtjDkGz7e0O8I9n7wOfcYCOdpsVjSsA==" saltValue="hVy1TxZ3ehq0uhAhvkwYMw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A2:E66"/>
  <sheetViews>
    <sheetView showGridLines="0" workbookViewId="0"/>
  </sheetViews>
  <sheetFormatPr baseColWidth="10" defaultColWidth="9.140625" defaultRowHeight="15" x14ac:dyDescent="0.25"/>
  <cols>
    <col min="1" max="1" width="48.7109375" bestFit="1" customWidth="1"/>
    <col min="2" max="2" width="13.7109375" bestFit="1" customWidth="1"/>
    <col min="3" max="3" width="6.7109375" bestFit="1" customWidth="1"/>
    <col min="4" max="4" width="16.42578125" bestFit="1" customWidth="1"/>
    <col min="5" max="5" width="8.140625" bestFit="1" customWidth="1"/>
    <col min="6" max="7" width="10.140625" customWidth="1"/>
  </cols>
  <sheetData>
    <row r="2" spans="1:5" x14ac:dyDescent="0.25">
      <c r="A2" s="7" t="s">
        <v>1182</v>
      </c>
    </row>
    <row r="3" spans="1:5" x14ac:dyDescent="0.25">
      <c r="A3" s="8" t="s">
        <v>1059</v>
      </c>
    </row>
    <row r="4" spans="1:5" ht="22.5" x14ac:dyDescent="0.25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25">
      <c r="A5" s="21" t="s">
        <v>1184</v>
      </c>
      <c r="B5" s="16"/>
      <c r="C5" s="14">
        <v>6</v>
      </c>
      <c r="D5" s="14">
        <v>3</v>
      </c>
      <c r="E5" s="22">
        <v>2</v>
      </c>
    </row>
    <row r="6" spans="1:5" x14ac:dyDescent="0.25">
      <c r="A6" s="21" t="s">
        <v>1185</v>
      </c>
      <c r="B6" s="16"/>
      <c r="C6" s="14">
        <v>7</v>
      </c>
      <c r="D6" s="14">
        <v>4</v>
      </c>
      <c r="E6" s="22">
        <v>2</v>
      </c>
    </row>
    <row r="7" spans="1:5" x14ac:dyDescent="0.25">
      <c r="A7" s="21" t="s">
        <v>1186</v>
      </c>
      <c r="B7" s="16"/>
      <c r="C7" s="14">
        <v>0</v>
      </c>
      <c r="D7" s="14">
        <v>0</v>
      </c>
      <c r="E7" s="22">
        <v>0</v>
      </c>
    </row>
    <row r="8" spans="1:5" x14ac:dyDescent="0.25">
      <c r="A8" s="21" t="s">
        <v>1187</v>
      </c>
      <c r="B8" s="16"/>
      <c r="C8" s="14">
        <v>10</v>
      </c>
      <c r="D8" s="14">
        <v>4</v>
      </c>
      <c r="E8" s="22">
        <v>6</v>
      </c>
    </row>
    <row r="9" spans="1:5" x14ac:dyDescent="0.25">
      <c r="A9" s="21" t="s">
        <v>615</v>
      </c>
      <c r="B9" s="16"/>
      <c r="C9" s="14">
        <v>20</v>
      </c>
      <c r="D9" s="14">
        <v>15</v>
      </c>
      <c r="E9" s="22">
        <v>5</v>
      </c>
    </row>
    <row r="10" spans="1:5" x14ac:dyDescent="0.25">
      <c r="A10" s="21" t="s">
        <v>1188</v>
      </c>
      <c r="B10" s="16"/>
      <c r="C10" s="14">
        <v>2</v>
      </c>
      <c r="D10" s="14">
        <v>1</v>
      </c>
      <c r="E10" s="22">
        <v>1</v>
      </c>
    </row>
    <row r="11" spans="1:5" x14ac:dyDescent="0.25">
      <c r="A11" s="193" t="s">
        <v>956</v>
      </c>
      <c r="B11" s="194"/>
      <c r="C11" s="29">
        <v>45</v>
      </c>
      <c r="D11" s="29">
        <v>27</v>
      </c>
      <c r="E11" s="29">
        <v>16</v>
      </c>
    </row>
    <row r="12" spans="1:5" x14ac:dyDescent="0.25">
      <c r="A12" s="8" t="s">
        <v>1189</v>
      </c>
    </row>
    <row r="13" spans="1:5" x14ac:dyDescent="0.25">
      <c r="A13" s="9" t="s">
        <v>14</v>
      </c>
      <c r="B13" s="9" t="s">
        <v>15</v>
      </c>
      <c r="C13" s="11" t="s">
        <v>3</v>
      </c>
    </row>
    <row r="14" spans="1:5" x14ac:dyDescent="0.25">
      <c r="A14" s="21" t="s">
        <v>1190</v>
      </c>
      <c r="B14" s="16"/>
      <c r="C14" s="22">
        <v>5</v>
      </c>
    </row>
    <row r="15" spans="1:5" x14ac:dyDescent="0.25">
      <c r="A15" s="21" t="s">
        <v>1191</v>
      </c>
      <c r="B15" s="16"/>
      <c r="C15" s="22">
        <v>0</v>
      </c>
    </row>
    <row r="16" spans="1:5" x14ac:dyDescent="0.25">
      <c r="A16" s="21" t="s">
        <v>1192</v>
      </c>
      <c r="B16" s="16"/>
      <c r="C16" s="22">
        <v>0</v>
      </c>
    </row>
    <row r="17" spans="1:3" x14ac:dyDescent="0.25">
      <c r="A17" s="193" t="s">
        <v>956</v>
      </c>
      <c r="B17" s="194"/>
      <c r="C17" s="29">
        <v>5</v>
      </c>
    </row>
    <row r="18" spans="1:3" x14ac:dyDescent="0.25">
      <c r="A18" s="3"/>
    </row>
    <row r="19" spans="1:3" x14ac:dyDescent="0.25">
      <c r="A19" s="8" t="s">
        <v>1193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21" t="s">
        <v>1184</v>
      </c>
      <c r="B21" s="16"/>
      <c r="C21" s="22">
        <v>2</v>
      </c>
    </row>
    <row r="22" spans="1:3" x14ac:dyDescent="0.25">
      <c r="A22" s="21" t="s">
        <v>1185</v>
      </c>
      <c r="B22" s="16"/>
      <c r="C22" s="22">
        <v>16</v>
      </c>
    </row>
    <row r="23" spans="1:3" x14ac:dyDescent="0.25">
      <c r="A23" s="21" t="s">
        <v>1186</v>
      </c>
      <c r="B23" s="16"/>
      <c r="C23" s="22">
        <v>4</v>
      </c>
    </row>
    <row r="24" spans="1:3" x14ac:dyDescent="0.25">
      <c r="A24" s="21" t="s">
        <v>1187</v>
      </c>
      <c r="B24" s="16"/>
      <c r="C24" s="22">
        <v>18</v>
      </c>
    </row>
    <row r="25" spans="1:3" x14ac:dyDescent="0.25">
      <c r="A25" s="21" t="s">
        <v>615</v>
      </c>
      <c r="B25" s="16"/>
      <c r="C25" s="22">
        <v>31</v>
      </c>
    </row>
    <row r="26" spans="1:3" x14ac:dyDescent="0.25">
      <c r="A26" s="21" t="s">
        <v>1188</v>
      </c>
      <c r="B26" s="16"/>
      <c r="C26" s="22">
        <v>21</v>
      </c>
    </row>
    <row r="27" spans="1:3" x14ac:dyDescent="0.25">
      <c r="A27" s="193" t="s">
        <v>956</v>
      </c>
      <c r="B27" s="194"/>
      <c r="C27" s="29">
        <v>92</v>
      </c>
    </row>
    <row r="28" spans="1:3" x14ac:dyDescent="0.25">
      <c r="A28" s="3"/>
    </row>
    <row r="29" spans="1:3" x14ac:dyDescent="0.25">
      <c r="A29" s="8" t="s">
        <v>1085</v>
      </c>
    </row>
    <row r="30" spans="1:3" x14ac:dyDescent="0.25">
      <c r="A30" s="9" t="s">
        <v>14</v>
      </c>
      <c r="B30" s="9" t="s">
        <v>15</v>
      </c>
      <c r="C30" s="11" t="s">
        <v>3</v>
      </c>
    </row>
    <row r="31" spans="1:3" x14ac:dyDescent="0.25">
      <c r="A31" s="21" t="s">
        <v>1087</v>
      </c>
      <c r="B31" s="16"/>
      <c r="C31" s="22">
        <v>4</v>
      </c>
    </row>
    <row r="32" spans="1:3" x14ac:dyDescent="0.25">
      <c r="A32" s="21" t="s">
        <v>1029</v>
      </c>
      <c r="B32" s="16"/>
      <c r="C32" s="22">
        <v>0</v>
      </c>
    </row>
    <row r="33" spans="1:3" x14ac:dyDescent="0.25">
      <c r="A33" s="21" t="s">
        <v>1194</v>
      </c>
      <c r="B33" s="16"/>
      <c r="C33" s="22">
        <v>79</v>
      </c>
    </row>
    <row r="34" spans="1:3" x14ac:dyDescent="0.25">
      <c r="A34" s="21" t="s">
        <v>1127</v>
      </c>
      <c r="B34" s="16"/>
      <c r="C34" s="22">
        <v>7</v>
      </c>
    </row>
    <row r="35" spans="1:3" x14ac:dyDescent="0.25">
      <c r="A35" s="21" t="s">
        <v>1195</v>
      </c>
      <c r="B35" s="16"/>
      <c r="C35" s="22">
        <v>21</v>
      </c>
    </row>
    <row r="36" spans="1:3" x14ac:dyDescent="0.25">
      <c r="A36" s="21" t="s">
        <v>1031</v>
      </c>
      <c r="B36" s="16"/>
      <c r="C36" s="22">
        <v>0</v>
      </c>
    </row>
    <row r="37" spans="1:3" x14ac:dyDescent="0.25">
      <c r="A37" s="21" t="s">
        <v>1032</v>
      </c>
      <c r="B37" s="16"/>
      <c r="C37" s="22">
        <v>0</v>
      </c>
    </row>
    <row r="38" spans="1:3" x14ac:dyDescent="0.25">
      <c r="A38" s="21" t="s">
        <v>1090</v>
      </c>
      <c r="B38" s="16"/>
      <c r="C38" s="22">
        <v>0</v>
      </c>
    </row>
    <row r="39" spans="1:3" x14ac:dyDescent="0.25">
      <c r="A39" s="21" t="s">
        <v>1091</v>
      </c>
      <c r="B39" s="16"/>
      <c r="C39" s="22">
        <v>0</v>
      </c>
    </row>
    <row r="40" spans="1:3" x14ac:dyDescent="0.25">
      <c r="A40" s="193" t="s">
        <v>956</v>
      </c>
      <c r="B40" s="194"/>
      <c r="C40" s="29">
        <v>111</v>
      </c>
    </row>
    <row r="41" spans="1:3" x14ac:dyDescent="0.25">
      <c r="A41" s="3"/>
    </row>
    <row r="42" spans="1:3" x14ac:dyDescent="0.25">
      <c r="A42" s="8" t="s">
        <v>1196</v>
      </c>
    </row>
    <row r="43" spans="1:3" x14ac:dyDescent="0.25">
      <c r="A43" s="9" t="s">
        <v>14</v>
      </c>
      <c r="B43" s="9" t="s">
        <v>15</v>
      </c>
      <c r="C43" s="11" t="s">
        <v>3</v>
      </c>
    </row>
    <row r="44" spans="1:3" x14ac:dyDescent="0.25">
      <c r="A44" s="21" t="s">
        <v>1184</v>
      </c>
      <c r="B44" s="16"/>
      <c r="C44" s="22">
        <v>0</v>
      </c>
    </row>
    <row r="45" spans="1:3" x14ac:dyDescent="0.25">
      <c r="A45" s="21" t="s">
        <v>1185</v>
      </c>
      <c r="B45" s="16"/>
      <c r="C45" s="22">
        <v>9</v>
      </c>
    </row>
    <row r="46" spans="1:3" x14ac:dyDescent="0.25">
      <c r="A46" s="21" t="s">
        <v>1186</v>
      </c>
      <c r="B46" s="16"/>
      <c r="C46" s="22">
        <v>1</v>
      </c>
    </row>
    <row r="47" spans="1:3" x14ac:dyDescent="0.25">
      <c r="A47" s="21" t="s">
        <v>1187</v>
      </c>
      <c r="B47" s="16"/>
      <c r="C47" s="22">
        <v>7</v>
      </c>
    </row>
    <row r="48" spans="1:3" x14ac:dyDescent="0.25">
      <c r="A48" s="21" t="s">
        <v>615</v>
      </c>
      <c r="B48" s="16"/>
      <c r="C48" s="22">
        <v>4</v>
      </c>
    </row>
    <row r="49" spans="1:3" x14ac:dyDescent="0.25">
      <c r="A49" s="21" t="s">
        <v>1188</v>
      </c>
      <c r="B49" s="16"/>
      <c r="C49" s="22">
        <v>5</v>
      </c>
    </row>
    <row r="50" spans="1:3" x14ac:dyDescent="0.25">
      <c r="A50" s="193" t="s">
        <v>956</v>
      </c>
      <c r="B50" s="194"/>
      <c r="C50" s="29">
        <v>26</v>
      </c>
    </row>
    <row r="51" spans="1:3" x14ac:dyDescent="0.25">
      <c r="A51" s="8" t="s">
        <v>1197</v>
      </c>
    </row>
    <row r="52" spans="1:3" x14ac:dyDescent="0.25">
      <c r="A52" s="9" t="s">
        <v>14</v>
      </c>
      <c r="B52" s="9" t="s">
        <v>15</v>
      </c>
      <c r="C52" s="11" t="s">
        <v>3</v>
      </c>
    </row>
    <row r="53" spans="1:3" x14ac:dyDescent="0.25">
      <c r="A53" s="176" t="s">
        <v>1184</v>
      </c>
      <c r="B53" s="13" t="s">
        <v>81</v>
      </c>
      <c r="C53" s="22">
        <v>1</v>
      </c>
    </row>
    <row r="54" spans="1:3" x14ac:dyDescent="0.25">
      <c r="A54" s="178"/>
      <c r="B54" s="13" t="s">
        <v>82</v>
      </c>
      <c r="C54" s="22">
        <v>0</v>
      </c>
    </row>
    <row r="55" spans="1:3" x14ac:dyDescent="0.25">
      <c r="A55" s="176" t="s">
        <v>1185</v>
      </c>
      <c r="B55" s="13" t="s">
        <v>81</v>
      </c>
      <c r="C55" s="22">
        <v>5</v>
      </c>
    </row>
    <row r="56" spans="1:3" x14ac:dyDescent="0.25">
      <c r="A56" s="178"/>
      <c r="B56" s="13" t="s">
        <v>82</v>
      </c>
      <c r="C56" s="22">
        <v>4</v>
      </c>
    </row>
    <row r="57" spans="1:3" x14ac:dyDescent="0.25">
      <c r="A57" s="176" t="s">
        <v>1186</v>
      </c>
      <c r="B57" s="13" t="s">
        <v>81</v>
      </c>
      <c r="C57" s="22">
        <v>0</v>
      </c>
    </row>
    <row r="58" spans="1:3" x14ac:dyDescent="0.25">
      <c r="A58" s="178"/>
      <c r="B58" s="13" t="s">
        <v>82</v>
      </c>
      <c r="C58" s="22">
        <v>0</v>
      </c>
    </row>
    <row r="59" spans="1:3" x14ac:dyDescent="0.25">
      <c r="A59" s="176" t="s">
        <v>1187</v>
      </c>
      <c r="B59" s="13" t="s">
        <v>81</v>
      </c>
      <c r="C59" s="22">
        <v>8</v>
      </c>
    </row>
    <row r="60" spans="1:3" x14ac:dyDescent="0.25">
      <c r="A60" s="178"/>
      <c r="B60" s="13" t="s">
        <v>82</v>
      </c>
      <c r="C60" s="22">
        <v>0</v>
      </c>
    </row>
    <row r="61" spans="1:3" x14ac:dyDescent="0.25">
      <c r="A61" s="176" t="s">
        <v>615</v>
      </c>
      <c r="B61" s="13" t="s">
        <v>81</v>
      </c>
      <c r="C61" s="22">
        <v>2</v>
      </c>
    </row>
    <row r="62" spans="1:3" x14ac:dyDescent="0.25">
      <c r="A62" s="178"/>
      <c r="B62" s="13" t="s">
        <v>82</v>
      </c>
      <c r="C62" s="22">
        <v>0</v>
      </c>
    </row>
    <row r="63" spans="1:3" x14ac:dyDescent="0.25">
      <c r="A63" s="176" t="s">
        <v>1188</v>
      </c>
      <c r="B63" s="13" t="s">
        <v>81</v>
      </c>
      <c r="C63" s="22">
        <v>6</v>
      </c>
    </row>
    <row r="64" spans="1:3" x14ac:dyDescent="0.25">
      <c r="A64" s="178"/>
      <c r="B64" s="13" t="s">
        <v>82</v>
      </c>
      <c r="C64" s="22">
        <v>4</v>
      </c>
    </row>
    <row r="65" spans="1:3" x14ac:dyDescent="0.25">
      <c r="A65" s="193" t="s">
        <v>956</v>
      </c>
      <c r="B65" s="194"/>
      <c r="C65" s="29">
        <v>30</v>
      </c>
    </row>
    <row r="66" spans="1:3" x14ac:dyDescent="0.25">
      <c r="A66" s="6"/>
    </row>
  </sheetData>
  <sheetProtection algorithmName="SHA-512" hashValue="5U7Klt7tILgMt4IsSwDLw/LcGbfm2+4gcIfCuKhKgjZT1dYY0TPUMxq5mo4D424hAvqriFz4P6XtrOMxAiipmg==" saltValue="ocJJLyb7dlyGvfx5oX0rZg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2:F42"/>
  <sheetViews>
    <sheetView showGridLines="0" workbookViewId="0"/>
  </sheetViews>
  <sheetFormatPr baseColWidth="10" defaultColWidth="9.140625" defaultRowHeight="15" x14ac:dyDescent="0.25"/>
  <cols>
    <col min="1" max="1" width="29.85546875" bestFit="1" customWidth="1"/>
    <col min="2" max="2" width="49.7109375" customWidth="1"/>
    <col min="3" max="3" width="16.5703125" bestFit="1" customWidth="1"/>
    <col min="4" max="4" width="11.85546875" bestFit="1" customWidth="1"/>
    <col min="5" max="5" width="12.5703125" bestFit="1" customWidth="1"/>
    <col min="6" max="6" width="11.42578125" bestFit="1" customWidth="1"/>
    <col min="7" max="9" width="7.5703125" customWidth="1"/>
  </cols>
  <sheetData>
    <row r="2" spans="1:6" x14ac:dyDescent="0.25">
      <c r="A2" s="4" t="s">
        <v>1198</v>
      </c>
    </row>
    <row r="3" spans="1:6" x14ac:dyDescent="0.25">
      <c r="A3" s="31" t="s">
        <v>1199</v>
      </c>
    </row>
    <row r="4" spans="1:6" ht="22.5" x14ac:dyDescent="0.25">
      <c r="A4" s="32" t="s">
        <v>14</v>
      </c>
      <c r="B4" s="32" t="s">
        <v>15</v>
      </c>
      <c r="C4" s="38" t="s">
        <v>1200</v>
      </c>
      <c r="D4" s="38" t="s">
        <v>65</v>
      </c>
      <c r="E4" s="38" t="s">
        <v>1037</v>
      </c>
      <c r="F4" s="38" t="s">
        <v>1201</v>
      </c>
    </row>
    <row r="5" spans="1:6" ht="22.5" x14ac:dyDescent="0.25">
      <c r="A5" s="185" t="s">
        <v>1202</v>
      </c>
      <c r="B5" s="35" t="s">
        <v>1203</v>
      </c>
      <c r="C5" s="41">
        <v>0</v>
      </c>
      <c r="D5" s="41">
        <v>0</v>
      </c>
      <c r="E5" s="41">
        <v>0</v>
      </c>
      <c r="F5" s="36">
        <v>1</v>
      </c>
    </row>
    <row r="6" spans="1:6" x14ac:dyDescent="0.25">
      <c r="A6" s="187"/>
      <c r="B6" s="35" t="s">
        <v>1204</v>
      </c>
      <c r="C6" s="41">
        <v>0</v>
      </c>
      <c r="D6" s="41">
        <v>0</v>
      </c>
      <c r="E6" s="41">
        <v>0</v>
      </c>
      <c r="F6" s="36">
        <v>0</v>
      </c>
    </row>
    <row r="7" spans="1:6" x14ac:dyDescent="0.25">
      <c r="A7" s="34" t="s">
        <v>1205</v>
      </c>
      <c r="B7" s="35" t="s">
        <v>1206</v>
      </c>
      <c r="C7" s="41">
        <v>0</v>
      </c>
      <c r="D7" s="41">
        <v>0</v>
      </c>
      <c r="E7" s="41">
        <v>0</v>
      </c>
      <c r="F7" s="36">
        <v>0</v>
      </c>
    </row>
    <row r="8" spans="1:6" ht="22.5" x14ac:dyDescent="0.25">
      <c r="A8" s="185" t="s">
        <v>1207</v>
      </c>
      <c r="B8" s="35" t="s">
        <v>1208</v>
      </c>
      <c r="C8" s="41">
        <v>10</v>
      </c>
      <c r="D8" s="41">
        <v>3</v>
      </c>
      <c r="E8" s="41">
        <v>5</v>
      </c>
      <c r="F8" s="36">
        <v>5</v>
      </c>
    </row>
    <row r="9" spans="1:6" x14ac:dyDescent="0.25">
      <c r="A9" s="186"/>
      <c r="B9" s="35" t="s">
        <v>1209</v>
      </c>
      <c r="C9" s="41">
        <v>0</v>
      </c>
      <c r="D9" s="41">
        <v>0</v>
      </c>
      <c r="E9" s="41">
        <v>0</v>
      </c>
      <c r="F9" s="36">
        <v>0</v>
      </c>
    </row>
    <row r="10" spans="1:6" ht="22.5" x14ac:dyDescent="0.25">
      <c r="A10" s="187"/>
      <c r="B10" s="35" t="s">
        <v>1210</v>
      </c>
      <c r="C10" s="41">
        <v>1</v>
      </c>
      <c r="D10" s="41">
        <v>1</v>
      </c>
      <c r="E10" s="41">
        <v>0</v>
      </c>
      <c r="F10" s="36">
        <v>0</v>
      </c>
    </row>
    <row r="11" spans="1:6" ht="22.5" x14ac:dyDescent="0.25">
      <c r="A11" s="185" t="s">
        <v>1211</v>
      </c>
      <c r="B11" s="35" t="s">
        <v>1212</v>
      </c>
      <c r="C11" s="41">
        <v>0</v>
      </c>
      <c r="D11" s="41">
        <v>0</v>
      </c>
      <c r="E11" s="41">
        <v>0</v>
      </c>
      <c r="F11" s="36">
        <v>0</v>
      </c>
    </row>
    <row r="12" spans="1:6" x14ac:dyDescent="0.25">
      <c r="A12" s="186"/>
      <c r="B12" s="35" t="s">
        <v>1213</v>
      </c>
      <c r="C12" s="41">
        <v>0</v>
      </c>
      <c r="D12" s="41">
        <v>0</v>
      </c>
      <c r="E12" s="41">
        <v>0</v>
      </c>
      <c r="F12" s="36">
        <v>0</v>
      </c>
    </row>
    <row r="13" spans="1:6" ht="22.5" x14ac:dyDescent="0.25">
      <c r="A13" s="187"/>
      <c r="B13" s="35" t="s">
        <v>1214</v>
      </c>
      <c r="C13" s="41">
        <v>3</v>
      </c>
      <c r="D13" s="41">
        <v>0</v>
      </c>
      <c r="E13" s="41">
        <v>1</v>
      </c>
      <c r="F13" s="36">
        <v>0</v>
      </c>
    </row>
    <row r="14" spans="1:6" ht="22.5" x14ac:dyDescent="0.25">
      <c r="A14" s="34" t="s">
        <v>1215</v>
      </c>
      <c r="B14" s="35" t="s">
        <v>1216</v>
      </c>
      <c r="C14" s="41">
        <v>0</v>
      </c>
      <c r="D14" s="41">
        <v>0</v>
      </c>
      <c r="E14" s="41">
        <v>0</v>
      </c>
      <c r="F14" s="36">
        <v>0</v>
      </c>
    </row>
    <row r="15" spans="1:6" x14ac:dyDescent="0.25">
      <c r="A15" s="185" t="s">
        <v>1217</v>
      </c>
      <c r="B15" s="35" t="s">
        <v>1218</v>
      </c>
      <c r="C15" s="41">
        <v>27</v>
      </c>
      <c r="D15" s="41">
        <v>9</v>
      </c>
      <c r="E15" s="41">
        <v>9</v>
      </c>
      <c r="F15" s="36">
        <v>0</v>
      </c>
    </row>
    <row r="16" spans="1:6" x14ac:dyDescent="0.25">
      <c r="A16" s="186"/>
      <c r="B16" s="35" t="s">
        <v>1219</v>
      </c>
      <c r="C16" s="41">
        <v>0</v>
      </c>
      <c r="D16" s="41">
        <v>0</v>
      </c>
      <c r="E16" s="41">
        <v>0</v>
      </c>
      <c r="F16" s="36">
        <v>0</v>
      </c>
    </row>
    <row r="17" spans="1:6" x14ac:dyDescent="0.25">
      <c r="A17" s="186"/>
      <c r="B17" s="35" t="s">
        <v>1220</v>
      </c>
      <c r="C17" s="41">
        <v>0</v>
      </c>
      <c r="D17" s="41">
        <v>1</v>
      </c>
      <c r="E17" s="41">
        <v>0</v>
      </c>
      <c r="F17" s="36">
        <v>0</v>
      </c>
    </row>
    <row r="18" spans="1:6" x14ac:dyDescent="0.25">
      <c r="A18" s="186"/>
      <c r="B18" s="35" t="s">
        <v>1221</v>
      </c>
      <c r="C18" s="41">
        <v>0</v>
      </c>
      <c r="D18" s="41">
        <v>0</v>
      </c>
      <c r="E18" s="41">
        <v>0</v>
      </c>
      <c r="F18" s="36">
        <v>0</v>
      </c>
    </row>
    <row r="19" spans="1:6" ht="22.5" x14ac:dyDescent="0.25">
      <c r="A19" s="187"/>
      <c r="B19" s="35" t="s">
        <v>1222</v>
      </c>
      <c r="C19" s="41">
        <v>0</v>
      </c>
      <c r="D19" s="41">
        <v>0</v>
      </c>
      <c r="E19" s="41">
        <v>1</v>
      </c>
      <c r="F19" s="36">
        <v>0</v>
      </c>
    </row>
    <row r="20" spans="1:6" x14ac:dyDescent="0.25">
      <c r="A20" s="34" t="s">
        <v>1223</v>
      </c>
      <c r="B20" s="35" t="s">
        <v>1224</v>
      </c>
      <c r="C20" s="41">
        <v>0</v>
      </c>
      <c r="D20" s="41">
        <v>0</v>
      </c>
      <c r="E20" s="41">
        <v>0</v>
      </c>
      <c r="F20" s="36">
        <v>0</v>
      </c>
    </row>
    <row r="21" spans="1:6" x14ac:dyDescent="0.25">
      <c r="A21" s="34" t="s">
        <v>1225</v>
      </c>
      <c r="B21" s="35" t="s">
        <v>1226</v>
      </c>
      <c r="C21" s="41">
        <v>0</v>
      </c>
      <c r="D21" s="41">
        <v>0</v>
      </c>
      <c r="E21" s="41">
        <v>0</v>
      </c>
      <c r="F21" s="36">
        <v>0</v>
      </c>
    </row>
    <row r="22" spans="1:6" x14ac:dyDescent="0.25">
      <c r="A22" s="183" t="s">
        <v>956</v>
      </c>
      <c r="B22" s="184"/>
      <c r="C22" s="42">
        <v>41</v>
      </c>
      <c r="D22" s="42">
        <v>14</v>
      </c>
      <c r="E22" s="42">
        <v>16</v>
      </c>
      <c r="F22" s="42">
        <v>6</v>
      </c>
    </row>
    <row r="23" spans="1:6" x14ac:dyDescent="0.25">
      <c r="A23" s="31" t="s">
        <v>1059</v>
      </c>
    </row>
    <row r="24" spans="1:6" x14ac:dyDescent="0.25">
      <c r="A24" s="32" t="s">
        <v>14</v>
      </c>
      <c r="B24" s="32" t="s">
        <v>15</v>
      </c>
      <c r="C24" s="33" t="s">
        <v>3</v>
      </c>
    </row>
    <row r="25" spans="1:6" x14ac:dyDescent="0.25">
      <c r="A25" s="39" t="s">
        <v>104</v>
      </c>
      <c r="B25" s="16"/>
      <c r="C25" s="36">
        <v>7</v>
      </c>
    </row>
    <row r="26" spans="1:6" x14ac:dyDescent="0.25">
      <c r="A26" s="39" t="s">
        <v>114</v>
      </c>
      <c r="B26" s="16"/>
      <c r="C26" s="36">
        <v>3</v>
      </c>
    </row>
    <row r="27" spans="1:6" x14ac:dyDescent="0.25">
      <c r="A27" s="39" t="s">
        <v>1060</v>
      </c>
      <c r="B27" s="16"/>
      <c r="C27" s="36">
        <v>4</v>
      </c>
    </row>
    <row r="28" spans="1:6" x14ac:dyDescent="0.25">
      <c r="A28" s="183" t="s">
        <v>956</v>
      </c>
      <c r="B28" s="184"/>
      <c r="C28" s="42">
        <v>14</v>
      </c>
    </row>
    <row r="29" spans="1:6" x14ac:dyDescent="0.25">
      <c r="A29" s="3"/>
    </row>
    <row r="30" spans="1:6" x14ac:dyDescent="0.25">
      <c r="A30" s="31" t="s">
        <v>1227</v>
      </c>
    </row>
    <row r="31" spans="1:6" x14ac:dyDescent="0.25">
      <c r="A31" s="32" t="s">
        <v>14</v>
      </c>
      <c r="B31" s="32" t="s">
        <v>15</v>
      </c>
      <c r="C31" s="33" t="s">
        <v>3</v>
      </c>
    </row>
    <row r="32" spans="1:6" x14ac:dyDescent="0.25">
      <c r="A32" s="39" t="s">
        <v>1228</v>
      </c>
      <c r="B32" s="16"/>
      <c r="C32" s="36">
        <v>6</v>
      </c>
    </row>
    <row r="33" spans="1:3" x14ac:dyDescent="0.25">
      <c r="A33" s="39" t="s">
        <v>1229</v>
      </c>
      <c r="B33" s="16"/>
      <c r="C33" s="36">
        <v>11</v>
      </c>
    </row>
    <row r="34" spans="1:3" x14ac:dyDescent="0.25">
      <c r="A34" s="39" t="s">
        <v>82</v>
      </c>
      <c r="B34" s="16"/>
      <c r="C34" s="36">
        <v>4</v>
      </c>
    </row>
    <row r="35" spans="1:3" x14ac:dyDescent="0.25">
      <c r="A35" s="183" t="s">
        <v>956</v>
      </c>
      <c r="B35" s="184"/>
      <c r="C35" s="42">
        <v>21</v>
      </c>
    </row>
    <row r="36" spans="1:3" x14ac:dyDescent="0.25">
      <c r="A36" s="3"/>
    </row>
    <row r="37" spans="1:3" x14ac:dyDescent="0.25">
      <c r="A37" s="31" t="s">
        <v>1230</v>
      </c>
    </row>
    <row r="38" spans="1:3" x14ac:dyDescent="0.25">
      <c r="A38" s="32" t="s">
        <v>14</v>
      </c>
      <c r="B38" s="32" t="s">
        <v>15</v>
      </c>
      <c r="C38" s="33" t="s">
        <v>3</v>
      </c>
    </row>
    <row r="39" spans="1:3" x14ac:dyDescent="0.25">
      <c r="A39" s="39" t="s">
        <v>1231</v>
      </c>
      <c r="B39" s="16"/>
      <c r="C39" s="36">
        <v>27</v>
      </c>
    </row>
    <row r="40" spans="1:3" x14ac:dyDescent="0.25">
      <c r="A40" s="39" t="s">
        <v>1232</v>
      </c>
      <c r="B40" s="16"/>
      <c r="C40" s="36">
        <v>20</v>
      </c>
    </row>
    <row r="41" spans="1:3" x14ac:dyDescent="0.25">
      <c r="A41" s="183" t="s">
        <v>956</v>
      </c>
      <c r="B41" s="184"/>
      <c r="C41" s="42">
        <v>47</v>
      </c>
    </row>
    <row r="42" spans="1:3" x14ac:dyDescent="0.25">
      <c r="A42" s="6"/>
    </row>
  </sheetData>
  <sheetProtection algorithmName="SHA-512" hashValue="grUjAZdchk0S4eqgGtGYi9r4HrkhAIuXPC9eYSU5GBiNEeFq3aLlmOsSBV7OV4qBoqzmQpxKlktnDEZepKWPuw==" saltValue="mMVnN/hEw6qeSS/JHgSRp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/>
  <dimension ref="A2:E33"/>
  <sheetViews>
    <sheetView showGridLines="0" workbookViewId="0"/>
  </sheetViews>
  <sheetFormatPr baseColWidth="10" defaultColWidth="9.140625" defaultRowHeight="15" x14ac:dyDescent="0.25"/>
  <cols>
    <col min="1" max="1" width="40.140625" bestFit="1" customWidth="1"/>
    <col min="2" max="2" width="50" bestFit="1" customWidth="1"/>
    <col min="3" max="4" width="4.42578125" bestFit="1" customWidth="1"/>
    <col min="5" max="5" width="7.85546875" bestFit="1" customWidth="1"/>
    <col min="6" max="8" width="10.140625" customWidth="1"/>
  </cols>
  <sheetData>
    <row r="2" spans="1:5" x14ac:dyDescent="0.25">
      <c r="A2" s="7" t="s">
        <v>1233</v>
      </c>
    </row>
    <row r="3" spans="1:5" x14ac:dyDescent="0.25">
      <c r="A3" s="45" t="s">
        <v>1234</v>
      </c>
    </row>
    <row r="4" spans="1:5" x14ac:dyDescent="0.25">
      <c r="A4" s="43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0" t="s">
        <v>1235</v>
      </c>
      <c r="B5" s="13" t="s">
        <v>1236</v>
      </c>
      <c r="C5" s="14">
        <v>928</v>
      </c>
      <c r="D5" s="14">
        <v>814</v>
      </c>
      <c r="E5" s="15">
        <v>0.14004914004913999</v>
      </c>
    </row>
    <row r="6" spans="1:5" x14ac:dyDescent="0.25">
      <c r="A6" s="171"/>
      <c r="B6" s="13" t="s">
        <v>1237</v>
      </c>
      <c r="C6" s="14">
        <v>156</v>
      </c>
      <c r="D6" s="14">
        <v>93</v>
      </c>
      <c r="E6" s="15">
        <v>0.67741935483870996</v>
      </c>
    </row>
    <row r="7" spans="1:5" x14ac:dyDescent="0.25">
      <c r="A7" s="172"/>
      <c r="B7" s="13" t="s">
        <v>1238</v>
      </c>
      <c r="C7" s="14">
        <v>403</v>
      </c>
      <c r="D7" s="14">
        <v>393</v>
      </c>
      <c r="E7" s="15">
        <v>2.54452926208651E-2</v>
      </c>
    </row>
    <row r="8" spans="1:5" x14ac:dyDescent="0.25">
      <c r="A8" s="3"/>
    </row>
    <row r="9" spans="1:5" x14ac:dyDescent="0.25">
      <c r="A9" s="45" t="s">
        <v>1239</v>
      </c>
    </row>
    <row r="10" spans="1:5" x14ac:dyDescent="0.25">
      <c r="A10" s="43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25">
      <c r="A11" s="170" t="s">
        <v>1240</v>
      </c>
      <c r="B11" s="13" t="s">
        <v>1241</v>
      </c>
      <c r="C11" s="14">
        <v>2</v>
      </c>
      <c r="D11" s="14">
        <v>12</v>
      </c>
      <c r="E11" s="15">
        <v>-0.83333333333333304</v>
      </c>
    </row>
    <row r="12" spans="1:5" x14ac:dyDescent="0.25">
      <c r="A12" s="171"/>
      <c r="B12" s="13" t="s">
        <v>1242</v>
      </c>
      <c r="C12" s="14">
        <v>77</v>
      </c>
      <c r="D12" s="14">
        <v>67</v>
      </c>
      <c r="E12" s="15">
        <v>0.14925373134328301</v>
      </c>
    </row>
    <row r="13" spans="1:5" x14ac:dyDescent="0.25">
      <c r="A13" s="171"/>
      <c r="B13" s="13" t="s">
        <v>1243</v>
      </c>
      <c r="C13" s="14">
        <v>376</v>
      </c>
      <c r="D13" s="14">
        <v>326</v>
      </c>
      <c r="E13" s="15">
        <v>0.153374233128834</v>
      </c>
    </row>
    <row r="14" spans="1:5" x14ac:dyDescent="0.25">
      <c r="A14" s="171"/>
      <c r="B14" s="13" t="s">
        <v>1244</v>
      </c>
      <c r="C14" s="14">
        <v>98</v>
      </c>
      <c r="D14" s="14">
        <v>96</v>
      </c>
      <c r="E14" s="15">
        <v>2.0833333333333301E-2</v>
      </c>
    </row>
    <row r="15" spans="1:5" x14ac:dyDescent="0.25">
      <c r="A15" s="171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25">
      <c r="A16" s="171"/>
      <c r="B16" s="13" t="s">
        <v>1246</v>
      </c>
      <c r="C16" s="14">
        <v>0</v>
      </c>
      <c r="D16" s="14">
        <v>0</v>
      </c>
      <c r="E16" s="15">
        <v>0</v>
      </c>
    </row>
    <row r="17" spans="1:5" x14ac:dyDescent="0.25">
      <c r="A17" s="171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25">
      <c r="A18" s="171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25">
      <c r="A19" s="172"/>
      <c r="B19" s="13" t="s">
        <v>1249</v>
      </c>
      <c r="C19" s="14">
        <v>0</v>
      </c>
      <c r="D19" s="14">
        <v>0</v>
      </c>
      <c r="E19" s="15">
        <v>0</v>
      </c>
    </row>
    <row r="20" spans="1:5" x14ac:dyDescent="0.25">
      <c r="A20" s="3"/>
    </row>
    <row r="21" spans="1:5" x14ac:dyDescent="0.25">
      <c r="A21" s="45" t="s">
        <v>1250</v>
      </c>
    </row>
    <row r="22" spans="1:5" x14ac:dyDescent="0.25">
      <c r="A22" s="43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25">
      <c r="A23" s="170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25">
      <c r="A24" s="171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25">
      <c r="A25" s="171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25">
      <c r="A26" s="172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25">
      <c r="A27" s="3"/>
    </row>
    <row r="28" spans="1:5" x14ac:dyDescent="0.25">
      <c r="A28" s="45" t="s">
        <v>1255</v>
      </c>
    </row>
    <row r="29" spans="1:5" x14ac:dyDescent="0.25">
      <c r="A29" s="43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25">
      <c r="A30" s="170" t="s">
        <v>1256</v>
      </c>
      <c r="B30" s="13" t="s">
        <v>1257</v>
      </c>
      <c r="C30" s="14">
        <v>3</v>
      </c>
      <c r="D30" s="14">
        <v>1</v>
      </c>
      <c r="E30" s="15">
        <v>2</v>
      </c>
    </row>
    <row r="31" spans="1:5" x14ac:dyDescent="0.25">
      <c r="A31" s="171"/>
      <c r="B31" s="13" t="s">
        <v>1258</v>
      </c>
      <c r="C31" s="14">
        <v>0</v>
      </c>
      <c r="D31" s="14">
        <v>1</v>
      </c>
      <c r="E31" s="15">
        <v>-1</v>
      </c>
    </row>
    <row r="32" spans="1:5" x14ac:dyDescent="0.25">
      <c r="A32" s="172"/>
      <c r="B32" s="13" t="s">
        <v>1259</v>
      </c>
      <c r="C32" s="14">
        <v>0</v>
      </c>
      <c r="D32" s="14">
        <v>0</v>
      </c>
      <c r="E32" s="15">
        <v>0</v>
      </c>
    </row>
    <row r="33" spans="1:1" x14ac:dyDescent="0.25">
      <c r="A33" s="6"/>
    </row>
  </sheetData>
  <sheetProtection algorithmName="SHA-512" hashValue="LxJA3pGjOt1PBc0c1DoU+3I+nAZw9vKBpg9Ds0Rp728CM3HDzOiNEjaUl3r2ThrfvNEhfxJnwDum1ZgGks7zwg==" saltValue="zcLQAQoAuqSORC949Kv8F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/>
  <dimension ref="A2:E17"/>
  <sheetViews>
    <sheetView showGridLines="0" workbookViewId="0"/>
  </sheetViews>
  <sheetFormatPr baseColWidth="10" defaultColWidth="9.140625" defaultRowHeight="15" x14ac:dyDescent="0.25"/>
  <cols>
    <col min="1" max="1" width="35.140625" bestFit="1" customWidth="1"/>
    <col min="2" max="2" width="27.28515625" bestFit="1" customWidth="1"/>
    <col min="3" max="4" width="4.42578125" bestFit="1" customWidth="1"/>
    <col min="5" max="5" width="7.85546875" bestFit="1" customWidth="1"/>
    <col min="6" max="6" width="12.5703125" customWidth="1"/>
    <col min="7" max="7" width="13.140625" customWidth="1"/>
  </cols>
  <sheetData>
    <row r="2" spans="1:5" x14ac:dyDescent="0.25">
      <c r="A2" s="7" t="s">
        <v>1261</v>
      </c>
    </row>
    <row r="3" spans="1:5" x14ac:dyDescent="0.25">
      <c r="A3" s="45" t="s">
        <v>1262</v>
      </c>
    </row>
    <row r="4" spans="1:5" x14ac:dyDescent="0.25">
      <c r="A4" s="43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0" t="s">
        <v>1263</v>
      </c>
      <c r="B5" s="13" t="s">
        <v>1264</v>
      </c>
      <c r="C5" s="14">
        <v>0</v>
      </c>
      <c r="D5" s="14">
        <v>0</v>
      </c>
      <c r="E5" s="15">
        <v>0</v>
      </c>
    </row>
    <row r="6" spans="1:5" x14ac:dyDescent="0.25">
      <c r="A6" s="171"/>
      <c r="B6" s="13" t="s">
        <v>1265</v>
      </c>
      <c r="C6" s="14">
        <v>0</v>
      </c>
      <c r="D6" s="14">
        <v>0</v>
      </c>
      <c r="E6" s="15">
        <v>0</v>
      </c>
    </row>
    <row r="7" spans="1:5" x14ac:dyDescent="0.25">
      <c r="A7" s="171"/>
      <c r="B7" s="13" t="s">
        <v>1266</v>
      </c>
      <c r="C7" s="14">
        <v>4</v>
      </c>
      <c r="D7" s="14">
        <v>4</v>
      </c>
      <c r="E7" s="15">
        <v>0</v>
      </c>
    </row>
    <row r="8" spans="1:5" x14ac:dyDescent="0.25">
      <c r="A8" s="171"/>
      <c r="B8" s="13" t="s">
        <v>1267</v>
      </c>
      <c r="C8" s="14">
        <v>27</v>
      </c>
      <c r="D8" s="14">
        <v>29</v>
      </c>
      <c r="E8" s="15">
        <v>-6.8965517241379296E-2</v>
      </c>
    </row>
    <row r="9" spans="1:5" x14ac:dyDescent="0.25">
      <c r="A9" s="171"/>
      <c r="B9" s="13" t="s">
        <v>1268</v>
      </c>
      <c r="C9" s="14">
        <v>5</v>
      </c>
      <c r="D9" s="14">
        <v>4</v>
      </c>
      <c r="E9" s="15">
        <v>0.25</v>
      </c>
    </row>
    <row r="10" spans="1:5" x14ac:dyDescent="0.25">
      <c r="A10" s="171"/>
      <c r="B10" s="13" t="s">
        <v>1269</v>
      </c>
      <c r="C10" s="14">
        <v>0</v>
      </c>
      <c r="D10" s="14">
        <v>1</v>
      </c>
      <c r="E10" s="15">
        <v>-1</v>
      </c>
    </row>
    <row r="11" spans="1:5" x14ac:dyDescent="0.25">
      <c r="A11" s="171"/>
      <c r="B11" s="13" t="s">
        <v>1270</v>
      </c>
      <c r="C11" s="14">
        <v>49</v>
      </c>
      <c r="D11" s="14">
        <v>34</v>
      </c>
      <c r="E11" s="15">
        <v>0.441176470588235</v>
      </c>
    </row>
    <row r="12" spans="1:5" x14ac:dyDescent="0.25">
      <c r="A12" s="171"/>
      <c r="B12" s="13" t="s">
        <v>1271</v>
      </c>
      <c r="C12" s="14">
        <v>6</v>
      </c>
      <c r="D12" s="14">
        <v>0</v>
      </c>
      <c r="E12" s="15">
        <v>6</v>
      </c>
    </row>
    <row r="13" spans="1:5" x14ac:dyDescent="0.25">
      <c r="A13" s="171"/>
      <c r="B13" s="13" t="s">
        <v>1272</v>
      </c>
      <c r="C13" s="14">
        <v>0</v>
      </c>
      <c r="D13" s="14">
        <v>2</v>
      </c>
      <c r="E13" s="15">
        <v>-1</v>
      </c>
    </row>
    <row r="14" spans="1:5" x14ac:dyDescent="0.25">
      <c r="A14" s="171"/>
      <c r="B14" s="13" t="s">
        <v>1273</v>
      </c>
      <c r="C14" s="14">
        <v>32</v>
      </c>
      <c r="D14" s="14">
        <v>35</v>
      </c>
      <c r="E14" s="15">
        <v>-8.5714285714285701E-2</v>
      </c>
    </row>
    <row r="15" spans="1:5" x14ac:dyDescent="0.25">
      <c r="A15" s="171"/>
      <c r="B15" s="13" t="s">
        <v>1274</v>
      </c>
      <c r="C15" s="14">
        <v>0</v>
      </c>
      <c r="D15" s="14">
        <v>5</v>
      </c>
      <c r="E15" s="15">
        <v>-1</v>
      </c>
    </row>
    <row r="16" spans="1:5" x14ac:dyDescent="0.25">
      <c r="A16" s="172"/>
      <c r="B16" s="13" t="s">
        <v>111</v>
      </c>
      <c r="C16" s="14">
        <v>77</v>
      </c>
      <c r="D16" s="14">
        <v>104</v>
      </c>
      <c r="E16" s="15">
        <v>-0.25961538461538503</v>
      </c>
    </row>
    <row r="17" spans="1:1" x14ac:dyDescent="0.25">
      <c r="A17" s="6"/>
    </row>
  </sheetData>
  <sheetProtection algorithmName="SHA-512" hashValue="4b2Yc8dMefO1I/voV2xsBEA0VNfIjanrX5l4X3szIJBSLJcARsiVxCI1r9/xHbH+U0kkjymHLfqvYJC3LqHmuA==" saltValue="Orhx7itTOKVPsRpEETy93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/>
  <dimension ref="A2:E31"/>
  <sheetViews>
    <sheetView showGridLines="0" workbookViewId="0"/>
  </sheetViews>
  <sheetFormatPr baseColWidth="10" defaultColWidth="9.140625" defaultRowHeight="15" x14ac:dyDescent="0.25"/>
  <cols>
    <col min="1" max="1" width="51.5703125" bestFit="1" customWidth="1"/>
    <col min="2" max="2" width="46.140625" bestFit="1" customWidth="1"/>
    <col min="3" max="3" width="13.5703125" bestFit="1" customWidth="1"/>
    <col min="4" max="4" width="10.28515625" bestFit="1" customWidth="1"/>
    <col min="5" max="5" width="12.7109375" bestFit="1" customWidth="1"/>
    <col min="6" max="8" width="9.85546875" customWidth="1"/>
  </cols>
  <sheetData>
    <row r="2" spans="1:5" x14ac:dyDescent="0.25">
      <c r="A2" s="4" t="s">
        <v>1275</v>
      </c>
    </row>
    <row r="3" spans="1:5" x14ac:dyDescent="0.25">
      <c r="A3" s="31" t="s">
        <v>1276</v>
      </c>
    </row>
    <row r="4" spans="1:5" x14ac:dyDescent="0.25">
      <c r="A4" s="32" t="s">
        <v>14</v>
      </c>
      <c r="B4" s="32" t="s">
        <v>15</v>
      </c>
      <c r="C4" s="46" t="s">
        <v>3</v>
      </c>
      <c r="D4" s="46" t="s">
        <v>16</v>
      </c>
      <c r="E4" s="33" t="s">
        <v>17</v>
      </c>
    </row>
    <row r="5" spans="1:5" x14ac:dyDescent="0.25">
      <c r="A5" s="34" t="s">
        <v>1277</v>
      </c>
      <c r="B5" s="40" t="s">
        <v>1278</v>
      </c>
      <c r="C5" s="41">
        <v>10</v>
      </c>
      <c r="D5" s="41">
        <v>48</v>
      </c>
      <c r="E5" s="47">
        <v>-0.79166666666666696</v>
      </c>
    </row>
    <row r="6" spans="1:5" x14ac:dyDescent="0.25">
      <c r="A6" s="34" t="s">
        <v>1279</v>
      </c>
      <c r="B6" s="40" t="s">
        <v>1280</v>
      </c>
      <c r="C6" s="41">
        <v>94</v>
      </c>
      <c r="D6" s="41">
        <v>52</v>
      </c>
      <c r="E6" s="47">
        <v>0.80769230769230804</v>
      </c>
    </row>
    <row r="7" spans="1:5" ht="22.5" x14ac:dyDescent="0.25">
      <c r="A7" s="34" t="s">
        <v>1281</v>
      </c>
      <c r="B7" s="40" t="s">
        <v>1282</v>
      </c>
      <c r="C7" s="41">
        <v>20</v>
      </c>
      <c r="D7" s="41">
        <v>0</v>
      </c>
      <c r="E7" s="47">
        <v>0</v>
      </c>
    </row>
    <row r="8" spans="1:5" ht="22.5" x14ac:dyDescent="0.25">
      <c r="A8" s="34" t="s">
        <v>1283</v>
      </c>
      <c r="B8" s="40" t="s">
        <v>1284</v>
      </c>
      <c r="C8" s="41">
        <v>32</v>
      </c>
      <c r="D8" s="41">
        <v>80</v>
      </c>
      <c r="E8" s="47">
        <v>-0.6</v>
      </c>
    </row>
    <row r="9" spans="1:5" ht="22.5" x14ac:dyDescent="0.25">
      <c r="A9" s="34" t="s">
        <v>1285</v>
      </c>
      <c r="B9" s="40" t="s">
        <v>1286</v>
      </c>
      <c r="C9" s="41">
        <v>0</v>
      </c>
      <c r="D9" s="41">
        <v>0</v>
      </c>
      <c r="E9" s="47">
        <v>0</v>
      </c>
    </row>
    <row r="10" spans="1:5" ht="22.5" x14ac:dyDescent="0.25">
      <c r="A10" s="34" t="s">
        <v>1287</v>
      </c>
      <c r="B10" s="40" t="s">
        <v>1288</v>
      </c>
      <c r="C10" s="41">
        <v>5</v>
      </c>
      <c r="D10" s="41">
        <v>6</v>
      </c>
      <c r="E10" s="47">
        <v>-0.16666666666666699</v>
      </c>
    </row>
    <row r="11" spans="1:5" ht="22.5" x14ac:dyDescent="0.25">
      <c r="A11" s="34" t="s">
        <v>1289</v>
      </c>
      <c r="B11" s="16"/>
      <c r="C11" s="41">
        <v>9</v>
      </c>
      <c r="D11" s="41">
        <v>65</v>
      </c>
      <c r="E11" s="47">
        <v>-0.86153846153846103</v>
      </c>
    </row>
    <row r="12" spans="1:5" x14ac:dyDescent="0.25">
      <c r="A12" s="34" t="s">
        <v>1290</v>
      </c>
      <c r="B12" s="16"/>
      <c r="C12" s="41">
        <v>214</v>
      </c>
      <c r="D12" s="41">
        <v>200</v>
      </c>
      <c r="E12" s="47">
        <v>7.0000000000000007E-2</v>
      </c>
    </row>
    <row r="13" spans="1:5" x14ac:dyDescent="0.25">
      <c r="A13" s="185" t="s">
        <v>1291</v>
      </c>
      <c r="B13" s="40" t="s">
        <v>1292</v>
      </c>
      <c r="C13" s="41">
        <v>16</v>
      </c>
      <c r="D13" s="41">
        <v>13</v>
      </c>
      <c r="E13" s="47">
        <v>0.230769230769231</v>
      </c>
    </row>
    <row r="14" spans="1:5" x14ac:dyDescent="0.25">
      <c r="A14" s="187"/>
      <c r="B14" s="40" t="s">
        <v>1293</v>
      </c>
      <c r="C14" s="41">
        <v>0</v>
      </c>
      <c r="D14" s="41">
        <v>0</v>
      </c>
      <c r="E14" s="47">
        <v>0</v>
      </c>
    </row>
    <row r="15" spans="1:5" x14ac:dyDescent="0.25">
      <c r="A15" s="31" t="s">
        <v>1294</v>
      </c>
    </row>
    <row r="16" spans="1:5" x14ac:dyDescent="0.25">
      <c r="A16" s="32" t="s">
        <v>14</v>
      </c>
      <c r="B16" s="32" t="s">
        <v>15</v>
      </c>
      <c r="C16" s="48" t="s">
        <v>118</v>
      </c>
      <c r="D16" s="48" t="s">
        <v>161</v>
      </c>
      <c r="E16" s="49" t="s">
        <v>197</v>
      </c>
    </row>
    <row r="17" spans="1:5" x14ac:dyDescent="0.25">
      <c r="A17" s="188" t="s">
        <v>1295</v>
      </c>
      <c r="B17" s="40" t="s">
        <v>1296</v>
      </c>
      <c r="C17" s="41">
        <v>0</v>
      </c>
      <c r="D17" s="41">
        <v>0</v>
      </c>
      <c r="E17" s="36">
        <v>0</v>
      </c>
    </row>
    <row r="18" spans="1:5" x14ac:dyDescent="0.25">
      <c r="A18" s="189"/>
      <c r="B18" s="40" t="s">
        <v>1297</v>
      </c>
      <c r="C18" s="41">
        <v>132</v>
      </c>
      <c r="D18" s="41">
        <v>252</v>
      </c>
      <c r="E18" s="36">
        <v>19</v>
      </c>
    </row>
    <row r="19" spans="1:5" x14ac:dyDescent="0.25">
      <c r="A19" s="189"/>
      <c r="B19" s="40" t="s">
        <v>1298</v>
      </c>
      <c r="C19" s="41">
        <v>0</v>
      </c>
      <c r="D19" s="41">
        <v>0</v>
      </c>
      <c r="E19" s="36">
        <v>0</v>
      </c>
    </row>
    <row r="20" spans="1:5" x14ac:dyDescent="0.25">
      <c r="A20" s="189"/>
      <c r="B20" s="40" t="s">
        <v>1299</v>
      </c>
      <c r="C20" s="41">
        <v>0</v>
      </c>
      <c r="D20" s="41">
        <v>0</v>
      </c>
      <c r="E20" s="36">
        <v>0</v>
      </c>
    </row>
    <row r="21" spans="1:5" x14ac:dyDescent="0.25">
      <c r="A21" s="189"/>
      <c r="B21" s="40" t="s">
        <v>1300</v>
      </c>
      <c r="C21" s="41">
        <v>0</v>
      </c>
      <c r="D21" s="41">
        <v>0</v>
      </c>
      <c r="E21" s="36">
        <v>0</v>
      </c>
    </row>
    <row r="22" spans="1:5" x14ac:dyDescent="0.25">
      <c r="A22" s="189"/>
      <c r="B22" s="40" t="s">
        <v>980</v>
      </c>
      <c r="C22" s="41">
        <v>952</v>
      </c>
      <c r="D22" s="41">
        <v>1857</v>
      </c>
      <c r="E22" s="36">
        <v>0</v>
      </c>
    </row>
    <row r="23" spans="1:5" x14ac:dyDescent="0.25">
      <c r="A23" s="189"/>
      <c r="B23" s="40" t="s">
        <v>1301</v>
      </c>
      <c r="C23" s="41">
        <v>3</v>
      </c>
      <c r="D23" s="41">
        <v>7</v>
      </c>
      <c r="E23" s="36">
        <v>0</v>
      </c>
    </row>
    <row r="24" spans="1:5" x14ac:dyDescent="0.25">
      <c r="A24" s="189"/>
      <c r="B24" s="40" t="s">
        <v>1302</v>
      </c>
      <c r="C24" s="41">
        <v>13</v>
      </c>
      <c r="D24" s="41">
        <v>1</v>
      </c>
      <c r="E24" s="36">
        <v>0</v>
      </c>
    </row>
    <row r="25" spans="1:5" x14ac:dyDescent="0.25">
      <c r="A25" s="189"/>
      <c r="B25" s="40" t="s">
        <v>1303</v>
      </c>
      <c r="C25" s="41">
        <v>11</v>
      </c>
      <c r="D25" s="41">
        <v>32</v>
      </c>
      <c r="E25" s="36">
        <v>2</v>
      </c>
    </row>
    <row r="26" spans="1:5" x14ac:dyDescent="0.25">
      <c r="A26" s="189"/>
      <c r="B26" s="40" t="s">
        <v>1304</v>
      </c>
      <c r="C26" s="41">
        <v>1</v>
      </c>
      <c r="D26" s="41">
        <v>1</v>
      </c>
      <c r="E26" s="36">
        <v>0</v>
      </c>
    </row>
    <row r="27" spans="1:5" x14ac:dyDescent="0.25">
      <c r="A27" s="189"/>
      <c r="B27" s="40" t="s">
        <v>1305</v>
      </c>
      <c r="C27" s="41">
        <v>0</v>
      </c>
      <c r="D27" s="41">
        <v>0</v>
      </c>
      <c r="E27" s="36">
        <v>0</v>
      </c>
    </row>
    <row r="28" spans="1:5" x14ac:dyDescent="0.25">
      <c r="A28" s="189"/>
      <c r="B28" s="40" t="s">
        <v>1306</v>
      </c>
      <c r="C28" s="41">
        <v>600</v>
      </c>
      <c r="D28" s="41">
        <v>550</v>
      </c>
      <c r="E28" s="36">
        <v>45</v>
      </c>
    </row>
    <row r="29" spans="1:5" x14ac:dyDescent="0.25">
      <c r="A29" s="189"/>
      <c r="B29" s="40" t="s">
        <v>1307</v>
      </c>
      <c r="C29" s="41">
        <v>320</v>
      </c>
      <c r="D29" s="41">
        <v>153</v>
      </c>
      <c r="E29" s="36">
        <v>164</v>
      </c>
    </row>
    <row r="30" spans="1:5" x14ac:dyDescent="0.25">
      <c r="A30" s="190"/>
      <c r="B30" s="40" t="s">
        <v>1308</v>
      </c>
      <c r="C30" s="41">
        <v>0</v>
      </c>
      <c r="D30" s="41">
        <v>0</v>
      </c>
      <c r="E30" s="36">
        <v>0</v>
      </c>
    </row>
    <row r="31" spans="1:5" x14ac:dyDescent="0.25">
      <c r="A31" s="6"/>
    </row>
  </sheetData>
  <sheetProtection algorithmName="SHA-512" hashValue="fZApVHTOWulIcPizAiX37gVk9fPbu2RU0U4KRmeLaxRYYzndBbrnXjtXiOgep9eHY3ohLryitEwakD3vU5TSVg==" saltValue="vz77RtCUWaCgyEKlucVsIw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3872A-C2D3-43AF-B31F-41EB82F38841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98" customWidth="1"/>
    <col min="2" max="2" width="4.42578125" style="98" customWidth="1"/>
    <col min="3" max="3" width="18.7109375" style="98" customWidth="1"/>
    <col min="4" max="4" width="36.42578125" style="98" customWidth="1"/>
    <col min="5" max="5" width="18.7109375" style="98" customWidth="1"/>
    <col min="6" max="6" width="7.42578125" style="98" customWidth="1"/>
    <col min="7" max="7" width="2.710937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7109375" style="98" customWidth="1"/>
    <col min="17" max="17" width="11.42578125" style="98"/>
    <col min="18" max="19" width="12.85546875" style="98" customWidth="1"/>
    <col min="20" max="23" width="11.42578125" style="98"/>
    <col min="24" max="24" width="2.7109375" style="98" customWidth="1"/>
    <col min="25" max="25" width="6.285156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7109375" style="98" customWidth="1"/>
    <col min="33" max="38" width="11.42578125" style="98"/>
    <col min="39" max="39" width="14.5703125" style="98" customWidth="1"/>
    <col min="40" max="40" width="2.7109375" style="98" customWidth="1"/>
    <col min="41" max="41" width="11.42578125" style="98"/>
    <col min="42" max="44" width="19.28515625" style="98" customWidth="1"/>
    <col min="45" max="45" width="14.85546875" style="98" customWidth="1"/>
    <col min="46" max="46" width="2.710937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7109375" style="98" customWidth="1"/>
    <col min="56" max="56" width="11.42578125" style="98"/>
    <col min="57" max="59" width="13.85546875" style="98" customWidth="1"/>
    <col min="60" max="60" width="11.42578125" style="98"/>
    <col min="61" max="61" width="19.28515625" style="98" customWidth="1"/>
    <col min="62" max="62" width="2.7109375" style="98" customWidth="1"/>
    <col min="63" max="63" width="7.140625" style="98" customWidth="1"/>
    <col min="64" max="65" width="6.5703125" style="98" customWidth="1"/>
    <col min="66" max="66" width="9" style="98" customWidth="1"/>
    <col min="67" max="67" width="7.140625" style="98" bestFit="1" customWidth="1"/>
    <col min="68" max="68" width="7" style="98" customWidth="1"/>
    <col min="69" max="69" width="8.7109375" style="98" customWidth="1"/>
    <col min="70" max="70" width="6.7109375" style="98" customWidth="1"/>
    <col min="71" max="71" width="9" style="98" customWidth="1"/>
    <col min="72" max="73" width="6.140625" style="98" customWidth="1"/>
    <col min="74" max="74" width="6.7109375" style="98" customWidth="1"/>
    <col min="75" max="75" width="2.7109375" style="98" customWidth="1"/>
    <col min="76" max="76" width="21.140625" style="98" customWidth="1"/>
    <col min="77" max="80" width="11.42578125" style="98"/>
    <col min="81" max="81" width="16.42578125" style="98" customWidth="1"/>
    <col min="82" max="82" width="2.7109375" style="98" customWidth="1"/>
    <col min="83" max="83" width="17" style="98" customWidth="1"/>
    <col min="84" max="85" width="21.140625" style="98" customWidth="1"/>
    <col min="86" max="88" width="11.42578125" style="98"/>
    <col min="89" max="89" width="2.7109375" style="98" customWidth="1"/>
    <col min="90" max="90" width="15.140625" style="98" customWidth="1"/>
    <col min="91" max="91" width="8.28515625" style="98" customWidth="1"/>
    <col min="92" max="92" width="23.42578125" style="98" customWidth="1"/>
    <col min="93" max="93" width="14.85546875" style="98" customWidth="1"/>
    <col min="94" max="94" width="18" style="98" customWidth="1"/>
    <col min="95" max="16384" width="11.42578125" style="98"/>
  </cols>
  <sheetData>
    <row r="1" spans="1:93" ht="18.75" x14ac:dyDescent="0.25">
      <c r="A1" s="96"/>
      <c r="B1" s="97"/>
      <c r="C1" s="197" t="s">
        <v>1431</v>
      </c>
      <c r="D1" s="197"/>
      <c r="E1" s="197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1.25" x14ac:dyDescent="0.25">
      <c r="A2" s="99">
        <v>0</v>
      </c>
      <c r="H2" s="101"/>
      <c r="Z2" s="195"/>
      <c r="AA2" s="195"/>
      <c r="AB2" s="195"/>
      <c r="AC2" s="195"/>
      <c r="AH2" s="195"/>
      <c r="AI2" s="195"/>
      <c r="AJ2" s="195"/>
      <c r="AK2" s="195"/>
      <c r="AV2" s="196"/>
      <c r="AW2" s="196"/>
      <c r="AX2" s="196"/>
      <c r="AY2" s="196"/>
      <c r="AZ2" s="196"/>
      <c r="BA2" s="196"/>
      <c r="BK2" s="196" t="s">
        <v>1432</v>
      </c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CL2" s="101"/>
    </row>
    <row r="3" spans="1:93" s="100" customFormat="1" ht="11.25" x14ac:dyDescent="0.25">
      <c r="Z3" s="195" t="s">
        <v>1433</v>
      </c>
      <c r="AA3" s="195"/>
      <c r="AB3" s="195"/>
      <c r="AC3" s="195"/>
      <c r="AH3" s="195" t="s">
        <v>1434</v>
      </c>
      <c r="AI3" s="195"/>
      <c r="AJ3" s="195"/>
      <c r="AK3" s="195"/>
      <c r="AV3" s="196" t="s">
        <v>1059</v>
      </c>
      <c r="AW3" s="196"/>
      <c r="AX3" s="196"/>
      <c r="AY3" s="196"/>
      <c r="AZ3" s="196"/>
      <c r="BA3" s="196"/>
      <c r="CL3" s="101"/>
    </row>
    <row r="4" spans="1:93" s="102" customFormat="1" ht="21.75" customHeight="1" x14ac:dyDescent="0.25">
      <c r="C4" s="195" t="s">
        <v>13</v>
      </c>
      <c r="D4" s="195"/>
      <c r="E4" s="195"/>
      <c r="I4" s="195" t="s">
        <v>40</v>
      </c>
      <c r="J4" s="195"/>
      <c r="K4" s="195"/>
      <c r="L4" s="195"/>
      <c r="M4" s="195"/>
      <c r="Q4" s="195" t="s">
        <v>1435</v>
      </c>
      <c r="R4" s="195"/>
      <c r="S4" s="195"/>
      <c r="T4" s="195"/>
      <c r="U4" s="195"/>
      <c r="V4" s="195"/>
      <c r="AP4" s="195" t="s">
        <v>1436</v>
      </c>
      <c r="AQ4" s="195"/>
      <c r="AR4" s="195"/>
      <c r="BE4" s="195" t="s">
        <v>1059</v>
      </c>
      <c r="BF4" s="195"/>
      <c r="BG4" s="195"/>
      <c r="BK4" s="199" t="s">
        <v>1437</v>
      </c>
      <c r="BL4" s="198" t="s">
        <v>1438</v>
      </c>
      <c r="BM4" s="198" t="s">
        <v>1439</v>
      </c>
      <c r="BN4" s="198" t="s">
        <v>174</v>
      </c>
      <c r="BO4" s="198" t="s">
        <v>1440</v>
      </c>
      <c r="BP4" s="198" t="s">
        <v>1441</v>
      </c>
      <c r="BQ4" s="198" t="s">
        <v>1442</v>
      </c>
      <c r="BR4" s="198" t="s">
        <v>209</v>
      </c>
      <c r="BS4" s="200" t="s">
        <v>1443</v>
      </c>
      <c r="BT4" s="200" t="s">
        <v>1444</v>
      </c>
      <c r="BU4" s="200" t="s">
        <v>289</v>
      </c>
      <c r="BV4" s="201"/>
      <c r="BY4" s="202" t="s">
        <v>168</v>
      </c>
      <c r="BZ4" s="202"/>
      <c r="CA4" s="202"/>
      <c r="CF4" s="195" t="s">
        <v>1445</v>
      </c>
      <c r="CG4" s="195"/>
      <c r="CL4" s="195" t="s">
        <v>48</v>
      </c>
      <c r="CM4" s="195"/>
      <c r="CN4" s="195"/>
      <c r="CO4" s="195"/>
    </row>
    <row r="5" spans="1:93" s="102" customFormat="1" ht="14.25" customHeight="1" x14ac:dyDescent="0.25">
      <c r="Z5" s="106" t="s">
        <v>1446</v>
      </c>
      <c r="AA5" s="107" t="s">
        <v>1447</v>
      </c>
      <c r="AB5" s="107" t="s">
        <v>81</v>
      </c>
      <c r="AC5" s="108" t="s">
        <v>81</v>
      </c>
      <c r="AH5" s="106" t="s">
        <v>1446</v>
      </c>
      <c r="AI5" s="107" t="s">
        <v>1447</v>
      </c>
      <c r="AJ5" s="107" t="s">
        <v>81</v>
      </c>
      <c r="AK5" s="108" t="s">
        <v>81</v>
      </c>
      <c r="AV5" s="199" t="s">
        <v>1448</v>
      </c>
      <c r="AW5" s="198" t="s">
        <v>1449</v>
      </c>
      <c r="AX5" s="198" t="s">
        <v>1450</v>
      </c>
      <c r="AY5" s="198" t="s">
        <v>109</v>
      </c>
      <c r="AZ5" s="198" t="s">
        <v>110</v>
      </c>
      <c r="BA5" s="200" t="s">
        <v>111</v>
      </c>
      <c r="BK5" s="199"/>
      <c r="BL5" s="198"/>
      <c r="BM5" s="198"/>
      <c r="BN5" s="198"/>
      <c r="BO5" s="198"/>
      <c r="BP5" s="198"/>
      <c r="BQ5" s="198"/>
      <c r="BR5" s="198"/>
      <c r="BS5" s="200"/>
      <c r="BT5" s="200"/>
      <c r="BU5" s="200"/>
      <c r="BV5" s="201"/>
    </row>
    <row r="6" spans="1:93" s="102" customFormat="1" ht="14.25" customHeight="1" x14ac:dyDescent="0.25">
      <c r="C6" s="109" t="s">
        <v>20</v>
      </c>
      <c r="D6" s="110" t="s">
        <v>1451</v>
      </c>
      <c r="E6" s="109" t="s">
        <v>24</v>
      </c>
      <c r="I6" s="111" t="s">
        <v>49</v>
      </c>
      <c r="J6" s="110" t="s">
        <v>1452</v>
      </c>
      <c r="K6" s="110" t="s">
        <v>63</v>
      </c>
      <c r="L6" s="110" t="s">
        <v>65</v>
      </c>
      <c r="M6" s="112" t="s">
        <v>1453</v>
      </c>
      <c r="N6" s="113" t="s">
        <v>1454</v>
      </c>
      <c r="O6" s="113"/>
      <c r="Q6" s="111" t="s">
        <v>1260</v>
      </c>
      <c r="R6" s="110" t="s">
        <v>1455</v>
      </c>
      <c r="S6" s="110" t="s">
        <v>1456</v>
      </c>
      <c r="T6" s="110" t="s">
        <v>1031</v>
      </c>
      <c r="U6" s="110" t="s">
        <v>1457</v>
      </c>
      <c r="V6" s="112" t="s">
        <v>1352</v>
      </c>
      <c r="Z6" s="114" t="s">
        <v>1458</v>
      </c>
      <c r="AA6" s="115" t="s">
        <v>1458</v>
      </c>
      <c r="AB6" s="115" t="s">
        <v>1459</v>
      </c>
      <c r="AC6" s="116" t="s">
        <v>1460</v>
      </c>
      <c r="AH6" s="114" t="s">
        <v>1458</v>
      </c>
      <c r="AI6" s="115" t="s">
        <v>1458</v>
      </c>
      <c r="AJ6" s="115" t="s">
        <v>1459</v>
      </c>
      <c r="AK6" s="116" t="s">
        <v>1460</v>
      </c>
      <c r="AP6" s="111" t="s">
        <v>1461</v>
      </c>
      <c r="AQ6" s="110" t="s">
        <v>100</v>
      </c>
      <c r="AR6" s="112" t="s">
        <v>1462</v>
      </c>
      <c r="AV6" s="199"/>
      <c r="AW6" s="198"/>
      <c r="AX6" s="198"/>
      <c r="AY6" s="198"/>
      <c r="AZ6" s="198"/>
      <c r="BA6" s="200"/>
      <c r="BE6" s="111" t="s">
        <v>113</v>
      </c>
      <c r="BF6" s="110" t="s">
        <v>114</v>
      </c>
      <c r="BG6" s="112" t="s">
        <v>1463</v>
      </c>
      <c r="BK6" s="199"/>
      <c r="BL6" s="198"/>
      <c r="BM6" s="198"/>
      <c r="BN6" s="198"/>
      <c r="BO6" s="198"/>
      <c r="BP6" s="198"/>
      <c r="BQ6" s="198"/>
      <c r="BR6" s="198"/>
      <c r="BS6" s="200"/>
      <c r="BT6" s="200"/>
      <c r="BU6" s="200"/>
      <c r="BV6" s="201"/>
      <c r="BY6" s="111" t="s">
        <v>1437</v>
      </c>
      <c r="BZ6" s="110" t="s">
        <v>1464</v>
      </c>
      <c r="CA6" s="112" t="s">
        <v>111</v>
      </c>
      <c r="CF6" s="111" t="s">
        <v>1465</v>
      </c>
      <c r="CG6" s="112" t="s">
        <v>1466</v>
      </c>
      <c r="CM6" s="111" t="s">
        <v>49</v>
      </c>
      <c r="CN6" s="112" t="s">
        <v>50</v>
      </c>
    </row>
    <row r="7" spans="1:93" s="117" customFormat="1" ht="21" customHeight="1" x14ac:dyDescent="0.25">
      <c r="C7" s="118">
        <f>DatosGenerales!C8</f>
        <v>21465</v>
      </c>
      <c r="D7" s="119">
        <f>SUM(DatosGenerales!C15:C19)</f>
        <v>2816</v>
      </c>
      <c r="E7" s="118">
        <f>SUM(DatosGenerales!C12:C14)</f>
        <v>14221</v>
      </c>
      <c r="I7" s="120">
        <f>DatosGenerales!C31</f>
        <v>3542</v>
      </c>
      <c r="J7" s="119">
        <f>DatosGenerales!C32</f>
        <v>394</v>
      </c>
      <c r="K7" s="118">
        <f>SUM(DatosGenerales!C33:C34)</f>
        <v>607</v>
      </c>
      <c r="L7" s="119">
        <f>DatosGenerales!C36</f>
        <v>2395</v>
      </c>
      <c r="M7" s="118">
        <f>DatosGenerales!C95</f>
        <v>1769</v>
      </c>
      <c r="N7" s="121">
        <f>L7-M7</f>
        <v>626</v>
      </c>
      <c r="O7" s="121"/>
      <c r="Q7" s="120">
        <f>DatosGenerales!C36</f>
        <v>2395</v>
      </c>
      <c r="R7" s="119">
        <f>DatosGenerales!C49</f>
        <v>1659</v>
      </c>
      <c r="S7" s="119">
        <f>DatosGenerales!C50</f>
        <v>60</v>
      </c>
      <c r="T7" s="119">
        <f>DatosGenerales!C62</f>
        <v>35</v>
      </c>
      <c r="U7" s="119">
        <f>DatosGenerales!C78</f>
        <v>9</v>
      </c>
      <c r="V7" s="122">
        <f>SUM(Q7:U7)</f>
        <v>4158</v>
      </c>
      <c r="Z7" s="120">
        <f>SUM(DatosGenerales!C106,DatosGenerales!C107,DatosGenerales!C109)</f>
        <v>1528</v>
      </c>
      <c r="AA7" s="119">
        <f>SUM(DatosGenerales!C108,DatosGenerales!C110)</f>
        <v>432</v>
      </c>
      <c r="AB7" s="119">
        <f>DatosGenerales!C106</f>
        <v>1000</v>
      </c>
      <c r="AC7" s="122">
        <f>DatosGenerales!C107</f>
        <v>418</v>
      </c>
      <c r="AH7" s="120">
        <f>SUM(DatosGenerales!C115,DatosGenerales!C116,DatosGenerales!C118)</f>
        <v>87</v>
      </c>
      <c r="AI7" s="119">
        <f>SUM(DatosGenerales!C117,DatosGenerales!C119)</f>
        <v>23</v>
      </c>
      <c r="AJ7" s="119">
        <f>DatosGenerales!C115</f>
        <v>34</v>
      </c>
      <c r="AK7" s="122">
        <f>DatosGenerales!C116</f>
        <v>47</v>
      </c>
      <c r="AP7" s="120">
        <f>SUM(DatosGenerales!C135:C136)</f>
        <v>217</v>
      </c>
      <c r="AQ7" s="119">
        <f>SUM(DatosGenerales!C137:C138)</f>
        <v>0</v>
      </c>
      <c r="AR7" s="122">
        <f>SUM(DatosGenerales!C139:C140)</f>
        <v>3</v>
      </c>
      <c r="AV7" s="120">
        <f>DatosGenerales!C145</f>
        <v>5</v>
      </c>
      <c r="AW7" s="119">
        <f>DatosGenerales!C146</f>
        <v>93</v>
      </c>
      <c r="AX7" s="119">
        <f>DatosGenerales!C147</f>
        <v>8</v>
      </c>
      <c r="AY7" s="119">
        <f>DatosGenerales!C148</f>
        <v>6</v>
      </c>
      <c r="AZ7" s="119">
        <f>DatosGenerales!C149</f>
        <v>58</v>
      </c>
      <c r="BA7" s="122">
        <f>DatosGenerales!C150</f>
        <v>10</v>
      </c>
      <c r="BE7" s="120">
        <f>DatosGenerales!C151</f>
        <v>98</v>
      </c>
      <c r="BF7" s="119">
        <f>DatosGenerales!C152</f>
        <v>117</v>
      </c>
      <c r="BG7" s="122">
        <f>DatosGenerales!C154</f>
        <v>19</v>
      </c>
      <c r="BK7" s="120">
        <f>SUM(DatosGenerales!C297:C311)</f>
        <v>2000</v>
      </c>
      <c r="BL7" s="119">
        <f>SUM(DatosGenerales!C294:C296)</f>
        <v>24</v>
      </c>
      <c r="BM7" s="119">
        <f>SUM(DatosGenerales!C312:C344)</f>
        <v>365</v>
      </c>
      <c r="BN7" s="119">
        <f>SUM(DatosGenerales!C289)</f>
        <v>12</v>
      </c>
      <c r="BO7" s="119">
        <f>SUM(DatosGenerales!C356:C364)</f>
        <v>7</v>
      </c>
      <c r="BP7" s="119">
        <f>SUM(DatosGenerales!C286:C288)</f>
        <v>0</v>
      </c>
      <c r="BQ7" s="119">
        <f>SUM(DatosGenerales!C345:C355)</f>
        <v>2</v>
      </c>
      <c r="BR7" s="119">
        <f>SUM(DatosGenerales!C290:C292)</f>
        <v>40</v>
      </c>
      <c r="BS7" s="122">
        <f>SUM(DatosGenerales!C283:C285)</f>
        <v>513</v>
      </c>
      <c r="BT7" s="122">
        <f>SUM(DatosGenerales!C293)</f>
        <v>0</v>
      </c>
      <c r="BU7" s="122">
        <f>SUM(DatosGenerales!C365:C377)</f>
        <v>86</v>
      </c>
      <c r="BY7" s="120">
        <f>DatosGenerales!C246</f>
        <v>24</v>
      </c>
      <c r="BZ7" s="119">
        <f>DatosGenerales!C247</f>
        <v>92</v>
      </c>
      <c r="CA7" s="122">
        <f>DatosGenerales!C248</f>
        <v>89</v>
      </c>
      <c r="CF7" s="120">
        <f>DatosDiscapacidad!C5</f>
        <v>10</v>
      </c>
      <c r="CG7" s="122">
        <f>DatosDiscapacidad!C11</f>
        <v>9</v>
      </c>
      <c r="CM7" s="120">
        <f>DatosGenerales!C40</f>
        <v>3278</v>
      </c>
      <c r="CN7" s="122">
        <f>DatosGenerales!C41</f>
        <v>1152</v>
      </c>
    </row>
    <row r="8" spans="1:93" x14ac:dyDescent="0.25">
      <c r="B8" s="123"/>
    </row>
    <row r="11" spans="1:93" x14ac:dyDescent="0.25">
      <c r="R11" s="98" t="s">
        <v>1467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98" t="s">
        <v>1468</v>
      </c>
    </row>
    <row r="22" spans="19:93" x14ac:dyDescent="0.2">
      <c r="BK22" s="125" t="s">
        <v>1469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2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1470</v>
      </c>
      <c r="BO38" s="132">
        <v>13</v>
      </c>
    </row>
    <row r="41" spans="62:67" x14ac:dyDescent="0.2">
      <c r="BK41" s="125" t="s">
        <v>1471</v>
      </c>
    </row>
    <row r="51" spans="63:74" x14ac:dyDescent="0.25">
      <c r="BK51" s="129" t="s">
        <v>1472</v>
      </c>
      <c r="BL51" s="129" t="s">
        <v>1472</v>
      </c>
      <c r="BM51" s="128"/>
    </row>
    <row r="52" spans="63:74" x14ac:dyDescent="0.25">
      <c r="BK52" s="129" t="s">
        <v>1473</v>
      </c>
      <c r="BL52" s="129" t="s">
        <v>1474</v>
      </c>
      <c r="BM52" s="129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25">
      <c r="BK53" s="130">
        <f>SUM(DatosGenerales!C310,DatosGenerales!C299,DatosGenerales!C308)</f>
        <v>578</v>
      </c>
      <c r="BL53" s="130">
        <f>SUM(DatosGenerales!C311,DatosGenerales!C300,DatosGenerales!C309)</f>
        <v>680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1475</v>
      </c>
    </row>
    <row r="65" spans="63:71" x14ac:dyDescent="0.25">
      <c r="BK65" s="129" t="s">
        <v>1476</v>
      </c>
      <c r="BL65" s="129" t="s">
        <v>1477</v>
      </c>
      <c r="BM65" s="129" t="s">
        <v>1478</v>
      </c>
      <c r="BN65" s="129"/>
    </row>
    <row r="66" spans="63:71" x14ac:dyDescent="0.25">
      <c r="BK66" s="130">
        <f>SUM(DatosGenerales!C310:C311)</f>
        <v>27</v>
      </c>
      <c r="BL66" s="130">
        <f>SUM(DatosGenerales!C299:C300)</f>
        <v>694</v>
      </c>
      <c r="BM66" s="130">
        <f>SUM(DatosGenerales!C308:C309)</f>
        <v>537</v>
      </c>
      <c r="BN66" s="130"/>
      <c r="BO66" s="117"/>
      <c r="BP66" s="117"/>
      <c r="BQ66" s="117"/>
      <c r="BR66" s="117"/>
      <c r="BS66" s="117"/>
    </row>
  </sheetData>
  <sheetProtection algorithmName="SHA-512" hashValue="j4jCMahMCG2TOf5hjyELL948Ni7lqE+K2ajGSsoS2pOVXMMNuy8uH33ai7HZbH+bXzk08iN88tg1SKr8DNPMlQ==" saltValue="MDQ8thxulyt0NnCp0mqWX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E18C8-7387-4420-BEDE-88532634F616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34" customWidth="1"/>
    <col min="2" max="2" width="7.85546875" style="134" customWidth="1"/>
    <col min="3" max="3" width="11.42578125" style="134"/>
    <col min="4" max="4" width="12" style="134" customWidth="1"/>
    <col min="5" max="5" width="51.28515625" style="134" customWidth="1"/>
    <col min="6" max="6" width="2.7109375" style="134" customWidth="1"/>
    <col min="7" max="7" width="7.85546875" style="134" customWidth="1"/>
    <col min="8" max="9" width="11.42578125" style="134"/>
    <col min="10" max="10" width="51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1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1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1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1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1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1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1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1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1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1.28515625" style="134" customWidth="1"/>
    <col min="61" max="61" width="2.7109375" style="134" customWidth="1"/>
    <col min="62" max="16384" width="11.42578125" style="134"/>
  </cols>
  <sheetData>
    <row r="1" spans="1:61" ht="18.75" customHeight="1" x14ac:dyDescent="0.2">
      <c r="A1" s="133"/>
      <c r="C1" s="125" t="s">
        <v>1479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1480</v>
      </c>
      <c r="H3" s="125" t="s">
        <v>1481</v>
      </c>
      <c r="M3" s="125" t="s">
        <v>1482</v>
      </c>
      <c r="R3" s="125" t="s">
        <v>1483</v>
      </c>
      <c r="W3" s="125" t="s">
        <v>1484</v>
      </c>
      <c r="AB3" s="125" t="s">
        <v>1485</v>
      </c>
      <c r="AG3" s="125" t="s">
        <v>1486</v>
      </c>
      <c r="AL3" s="125" t="s">
        <v>1487</v>
      </c>
      <c r="AQ3" s="125" t="s">
        <v>1488</v>
      </c>
      <c r="AV3" s="125" t="s">
        <v>1489</v>
      </c>
      <c r="BA3" s="125" t="s">
        <v>1490</v>
      </c>
      <c r="BF3" s="125" t="s">
        <v>1491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1470</v>
      </c>
      <c r="D25" s="132">
        <v>100</v>
      </c>
      <c r="H25" s="131" t="s">
        <v>1470</v>
      </c>
      <c r="I25" s="132">
        <v>50</v>
      </c>
      <c r="M25" s="131" t="s">
        <v>1470</v>
      </c>
      <c r="N25" s="132">
        <v>10</v>
      </c>
      <c r="R25" s="131" t="s">
        <v>1470</v>
      </c>
      <c r="S25" s="132">
        <v>50</v>
      </c>
      <c r="W25" s="131" t="s">
        <v>1470</v>
      </c>
      <c r="X25" s="132">
        <v>50</v>
      </c>
      <c r="AB25" s="131" t="s">
        <v>1470</v>
      </c>
      <c r="AC25" s="132">
        <v>0</v>
      </c>
      <c r="AG25" s="131" t="s">
        <v>1470</v>
      </c>
      <c r="AH25" s="132">
        <v>0</v>
      </c>
      <c r="AL25" s="131" t="s">
        <v>1470</v>
      </c>
      <c r="AM25" s="132">
        <v>0</v>
      </c>
      <c r="AQ25" s="131" t="s">
        <v>1470</v>
      </c>
      <c r="AR25" s="132">
        <v>0</v>
      </c>
      <c r="AV25" s="131" t="s">
        <v>1470</v>
      </c>
      <c r="AW25" s="132">
        <v>10</v>
      </c>
      <c r="BA25" s="131" t="s">
        <v>1470</v>
      </c>
      <c r="BB25" s="132">
        <v>0</v>
      </c>
      <c r="BF25" s="131" t="s">
        <v>1470</v>
      </c>
      <c r="BG25" s="132">
        <v>50</v>
      </c>
    </row>
  </sheetData>
  <sheetProtection algorithmName="SHA-512" hashValue="9ip+FD8QM8ZBBzIbAzkcmop1GgqFPGQWFwf3G/ARdfvKH8dXZ+GNiywzJJ0Avf06PQsNhPLPm9Dbwu5WMCCayQ==" saltValue="YromsxPkNB5ma4xqRTlGE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0131B-CBE6-4375-9C74-9F486335CF07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98" customWidth="1"/>
    <col min="2" max="2" width="4.42578125" style="98" customWidth="1"/>
    <col min="3" max="8" width="18.85546875" style="98" customWidth="1"/>
    <col min="9" max="9" width="4.42578125" style="98" customWidth="1"/>
    <col min="10" max="10" width="2.7109375" style="98" customWidth="1"/>
    <col min="11" max="11" width="4.5703125" style="98" customWidth="1"/>
    <col min="12" max="12" width="20.85546875" style="98" customWidth="1"/>
    <col min="13" max="13" width="20.7109375" style="98" customWidth="1"/>
    <col min="14" max="16" width="20.85546875" style="98" customWidth="1"/>
    <col min="17" max="17" width="2.7109375" style="98" customWidth="1"/>
    <col min="18" max="18" width="4.5703125" style="98" customWidth="1"/>
    <col min="19" max="27" width="14.85546875" style="98" customWidth="1"/>
    <col min="28" max="28" width="4.5703125" style="98" customWidth="1"/>
    <col min="29" max="29" width="2.7109375" style="98" customWidth="1"/>
    <col min="30" max="30" width="4.5703125" style="98" customWidth="1"/>
    <col min="31" max="38" width="13.85546875" style="98" customWidth="1"/>
    <col min="39" max="39" width="13.42578125" style="98" customWidth="1"/>
    <col min="40" max="40" width="2.7109375" style="98" customWidth="1"/>
    <col min="41" max="41" width="4.5703125" style="98" customWidth="1"/>
    <col min="42" max="47" width="13.85546875" style="98" customWidth="1"/>
    <col min="48" max="48" width="4.5703125" style="98" customWidth="1"/>
    <col min="49" max="50" width="11.42578125" style="98" hidden="1" customWidth="1"/>
    <col min="51" max="16384" width="11.42578125" style="98"/>
  </cols>
  <sheetData>
    <row r="1" spans="1:50" ht="19.7" customHeight="1" x14ac:dyDescent="0.25">
      <c r="A1" s="96"/>
      <c r="B1" s="97"/>
      <c r="C1" s="204" t="s">
        <v>1492</v>
      </c>
      <c r="D1" s="204"/>
      <c r="E1" s="204"/>
      <c r="F1" s="204"/>
      <c r="G1" s="204"/>
      <c r="H1" s="204"/>
      <c r="J1" s="96"/>
      <c r="Q1" s="96"/>
      <c r="AC1" s="96"/>
      <c r="AN1" s="96"/>
    </row>
    <row r="2" spans="1:50" s="100" customFormat="1" ht="12.4" customHeight="1" x14ac:dyDescent="0.25">
      <c r="I2" s="101"/>
      <c r="S2" s="101"/>
      <c r="T2" s="101"/>
    </row>
    <row r="3" spans="1:50" s="100" customFormat="1" ht="14.85" customHeight="1" x14ac:dyDescent="0.25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25">
      <c r="C4" s="195" t="s">
        <v>1003</v>
      </c>
      <c r="D4" s="195"/>
      <c r="E4" s="195"/>
      <c r="F4" s="195"/>
      <c r="G4" s="195"/>
      <c r="H4" s="195"/>
      <c r="I4" s="98"/>
      <c r="L4" s="195" t="s">
        <v>1227</v>
      </c>
      <c r="M4" s="195"/>
      <c r="N4" s="195"/>
      <c r="O4" s="195"/>
      <c r="P4" s="195"/>
      <c r="T4" s="195" t="s">
        <v>978</v>
      </c>
      <c r="U4" s="195"/>
      <c r="V4" s="195"/>
      <c r="W4" s="195"/>
      <c r="X4" s="195"/>
      <c r="Y4" s="195"/>
      <c r="Z4" s="195"/>
      <c r="AA4" s="195"/>
      <c r="AE4" s="195" t="s">
        <v>1493</v>
      </c>
      <c r="AF4" s="195"/>
      <c r="AG4" s="195"/>
      <c r="AH4" s="195"/>
      <c r="AI4" s="195"/>
      <c r="AJ4" s="195"/>
      <c r="AK4" s="195"/>
      <c r="AL4" s="195"/>
      <c r="AP4" s="195" t="s">
        <v>1357</v>
      </c>
      <c r="AQ4" s="195"/>
      <c r="AR4" s="195"/>
      <c r="AS4" s="195"/>
      <c r="AT4" s="195"/>
      <c r="AU4" s="195"/>
    </row>
    <row r="5" spans="1:50" s="102" customFormat="1" ht="14.25" customHeight="1" x14ac:dyDescent="0.25">
      <c r="I5" s="98"/>
      <c r="AC5" s="100"/>
      <c r="AN5" s="100"/>
    </row>
    <row r="6" spans="1:50" s="102" customFormat="1" ht="14.25" customHeight="1" x14ac:dyDescent="0.25">
      <c r="I6" s="98"/>
      <c r="L6" s="205" t="s">
        <v>82</v>
      </c>
      <c r="M6" s="206" t="s">
        <v>1494</v>
      </c>
      <c r="N6" s="206" t="s">
        <v>1495</v>
      </c>
      <c r="O6" s="207" t="s">
        <v>1000</v>
      </c>
      <c r="P6" s="207"/>
      <c r="AC6" s="100"/>
      <c r="AN6" s="100"/>
    </row>
    <row r="7" spans="1:50" s="102" customFormat="1" ht="20.85" customHeight="1" x14ac:dyDescent="0.25">
      <c r="C7" s="203" t="s">
        <v>245</v>
      </c>
      <c r="D7" s="109" t="s">
        <v>20</v>
      </c>
      <c r="E7" s="105" t="s">
        <v>1004</v>
      </c>
      <c r="F7" s="105" t="s">
        <v>1005</v>
      </c>
      <c r="G7" s="112" t="s">
        <v>1006</v>
      </c>
      <c r="H7" s="112" t="s">
        <v>1007</v>
      </c>
      <c r="I7" s="98"/>
      <c r="L7" s="205"/>
      <c r="M7" s="206"/>
      <c r="N7" s="206"/>
      <c r="O7" s="110" t="s">
        <v>1001</v>
      </c>
      <c r="P7" s="112" t="s">
        <v>1002</v>
      </c>
      <c r="S7" s="137" t="s">
        <v>979</v>
      </c>
      <c r="T7" s="104" t="s">
        <v>980</v>
      </c>
      <c r="U7" s="104" t="s">
        <v>1496</v>
      </c>
      <c r="V7" s="104" t="s">
        <v>986</v>
      </c>
      <c r="W7" s="104" t="s">
        <v>987</v>
      </c>
      <c r="X7" s="104" t="s">
        <v>988</v>
      </c>
      <c r="Y7" s="104" t="s">
        <v>1497</v>
      </c>
      <c r="Z7" s="104" t="s">
        <v>989</v>
      </c>
      <c r="AA7" s="137" t="s">
        <v>977</v>
      </c>
      <c r="AE7" s="103" t="s">
        <v>960</v>
      </c>
      <c r="AF7" s="104" t="s">
        <v>334</v>
      </c>
      <c r="AG7" s="104" t="s">
        <v>961</v>
      </c>
      <c r="AH7" s="104" t="s">
        <v>962</v>
      </c>
      <c r="AI7" s="104" t="s">
        <v>963</v>
      </c>
      <c r="AJ7" s="137" t="s">
        <v>964</v>
      </c>
      <c r="AK7" s="104" t="s">
        <v>965</v>
      </c>
      <c r="AL7" s="104" t="s">
        <v>518</v>
      </c>
      <c r="AM7" s="137" t="s">
        <v>966</v>
      </c>
      <c r="AP7" s="103" t="s">
        <v>1358</v>
      </c>
      <c r="AQ7" s="104" t="s">
        <v>1359</v>
      </c>
      <c r="AR7" s="104" t="s">
        <v>1360</v>
      </c>
      <c r="AS7" s="104" t="s">
        <v>1361</v>
      </c>
      <c r="AT7" s="104" t="s">
        <v>1021</v>
      </c>
      <c r="AU7" s="137" t="s">
        <v>1362</v>
      </c>
      <c r="AW7" s="138" t="s">
        <v>1358</v>
      </c>
      <c r="AX7" s="139">
        <f>DatosMenores!C69</f>
        <v>98</v>
      </c>
    </row>
    <row r="8" spans="1:50" s="117" customFormat="1" ht="14.85" customHeight="1" x14ac:dyDescent="0.25">
      <c r="C8" s="203"/>
      <c r="D8" s="119">
        <f>DatosMenores!C56</f>
        <v>1087</v>
      </c>
      <c r="E8" s="119">
        <f>DatosMenores!C57</f>
        <v>127</v>
      </c>
      <c r="F8" s="119">
        <f>DatosMenores!C58</f>
        <v>104</v>
      </c>
      <c r="G8" s="119">
        <f>DatosMenores!C59</f>
        <v>494</v>
      </c>
      <c r="H8" s="118">
        <f>DatosMenores!C60</f>
        <v>8</v>
      </c>
      <c r="I8" s="98"/>
      <c r="L8" s="118">
        <f>DatosMenores!C48</f>
        <v>14</v>
      </c>
      <c r="M8" s="119">
        <f>DatosMenores!C49</f>
        <v>42</v>
      </c>
      <c r="N8" s="119">
        <f>DatosMenores!C50</f>
        <v>219</v>
      </c>
      <c r="O8" s="119">
        <f>DatosMenores!C51</f>
        <v>0</v>
      </c>
      <c r="P8" s="118">
        <f>DatosMenores!C52</f>
        <v>0</v>
      </c>
      <c r="S8" s="118">
        <f>DatosMenores!C28</f>
        <v>256</v>
      </c>
      <c r="T8" s="119">
        <f>SUM(DatosMenores!C29:C32)</f>
        <v>67</v>
      </c>
      <c r="U8" s="119">
        <f>DatosMenores!C33</f>
        <v>0</v>
      </c>
      <c r="V8" s="119">
        <f>DatosMenores!C34</f>
        <v>154</v>
      </c>
      <c r="W8" s="119">
        <f>DatosMenores!C35</f>
        <v>19</v>
      </c>
      <c r="X8" s="119">
        <f>DatosMenores!C36</f>
        <v>0</v>
      </c>
      <c r="Y8" s="119">
        <f>DatosMenores!C38</f>
        <v>1</v>
      </c>
      <c r="Z8" s="119">
        <f>DatosMenores!C37</f>
        <v>31</v>
      </c>
      <c r="AA8" s="118">
        <f>DatosMenores!C39</f>
        <v>69</v>
      </c>
      <c r="AC8" s="100"/>
      <c r="AE8" s="120">
        <f>DatosMenores!C5</f>
        <v>2</v>
      </c>
      <c r="AF8" s="119">
        <f>DatosMenores!C6</f>
        <v>37</v>
      </c>
      <c r="AG8" s="119">
        <f>DatosMenores!C7</f>
        <v>36</v>
      </c>
      <c r="AH8" s="119">
        <f>DatosMenores!C8</f>
        <v>6</v>
      </c>
      <c r="AI8" s="119">
        <f>DatosMenores!C9</f>
        <v>46</v>
      </c>
      <c r="AJ8" s="118">
        <f>DatosMenores!C10</f>
        <v>35</v>
      </c>
      <c r="AK8" s="119">
        <f>DatosMenores!C11</f>
        <v>16</v>
      </c>
      <c r="AL8" s="119">
        <f>DatosMenores!C12</f>
        <v>54</v>
      </c>
      <c r="AM8" s="118">
        <f>DatosMenores!C13</f>
        <v>3</v>
      </c>
      <c r="AN8" s="100"/>
      <c r="AP8" s="120">
        <f>DatosMenores!C69</f>
        <v>98</v>
      </c>
      <c r="AQ8" s="120">
        <f>DatosMenores!C70</f>
        <v>77</v>
      </c>
      <c r="AR8" s="119">
        <f>DatosMenores!C71</f>
        <v>376</v>
      </c>
      <c r="AS8" s="119">
        <f>DatosMenores!C74</f>
        <v>0</v>
      </c>
      <c r="AT8" s="119">
        <f>DatosMenores!C75</f>
        <v>14</v>
      </c>
      <c r="AU8" s="118">
        <f>DatosMenores!C76</f>
        <v>0</v>
      </c>
      <c r="AW8" s="138" t="s">
        <v>1359</v>
      </c>
      <c r="AX8" s="139">
        <f>DatosMenores!C70</f>
        <v>77</v>
      </c>
    </row>
    <row r="9" spans="1:50" ht="14.85" customHeight="1" x14ac:dyDescent="0.25">
      <c r="B9" s="123"/>
      <c r="C9" s="203" t="s">
        <v>1008</v>
      </c>
      <c r="D9" s="109" t="s">
        <v>1009</v>
      </c>
      <c r="E9" s="110" t="s">
        <v>1010</v>
      </c>
      <c r="F9" s="112" t="s">
        <v>1011</v>
      </c>
      <c r="G9" s="112" t="s">
        <v>1012</v>
      </c>
      <c r="H9" s="112" t="s">
        <v>1007</v>
      </c>
      <c r="AC9" s="102"/>
      <c r="AE9" s="140"/>
      <c r="AN9" s="102"/>
      <c r="AQ9" s="141"/>
      <c r="AR9" s="142"/>
      <c r="AW9" s="138" t="s">
        <v>1360</v>
      </c>
      <c r="AX9" s="139">
        <f>DatosMenores!C71</f>
        <v>376</v>
      </c>
    </row>
    <row r="10" spans="1:50" ht="29.85" customHeight="1" x14ac:dyDescent="0.25">
      <c r="C10" s="203"/>
      <c r="D10" s="118">
        <f>DatosMenores!C61</f>
        <v>372</v>
      </c>
      <c r="E10" s="119">
        <f>DatosMenores!C62</f>
        <v>30</v>
      </c>
      <c r="F10" s="122">
        <f>DatosMenores!C63</f>
        <v>3</v>
      </c>
      <c r="G10" s="122">
        <f>DatosMenores!C64</f>
        <v>307</v>
      </c>
      <c r="H10" s="122">
        <f>DatosMenores!C65</f>
        <v>145</v>
      </c>
      <c r="AE10" s="103" t="s">
        <v>967</v>
      </c>
      <c r="AF10" s="104" t="s">
        <v>651</v>
      </c>
      <c r="AG10" s="104" t="s">
        <v>968</v>
      </c>
      <c r="AH10" s="104" t="s">
        <v>1498</v>
      </c>
      <c r="AI10" s="104" t="s">
        <v>970</v>
      </c>
      <c r="AJ10" s="104" t="s">
        <v>972</v>
      </c>
      <c r="AK10" s="104" t="s">
        <v>973</v>
      </c>
      <c r="AL10" s="137" t="s">
        <v>111</v>
      </c>
      <c r="AP10" s="103" t="s">
        <v>265</v>
      </c>
      <c r="AQ10" s="104" t="s">
        <v>1363</v>
      </c>
      <c r="AR10" s="104" t="s">
        <v>1364</v>
      </c>
      <c r="AS10" s="103" t="s">
        <v>1499</v>
      </c>
      <c r="AT10" s="137" t="s">
        <v>1500</v>
      </c>
      <c r="AW10" s="138" t="s">
        <v>1499</v>
      </c>
      <c r="AX10" s="139">
        <f>DatosMenores!C72</f>
        <v>0</v>
      </c>
    </row>
    <row r="11" spans="1:50" ht="14.85" customHeight="1" x14ac:dyDescent="0.25">
      <c r="AE11" s="120">
        <f>DatosMenores!C14</f>
        <v>0</v>
      </c>
      <c r="AF11" s="119">
        <f>DatosMenores!C15</f>
        <v>1</v>
      </c>
      <c r="AG11" s="119">
        <f>DatosMenores!C16</f>
        <v>23</v>
      </c>
      <c r="AH11" s="119">
        <f>DatosMenores!C17</f>
        <v>67</v>
      </c>
      <c r="AI11" s="119">
        <f>DatosMenores!C18</f>
        <v>19</v>
      </c>
      <c r="AJ11" s="119">
        <f>DatosMenores!C20</f>
        <v>11</v>
      </c>
      <c r="AK11" s="119">
        <f>DatosMenores!C21</f>
        <v>0</v>
      </c>
      <c r="AL11" s="118">
        <f>DatosMenores!C19</f>
        <v>55</v>
      </c>
      <c r="AP11" s="120">
        <f>DatosMenores!C78</f>
        <v>0</v>
      </c>
      <c r="AQ11" s="119">
        <f>DatosMenores!C77</f>
        <v>8</v>
      </c>
      <c r="AR11" s="119">
        <f>DatosMenores!C79</f>
        <v>0</v>
      </c>
      <c r="AS11" s="120">
        <f>DatosMenores!C72</f>
        <v>0</v>
      </c>
      <c r="AT11" s="118">
        <f>DatosMenores!C73</f>
        <v>12</v>
      </c>
      <c r="AW11" s="138" t="s">
        <v>1500</v>
      </c>
      <c r="AX11" s="139">
        <f>DatosMenores!C73</f>
        <v>12</v>
      </c>
    </row>
    <row r="12" spans="1:50" ht="12.75" customHeight="1" x14ac:dyDescent="0.25">
      <c r="AW12" s="138" t="s">
        <v>1361</v>
      </c>
      <c r="AX12" s="139">
        <f>DatosMenores!C74</f>
        <v>0</v>
      </c>
    </row>
    <row r="13" spans="1:50" ht="12.75" customHeight="1" x14ac:dyDescent="0.25">
      <c r="AW13" s="138" t="s">
        <v>1021</v>
      </c>
      <c r="AX13" s="139">
        <f>DatosMenores!C75</f>
        <v>14</v>
      </c>
    </row>
    <row r="14" spans="1:50" ht="12.75" customHeight="1" x14ac:dyDescent="0.25">
      <c r="AW14" s="138" t="s">
        <v>1362</v>
      </c>
      <c r="AX14" s="139">
        <f>DatosMenores!C76</f>
        <v>0</v>
      </c>
    </row>
    <row r="15" spans="1:50" ht="12.75" customHeight="1" x14ac:dyDescent="0.25">
      <c r="AW15" s="138" t="s">
        <v>1363</v>
      </c>
      <c r="AX15" s="139">
        <f>DatosMenores!C77</f>
        <v>8</v>
      </c>
    </row>
    <row r="16" spans="1:50" ht="12.75" customHeight="1" x14ac:dyDescent="0.25">
      <c r="AW16" s="138" t="s">
        <v>265</v>
      </c>
      <c r="AX16" s="139">
        <f>DatosMenores!C78</f>
        <v>0</v>
      </c>
    </row>
    <row r="17" spans="49:50" ht="12.75" customHeight="1" x14ac:dyDescent="0.25">
      <c r="AW17" s="138" t="s">
        <v>1364</v>
      </c>
      <c r="AX17" s="139">
        <f>DatosMenores!C79</f>
        <v>0</v>
      </c>
    </row>
  </sheetData>
  <sheetProtection algorithmName="SHA-512" hashValue="aVZ2IavvzinYG+2bPOV0af8qhG0EbjRAnDdEWbKwJm6fF10TWCEWjyaQA6a6iSItlpkHxhE/GC17rLbP3i0vlQ==" saltValue="aiE/MrLnP1GxLG3E0HxoH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2199A-9170-4220-871B-B2CB35354441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customWidth="1"/>
    <col min="20" max="20" width="7.85546875" style="147" customWidth="1"/>
    <col min="21" max="22" width="11.42578125" style="147"/>
    <col min="23" max="23" width="51.28515625" style="147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8" t="s">
        <v>1501</v>
      </c>
      <c r="D1" s="208"/>
      <c r="E1" s="208"/>
      <c r="F1" s="208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9" t="s">
        <v>1502</v>
      </c>
      <c r="D3" s="209"/>
      <c r="F3" s="209" t="s">
        <v>1227</v>
      </c>
      <c r="G3" s="209"/>
      <c r="H3" s="150"/>
      <c r="I3" s="151"/>
      <c r="J3" s="151"/>
      <c r="K3" s="151" t="s">
        <v>1503</v>
      </c>
      <c r="L3" s="151"/>
      <c r="M3" s="151"/>
      <c r="N3" s="151"/>
      <c r="O3" s="151"/>
      <c r="P3" s="151" t="s">
        <v>1504</v>
      </c>
      <c r="Q3" s="151"/>
      <c r="R3" s="151"/>
      <c r="S3" s="151"/>
      <c r="T3" s="151"/>
      <c r="U3" s="151" t="s">
        <v>1505</v>
      </c>
      <c r="V3" s="151"/>
      <c r="W3" s="151"/>
      <c r="X3" s="151"/>
      <c r="Y3" s="151"/>
      <c r="Z3" s="151" t="s">
        <v>205</v>
      </c>
      <c r="AA3" s="151"/>
      <c r="AB3" s="151"/>
      <c r="AC3" s="151"/>
      <c r="AD3" s="151" t="s">
        <v>1506</v>
      </c>
    </row>
    <row r="4" spans="1:30" x14ac:dyDescent="0.2">
      <c r="C4" s="152" t="s">
        <v>1507</v>
      </c>
      <c r="D4" s="153">
        <f>DatosViolenciaDoméstica!C5</f>
        <v>19</v>
      </c>
      <c r="F4" s="152" t="s">
        <v>1508</v>
      </c>
      <c r="G4" s="154">
        <f>DatosViolenciaDoméstica!E67</f>
        <v>11</v>
      </c>
      <c r="H4" s="155"/>
    </row>
    <row r="5" spans="1:30" x14ac:dyDescent="0.2">
      <c r="C5" s="152" t="s">
        <v>13</v>
      </c>
      <c r="D5" s="153">
        <f>DatosViolenciaDoméstica!C6</f>
        <v>167</v>
      </c>
      <c r="F5" s="152" t="s">
        <v>1509</v>
      </c>
      <c r="G5" s="156">
        <f>DatosViolenciaDoméstica!F67</f>
        <v>63</v>
      </c>
      <c r="H5" s="155"/>
    </row>
    <row r="6" spans="1:30" x14ac:dyDescent="0.2">
      <c r="C6" s="152" t="s">
        <v>1510</v>
      </c>
      <c r="D6" s="153">
        <f>DatosViolenciaDoméstica!C7</f>
        <v>27</v>
      </c>
    </row>
    <row r="7" spans="1:30" x14ac:dyDescent="0.2">
      <c r="C7" s="152" t="s">
        <v>60</v>
      </c>
      <c r="D7" s="153">
        <f>DatosViolenciaDoméstica!C8</f>
        <v>0</v>
      </c>
    </row>
    <row r="8" spans="1:30" x14ac:dyDescent="0.2">
      <c r="C8" s="152" t="s">
        <v>1511</v>
      </c>
      <c r="D8" s="153">
        <f>DatosViolenciaDoméstica!C9</f>
        <v>0</v>
      </c>
    </row>
    <row r="9" spans="1:30" x14ac:dyDescent="0.2">
      <c r="C9" s="152" t="s">
        <v>1512</v>
      </c>
      <c r="D9" s="153">
        <f>SUM(DatosViolenciaDoméstica!C10:C11)</f>
        <v>0</v>
      </c>
    </row>
    <row r="21" spans="6:32" x14ac:dyDescent="0.2">
      <c r="F21" s="157"/>
      <c r="G21" s="157"/>
    </row>
    <row r="22" spans="6:32" s="157" customFormat="1" ht="12.75" customHeight="1" x14ac:dyDescent="0.2">
      <c r="F22" s="158"/>
      <c r="G22" s="158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8" customFormat="1" x14ac:dyDescent="0.2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">
      <c r="AB24" s="145"/>
    </row>
    <row r="25" spans="6:32" ht="15.75" x14ac:dyDescent="0.25">
      <c r="I25" s="159"/>
      <c r="J25" s="159"/>
      <c r="K25" s="160" t="s">
        <v>1470</v>
      </c>
      <c r="L25" s="161">
        <v>0</v>
      </c>
      <c r="M25" s="159"/>
      <c r="N25" s="159"/>
      <c r="O25" s="159"/>
      <c r="P25" s="160" t="s">
        <v>1470</v>
      </c>
      <c r="Q25" s="161">
        <v>0</v>
      </c>
      <c r="R25" s="159"/>
      <c r="S25" s="159"/>
      <c r="T25" s="159"/>
      <c r="U25" s="160" t="s">
        <v>1470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1470</v>
      </c>
      <c r="AF25" s="161">
        <v>0</v>
      </c>
    </row>
  </sheetData>
  <sheetProtection algorithmName="SHA-512" hashValue="zBA8YMW9wUvV+OJGwKSkB8aE2AlE6FIO9eJJ8MN1NbZ3xrgIMeg59bc26GjebXhozQaixjNZgff7MzNzIVvskQ==" saltValue="hmj9StYBUO5j9YfTgZpWP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7E46F-86BF-492C-BAB7-B868CA49C063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hidden="1" customWidth="1"/>
    <col min="20" max="20" width="7.85546875" style="147" hidden="1" customWidth="1"/>
    <col min="21" max="22" width="0" style="147" hidden="1" customWidth="1"/>
    <col min="23" max="23" width="51.28515625" style="147" hidden="1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8" t="s">
        <v>1513</v>
      </c>
      <c r="D1" s="208"/>
      <c r="E1" s="208"/>
      <c r="F1" s="208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9" t="s">
        <v>1502</v>
      </c>
      <c r="D3" s="209"/>
      <c r="F3" s="209" t="s">
        <v>1227</v>
      </c>
      <c r="G3" s="209"/>
      <c r="H3" s="150"/>
      <c r="I3" s="151"/>
      <c r="J3" s="151"/>
      <c r="K3" s="151" t="s">
        <v>1503</v>
      </c>
      <c r="L3" s="151"/>
      <c r="M3" s="151"/>
      <c r="N3" s="151"/>
      <c r="O3" s="151"/>
      <c r="P3" s="151" t="s">
        <v>1504</v>
      </c>
      <c r="Q3" s="151"/>
      <c r="R3" s="151"/>
      <c r="S3" s="151"/>
      <c r="T3" s="151"/>
      <c r="U3" s="151" t="s">
        <v>1505</v>
      </c>
      <c r="V3" s="151"/>
      <c r="W3" s="151"/>
      <c r="X3" s="151"/>
      <c r="Y3" s="151"/>
      <c r="Z3" s="151" t="s">
        <v>205</v>
      </c>
      <c r="AA3" s="151"/>
      <c r="AB3" s="151"/>
      <c r="AC3" s="151"/>
      <c r="AD3" s="151" t="s">
        <v>1506</v>
      </c>
    </row>
    <row r="4" spans="1:30" x14ac:dyDescent="0.2">
      <c r="C4" s="152" t="s">
        <v>13</v>
      </c>
      <c r="D4" s="153">
        <f>DatosViolenciaGénero!C7</f>
        <v>2548</v>
      </c>
      <c r="F4" s="152" t="s">
        <v>1508</v>
      </c>
      <c r="G4" s="154">
        <f>DatosViolenciaGénero!E82</f>
        <v>238</v>
      </c>
      <c r="H4" s="155"/>
    </row>
    <row r="5" spans="1:30" x14ac:dyDescent="0.2">
      <c r="C5" s="152" t="s">
        <v>40</v>
      </c>
      <c r="D5" s="153">
        <f>DatosViolenciaGénero!C5</f>
        <v>1628</v>
      </c>
      <c r="F5" s="152" t="s">
        <v>1509</v>
      </c>
      <c r="G5" s="154">
        <f>DatosViolenciaGénero!F82</f>
        <v>758</v>
      </c>
      <c r="H5" s="155"/>
    </row>
    <row r="6" spans="1:30" x14ac:dyDescent="0.2">
      <c r="C6" s="152" t="s">
        <v>1510</v>
      </c>
      <c r="D6" s="162">
        <f>DatosViolenciaGénero!C8</f>
        <v>133</v>
      </c>
    </row>
    <row r="7" spans="1:30" x14ac:dyDescent="0.2">
      <c r="C7" s="152" t="s">
        <v>60</v>
      </c>
      <c r="D7" s="162">
        <f>DatosViolenciaGénero!C9</f>
        <v>13</v>
      </c>
    </row>
    <row r="8" spans="1:30" x14ac:dyDescent="0.2">
      <c r="C8" s="152" t="s">
        <v>1514</v>
      </c>
      <c r="D8" s="153">
        <f>DatosViolenciaGénero!C11</f>
        <v>11</v>
      </c>
    </row>
    <row r="9" spans="1:30" x14ac:dyDescent="0.2">
      <c r="C9" s="152" t="s">
        <v>1515</v>
      </c>
      <c r="D9" s="153">
        <f>DatosViolenciaGénero!C12</f>
        <v>3</v>
      </c>
    </row>
    <row r="10" spans="1:30" x14ac:dyDescent="0.2">
      <c r="C10" s="152" t="s">
        <v>1507</v>
      </c>
      <c r="D10" s="162">
        <f>DatosViolenciaGénero!C6</f>
        <v>341</v>
      </c>
    </row>
    <row r="11" spans="1:30" x14ac:dyDescent="0.2">
      <c r="C11" s="152" t="s">
        <v>1511</v>
      </c>
      <c r="D11" s="162">
        <f>DatosViolenciaGénero!C10</f>
        <v>8</v>
      </c>
    </row>
    <row r="20" spans="3:32" x14ac:dyDescent="0.2">
      <c r="C20" s="157"/>
      <c r="D20" s="157"/>
    </row>
    <row r="21" spans="3:32" x14ac:dyDescent="0.2">
      <c r="C21" s="158"/>
      <c r="D21" s="158"/>
    </row>
    <row r="22" spans="3:32" s="157" customFormat="1" ht="12.75" customHeight="1" x14ac:dyDescent="0.2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8" customFormat="1" x14ac:dyDescent="0.2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">
      <c r="AB24" s="145"/>
    </row>
    <row r="25" spans="3:32" ht="15.75" x14ac:dyDescent="0.25">
      <c r="I25" s="159"/>
      <c r="J25" s="159"/>
      <c r="K25" s="160" t="s">
        <v>1470</v>
      </c>
      <c r="L25" s="161">
        <v>0</v>
      </c>
      <c r="M25" s="159"/>
      <c r="N25" s="159"/>
      <c r="O25" s="159"/>
      <c r="P25" s="160" t="s">
        <v>1470</v>
      </c>
      <c r="Q25" s="161">
        <v>0</v>
      </c>
      <c r="R25" s="159"/>
      <c r="S25" s="159"/>
      <c r="T25" s="159"/>
      <c r="U25" s="160" t="s">
        <v>1470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1470</v>
      </c>
      <c r="AF25" s="161">
        <v>0</v>
      </c>
    </row>
  </sheetData>
  <sheetProtection algorithmName="SHA-512" hashValue="mPRK9B3W8i0+nbLjE/TW4LevMJDBssDG5ci09Ec+gFV891e6oaTo1RqnNiv+DEn8wlpjQavYVDj+Mp4hImLuWg==" saltValue="fF2T/44F3wdbu5U2b8wS7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9.140625" defaultRowHeight="15" x14ac:dyDescent="0.25"/>
  <cols>
    <col min="1" max="1" width="67.7109375" bestFit="1" customWidth="1"/>
    <col min="2" max="2" width="64.7109375" bestFit="1" customWidth="1"/>
    <col min="3" max="3" width="10.140625" bestFit="1" customWidth="1"/>
    <col min="4" max="4" width="8.85546875" bestFit="1" customWidth="1"/>
    <col min="5" max="5" width="10.7109375" bestFit="1" customWidth="1"/>
    <col min="6" max="8" width="4" customWidth="1"/>
  </cols>
  <sheetData>
    <row r="3" spans="1:5" x14ac:dyDescent="0.25">
      <c r="A3" s="7" t="s">
        <v>12</v>
      </c>
    </row>
    <row r="5" spans="1:5" x14ac:dyDescent="0.25">
      <c r="A5" s="8" t="s">
        <v>13</v>
      </c>
    </row>
    <row r="6" spans="1:5" x14ac:dyDescent="0.25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25">
      <c r="A7" s="170" t="s">
        <v>18</v>
      </c>
      <c r="B7" s="13" t="s">
        <v>19</v>
      </c>
      <c r="C7" s="14">
        <v>15920</v>
      </c>
      <c r="D7" s="14">
        <v>14587</v>
      </c>
      <c r="E7" s="15">
        <v>9.1382738054432006E-2</v>
      </c>
    </row>
    <row r="8" spans="1:5" x14ac:dyDescent="0.25">
      <c r="A8" s="171"/>
      <c r="B8" s="13" t="s">
        <v>20</v>
      </c>
      <c r="C8" s="14">
        <v>21465</v>
      </c>
      <c r="D8" s="14">
        <v>21327</v>
      </c>
      <c r="E8" s="15">
        <v>6.4706709804473201E-3</v>
      </c>
    </row>
    <row r="9" spans="1:5" x14ac:dyDescent="0.25">
      <c r="A9" s="171"/>
      <c r="B9" s="13" t="s">
        <v>21</v>
      </c>
      <c r="C9" s="14">
        <v>16746</v>
      </c>
      <c r="D9" s="14">
        <v>16311</v>
      </c>
      <c r="E9" s="15">
        <v>2.66691189994482E-2</v>
      </c>
    </row>
    <row r="10" spans="1:5" x14ac:dyDescent="0.25">
      <c r="A10" s="171"/>
      <c r="B10" s="13" t="s">
        <v>22</v>
      </c>
      <c r="C10" s="14">
        <v>245</v>
      </c>
      <c r="D10" s="14">
        <v>217</v>
      </c>
      <c r="E10" s="15">
        <v>0.12903225806451599</v>
      </c>
    </row>
    <row r="11" spans="1:5" x14ac:dyDescent="0.25">
      <c r="A11" s="172"/>
      <c r="B11" s="13" t="s">
        <v>23</v>
      </c>
      <c r="C11" s="14">
        <v>15023</v>
      </c>
      <c r="D11" s="14">
        <v>13940</v>
      </c>
      <c r="E11" s="15">
        <v>7.7690100430416104E-2</v>
      </c>
    </row>
    <row r="12" spans="1:5" x14ac:dyDescent="0.25">
      <c r="A12" s="170" t="s">
        <v>24</v>
      </c>
      <c r="B12" s="13" t="s">
        <v>25</v>
      </c>
      <c r="C12" s="14">
        <v>3172</v>
      </c>
      <c r="D12" s="14">
        <v>3151</v>
      </c>
      <c r="E12" s="15">
        <v>6.6645509362107296E-3</v>
      </c>
    </row>
    <row r="13" spans="1:5" x14ac:dyDescent="0.25">
      <c r="A13" s="171"/>
      <c r="B13" s="13" t="s">
        <v>26</v>
      </c>
      <c r="C13" s="14">
        <v>903</v>
      </c>
      <c r="D13" s="14">
        <v>953</v>
      </c>
      <c r="E13" s="15">
        <v>-5.24658971668416E-2</v>
      </c>
    </row>
    <row r="14" spans="1:5" x14ac:dyDescent="0.25">
      <c r="A14" s="172"/>
      <c r="B14" s="13" t="s">
        <v>27</v>
      </c>
      <c r="C14" s="14">
        <v>10146</v>
      </c>
      <c r="D14" s="14">
        <v>10415</v>
      </c>
      <c r="E14" s="15">
        <v>-2.58281325012002E-2</v>
      </c>
    </row>
    <row r="15" spans="1:5" x14ac:dyDescent="0.25">
      <c r="A15" s="170" t="s">
        <v>28</v>
      </c>
      <c r="B15" s="13" t="s">
        <v>29</v>
      </c>
      <c r="C15" s="14">
        <v>494</v>
      </c>
      <c r="D15" s="14">
        <v>425</v>
      </c>
      <c r="E15" s="15">
        <v>0.16235294117647101</v>
      </c>
    </row>
    <row r="16" spans="1:5" x14ac:dyDescent="0.25">
      <c r="A16" s="171"/>
      <c r="B16" s="13" t="s">
        <v>30</v>
      </c>
      <c r="C16" s="14">
        <v>2035</v>
      </c>
      <c r="D16" s="14">
        <v>2010</v>
      </c>
      <c r="E16" s="15">
        <v>1.24378109452736E-2</v>
      </c>
    </row>
    <row r="17" spans="1:5" x14ac:dyDescent="0.25">
      <c r="A17" s="171"/>
      <c r="B17" s="13" t="s">
        <v>31</v>
      </c>
      <c r="C17" s="14">
        <v>37</v>
      </c>
      <c r="D17" s="14">
        <v>27</v>
      </c>
      <c r="E17" s="15">
        <v>0.37037037037037002</v>
      </c>
    </row>
    <row r="18" spans="1:5" x14ac:dyDescent="0.25">
      <c r="A18" s="171"/>
      <c r="B18" s="13" t="s">
        <v>32</v>
      </c>
      <c r="C18" s="14">
        <v>20</v>
      </c>
      <c r="D18" s="14">
        <v>10</v>
      </c>
      <c r="E18" s="15">
        <v>1</v>
      </c>
    </row>
    <row r="19" spans="1:5" x14ac:dyDescent="0.25">
      <c r="A19" s="172"/>
      <c r="B19" s="13" t="s">
        <v>33</v>
      </c>
      <c r="C19" s="14">
        <v>230</v>
      </c>
      <c r="D19" s="14">
        <v>192</v>
      </c>
      <c r="E19" s="15">
        <v>0.19791666666666699</v>
      </c>
    </row>
    <row r="20" spans="1:5" x14ac:dyDescent="0.25">
      <c r="A20" s="3"/>
    </row>
    <row r="21" spans="1:5" x14ac:dyDescent="0.25">
      <c r="A21" s="8" t="s">
        <v>34</v>
      </c>
    </row>
    <row r="22" spans="1:5" x14ac:dyDescent="0.25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25">
      <c r="A23" s="12" t="s">
        <v>35</v>
      </c>
      <c r="B23" s="16"/>
      <c r="C23" s="14">
        <v>0</v>
      </c>
      <c r="D23" s="14">
        <v>0</v>
      </c>
      <c r="E23" s="15">
        <v>0</v>
      </c>
    </row>
    <row r="24" spans="1:5" x14ac:dyDescent="0.25">
      <c r="A24" s="12" t="s">
        <v>36</v>
      </c>
      <c r="B24" s="16"/>
      <c r="C24" s="14">
        <v>0</v>
      </c>
      <c r="D24" s="14">
        <v>0</v>
      </c>
      <c r="E24" s="15">
        <v>0</v>
      </c>
    </row>
    <row r="25" spans="1:5" x14ac:dyDescent="0.25">
      <c r="A25" s="12" t="s">
        <v>37</v>
      </c>
      <c r="B25" s="16"/>
      <c r="C25" s="14">
        <v>225</v>
      </c>
      <c r="D25" s="14">
        <v>405</v>
      </c>
      <c r="E25" s="15">
        <v>-0.44444444444444398</v>
      </c>
    </row>
    <row r="26" spans="1:5" x14ac:dyDescent="0.25">
      <c r="A26" s="12" t="s">
        <v>38</v>
      </c>
      <c r="B26" s="16"/>
      <c r="C26" s="14">
        <v>233</v>
      </c>
      <c r="D26" s="14">
        <v>567</v>
      </c>
      <c r="E26" s="15">
        <v>-0.58906525573192203</v>
      </c>
    </row>
    <row r="27" spans="1:5" x14ac:dyDescent="0.25">
      <c r="A27" s="12" t="s">
        <v>39</v>
      </c>
      <c r="B27" s="16"/>
      <c r="C27" s="14">
        <v>21</v>
      </c>
      <c r="D27" s="14">
        <v>36</v>
      </c>
      <c r="E27" s="15">
        <v>-0.41666666666666702</v>
      </c>
    </row>
    <row r="28" spans="1:5" x14ac:dyDescent="0.25">
      <c r="A28" s="3"/>
    </row>
    <row r="29" spans="1:5" x14ac:dyDescent="0.25">
      <c r="A29" s="8" t="s">
        <v>40</v>
      </c>
    </row>
    <row r="30" spans="1:5" x14ac:dyDescent="0.25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25">
      <c r="A31" s="12" t="s">
        <v>18</v>
      </c>
      <c r="B31" s="13" t="s">
        <v>41</v>
      </c>
      <c r="C31" s="14">
        <v>3542</v>
      </c>
      <c r="D31" s="14">
        <v>3141</v>
      </c>
      <c r="E31" s="15">
        <v>0.12766634829672099</v>
      </c>
    </row>
    <row r="32" spans="1:5" x14ac:dyDescent="0.25">
      <c r="A32" s="170" t="s">
        <v>42</v>
      </c>
      <c r="B32" s="13" t="s">
        <v>43</v>
      </c>
      <c r="C32" s="14">
        <v>394</v>
      </c>
      <c r="D32" s="14">
        <v>429</v>
      </c>
      <c r="E32" s="15">
        <v>-8.1585081585081598E-2</v>
      </c>
    </row>
    <row r="33" spans="1:5" x14ac:dyDescent="0.25">
      <c r="A33" s="171"/>
      <c r="B33" s="13" t="s">
        <v>44</v>
      </c>
      <c r="C33" s="14">
        <v>341</v>
      </c>
      <c r="D33" s="14">
        <v>297</v>
      </c>
      <c r="E33" s="15">
        <v>0.148148148148148</v>
      </c>
    </row>
    <row r="34" spans="1:5" x14ac:dyDescent="0.25">
      <c r="A34" s="171"/>
      <c r="B34" s="13" t="s">
        <v>45</v>
      </c>
      <c r="C34" s="14">
        <v>266</v>
      </c>
      <c r="D34" s="14">
        <v>120</v>
      </c>
      <c r="E34" s="15">
        <v>1.2166666666666699</v>
      </c>
    </row>
    <row r="35" spans="1:5" x14ac:dyDescent="0.25">
      <c r="A35" s="171"/>
      <c r="B35" s="13" t="s">
        <v>46</v>
      </c>
      <c r="C35" s="14">
        <v>146</v>
      </c>
      <c r="D35" s="14">
        <v>140</v>
      </c>
      <c r="E35" s="15">
        <v>4.2857142857142899E-2</v>
      </c>
    </row>
    <row r="36" spans="1:5" x14ac:dyDescent="0.25">
      <c r="A36" s="172"/>
      <c r="B36" s="13" t="s">
        <v>47</v>
      </c>
      <c r="C36" s="14">
        <v>2395</v>
      </c>
      <c r="D36" s="14">
        <v>2155</v>
      </c>
      <c r="E36" s="15">
        <v>0.111368909512761</v>
      </c>
    </row>
    <row r="37" spans="1:5" x14ac:dyDescent="0.25">
      <c r="A37" s="3"/>
    </row>
    <row r="38" spans="1:5" x14ac:dyDescent="0.25">
      <c r="A38" s="8" t="s">
        <v>48</v>
      </c>
    </row>
    <row r="39" spans="1:5" x14ac:dyDescent="0.25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25">
      <c r="A40" s="12" t="s">
        <v>49</v>
      </c>
      <c r="B40" s="16"/>
      <c r="C40" s="14">
        <v>3278</v>
      </c>
      <c r="D40" s="14">
        <v>2910</v>
      </c>
      <c r="E40" s="15">
        <v>0.12646048109965599</v>
      </c>
    </row>
    <row r="41" spans="1:5" x14ac:dyDescent="0.25">
      <c r="A41" s="12" t="s">
        <v>50</v>
      </c>
      <c r="B41" s="16"/>
      <c r="C41" s="14">
        <v>1152</v>
      </c>
      <c r="D41" s="14">
        <v>893</v>
      </c>
      <c r="E41" s="15">
        <v>0.29003359462486</v>
      </c>
    </row>
    <row r="42" spans="1:5" x14ac:dyDescent="0.25">
      <c r="A42" s="3"/>
    </row>
    <row r="43" spans="1:5" x14ac:dyDescent="0.25">
      <c r="A43" s="8" t="s">
        <v>51</v>
      </c>
    </row>
    <row r="44" spans="1:5" x14ac:dyDescent="0.25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25">
      <c r="A45" s="170" t="s">
        <v>52</v>
      </c>
      <c r="B45" s="13" t="s">
        <v>19</v>
      </c>
      <c r="C45" s="14">
        <v>1984</v>
      </c>
      <c r="D45" s="14">
        <v>1902</v>
      </c>
      <c r="E45" s="15">
        <v>4.3112513144058902E-2</v>
      </c>
    </row>
    <row r="46" spans="1:5" x14ac:dyDescent="0.25">
      <c r="A46" s="171"/>
      <c r="B46" s="13" t="s">
        <v>53</v>
      </c>
      <c r="C46" s="14">
        <v>42</v>
      </c>
      <c r="D46" s="14">
        <v>44</v>
      </c>
      <c r="E46" s="15">
        <v>-4.5454545454545497E-2</v>
      </c>
    </row>
    <row r="47" spans="1:5" x14ac:dyDescent="0.25">
      <c r="A47" s="171"/>
      <c r="B47" s="13" t="s">
        <v>54</v>
      </c>
      <c r="C47" s="14">
        <v>2035</v>
      </c>
      <c r="D47" s="14">
        <v>2010</v>
      </c>
      <c r="E47" s="15">
        <v>1.24378109452736E-2</v>
      </c>
    </row>
    <row r="48" spans="1:5" x14ac:dyDescent="0.25">
      <c r="A48" s="172"/>
      <c r="B48" s="13" t="s">
        <v>23</v>
      </c>
      <c r="C48" s="14">
        <v>1575</v>
      </c>
      <c r="D48" s="14">
        <v>1583</v>
      </c>
      <c r="E48" s="15">
        <v>-5.0536955148452302E-3</v>
      </c>
    </row>
    <row r="49" spans="1:5" x14ac:dyDescent="0.25">
      <c r="A49" s="170" t="s">
        <v>55</v>
      </c>
      <c r="B49" s="13" t="s">
        <v>56</v>
      </c>
      <c r="C49" s="14">
        <v>1659</v>
      </c>
      <c r="D49" s="14">
        <v>1541</v>
      </c>
      <c r="E49" s="15">
        <v>7.6573653471771599E-2</v>
      </c>
    </row>
    <row r="50" spans="1:5" x14ac:dyDescent="0.25">
      <c r="A50" s="171"/>
      <c r="B50" s="13" t="s">
        <v>57</v>
      </c>
      <c r="C50" s="14">
        <v>60</v>
      </c>
      <c r="D50" s="14">
        <v>56</v>
      </c>
      <c r="E50" s="15">
        <v>7.1428571428571397E-2</v>
      </c>
    </row>
    <row r="51" spans="1:5" x14ac:dyDescent="0.25">
      <c r="A51" s="171"/>
      <c r="B51" s="13" t="s">
        <v>58</v>
      </c>
      <c r="C51" s="14">
        <v>210</v>
      </c>
      <c r="D51" s="14">
        <v>230</v>
      </c>
      <c r="E51" s="15">
        <v>-8.6956521739130405E-2</v>
      </c>
    </row>
    <row r="52" spans="1:5" x14ac:dyDescent="0.25">
      <c r="A52" s="172"/>
      <c r="B52" s="13" t="s">
        <v>59</v>
      </c>
      <c r="C52" s="14">
        <v>39</v>
      </c>
      <c r="D52" s="14">
        <v>44</v>
      </c>
      <c r="E52" s="15">
        <v>-0.11363636363636399</v>
      </c>
    </row>
    <row r="53" spans="1:5" x14ac:dyDescent="0.25">
      <c r="A53" s="3"/>
    </row>
    <row r="54" spans="1:5" x14ac:dyDescent="0.25">
      <c r="A54" s="8" t="s">
        <v>60</v>
      </c>
    </row>
    <row r="55" spans="1:5" x14ac:dyDescent="0.25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25">
      <c r="A56" s="170" t="s">
        <v>61</v>
      </c>
      <c r="B56" s="13" t="s">
        <v>54</v>
      </c>
      <c r="C56" s="14">
        <v>55</v>
      </c>
      <c r="D56" s="14">
        <v>42</v>
      </c>
      <c r="E56" s="15">
        <v>0.30952380952380898</v>
      </c>
    </row>
    <row r="57" spans="1:5" x14ac:dyDescent="0.25">
      <c r="A57" s="171"/>
      <c r="B57" s="13" t="s">
        <v>53</v>
      </c>
      <c r="C57" s="14">
        <v>0</v>
      </c>
      <c r="D57" s="14">
        <v>0</v>
      </c>
      <c r="E57" s="15">
        <v>0</v>
      </c>
    </row>
    <row r="58" spans="1:5" x14ac:dyDescent="0.25">
      <c r="A58" s="171"/>
      <c r="B58" s="13" t="s">
        <v>19</v>
      </c>
      <c r="C58" s="14">
        <v>62</v>
      </c>
      <c r="D58" s="14">
        <v>58</v>
      </c>
      <c r="E58" s="15">
        <v>6.8965517241379296E-2</v>
      </c>
    </row>
    <row r="59" spans="1:5" x14ac:dyDescent="0.25">
      <c r="A59" s="171"/>
      <c r="B59" s="13" t="s">
        <v>23</v>
      </c>
      <c r="C59" s="14">
        <v>70</v>
      </c>
      <c r="D59" s="14">
        <v>59</v>
      </c>
      <c r="E59" s="15">
        <v>0.186440677966102</v>
      </c>
    </row>
    <row r="60" spans="1:5" x14ac:dyDescent="0.25">
      <c r="A60" s="171"/>
      <c r="B60" s="13" t="s">
        <v>62</v>
      </c>
      <c r="C60" s="14">
        <v>25</v>
      </c>
      <c r="D60" s="14">
        <v>25</v>
      </c>
      <c r="E60" s="15">
        <v>0</v>
      </c>
    </row>
    <row r="61" spans="1:5" x14ac:dyDescent="0.25">
      <c r="A61" s="172"/>
      <c r="B61" s="13" t="s">
        <v>63</v>
      </c>
      <c r="C61" s="14">
        <v>0</v>
      </c>
      <c r="D61" s="14">
        <v>1</v>
      </c>
      <c r="E61" s="15">
        <v>-1</v>
      </c>
    </row>
    <row r="62" spans="1:5" x14ac:dyDescent="0.25">
      <c r="A62" s="170" t="s">
        <v>64</v>
      </c>
      <c r="B62" s="13" t="s">
        <v>65</v>
      </c>
      <c r="C62" s="14">
        <v>35</v>
      </c>
      <c r="D62" s="14">
        <v>34</v>
      </c>
      <c r="E62" s="15">
        <v>2.9411764705882401E-2</v>
      </c>
    </row>
    <row r="63" spans="1:5" x14ac:dyDescent="0.25">
      <c r="A63" s="171"/>
      <c r="B63" s="13" t="s">
        <v>58</v>
      </c>
      <c r="C63" s="14">
        <v>1</v>
      </c>
      <c r="D63" s="14">
        <v>3</v>
      </c>
      <c r="E63" s="15">
        <v>-0.66666666666666696</v>
      </c>
    </row>
    <row r="64" spans="1:5" x14ac:dyDescent="0.25">
      <c r="A64" s="172"/>
      <c r="B64" s="13" t="s">
        <v>66</v>
      </c>
      <c r="C64" s="14">
        <v>1</v>
      </c>
      <c r="D64" s="14">
        <v>0</v>
      </c>
      <c r="E64" s="15">
        <v>0</v>
      </c>
    </row>
    <row r="65" spans="1:5" x14ac:dyDescent="0.25">
      <c r="A65" s="3"/>
    </row>
    <row r="66" spans="1:5" x14ac:dyDescent="0.25">
      <c r="A66" s="8" t="s">
        <v>67</v>
      </c>
    </row>
    <row r="67" spans="1:5" x14ac:dyDescent="0.25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25">
      <c r="A68" s="12" t="s">
        <v>35</v>
      </c>
      <c r="B68" s="16"/>
      <c r="C68" s="14">
        <v>0</v>
      </c>
      <c r="D68" s="14">
        <v>0</v>
      </c>
      <c r="E68" s="15">
        <v>0</v>
      </c>
    </row>
    <row r="69" spans="1:5" x14ac:dyDescent="0.25">
      <c r="A69" s="12" t="s">
        <v>36</v>
      </c>
      <c r="B69" s="16"/>
      <c r="C69" s="14">
        <v>0</v>
      </c>
      <c r="D69" s="14">
        <v>0</v>
      </c>
      <c r="E69" s="15">
        <v>0</v>
      </c>
    </row>
    <row r="70" spans="1:5" x14ac:dyDescent="0.25">
      <c r="A70" s="12" t="s">
        <v>37</v>
      </c>
      <c r="B70" s="16"/>
      <c r="C70" s="14">
        <v>0</v>
      </c>
      <c r="D70" s="14">
        <v>1</v>
      </c>
      <c r="E70" s="15">
        <v>-1</v>
      </c>
    </row>
    <row r="71" spans="1:5" x14ac:dyDescent="0.25">
      <c r="A71" s="12" t="s">
        <v>38</v>
      </c>
      <c r="B71" s="16"/>
      <c r="C71" s="14">
        <v>0</v>
      </c>
      <c r="D71" s="14">
        <v>1</v>
      </c>
      <c r="E71" s="15">
        <v>-1</v>
      </c>
    </row>
    <row r="72" spans="1:5" x14ac:dyDescent="0.25">
      <c r="A72" s="12" t="s">
        <v>39</v>
      </c>
      <c r="B72" s="16"/>
      <c r="C72" s="14">
        <v>0</v>
      </c>
      <c r="D72" s="14">
        <v>0</v>
      </c>
      <c r="E72" s="15">
        <v>0</v>
      </c>
    </row>
    <row r="73" spans="1:5" x14ac:dyDescent="0.25">
      <c r="A73" s="3"/>
    </row>
    <row r="74" spans="1:5" x14ac:dyDescent="0.25">
      <c r="A74" s="8" t="s">
        <v>68</v>
      </c>
    </row>
    <row r="75" spans="1:5" x14ac:dyDescent="0.25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25">
      <c r="A76" s="173"/>
      <c r="B76" s="13" t="s">
        <v>49</v>
      </c>
      <c r="C76" s="14">
        <v>24</v>
      </c>
      <c r="D76" s="14">
        <v>12</v>
      </c>
      <c r="E76" s="15">
        <v>1</v>
      </c>
    </row>
    <row r="77" spans="1:5" x14ac:dyDescent="0.25">
      <c r="A77" s="174"/>
      <c r="B77" s="13" t="s">
        <v>58</v>
      </c>
      <c r="C77" s="14">
        <v>4</v>
      </c>
      <c r="D77" s="14">
        <v>1</v>
      </c>
      <c r="E77" s="15">
        <v>3</v>
      </c>
    </row>
    <row r="78" spans="1:5" x14ac:dyDescent="0.25">
      <c r="A78" s="174"/>
      <c r="B78" s="13" t="s">
        <v>65</v>
      </c>
      <c r="C78" s="14">
        <v>9</v>
      </c>
      <c r="D78" s="14">
        <v>7</v>
      </c>
      <c r="E78" s="15">
        <v>0.28571428571428598</v>
      </c>
    </row>
    <row r="79" spans="1:5" x14ac:dyDescent="0.25">
      <c r="A79" s="174"/>
      <c r="B79" s="13" t="s">
        <v>69</v>
      </c>
      <c r="C79" s="14">
        <v>11</v>
      </c>
      <c r="D79" s="14">
        <v>16</v>
      </c>
      <c r="E79" s="15">
        <v>-0.3125</v>
      </c>
    </row>
    <row r="80" spans="1:5" x14ac:dyDescent="0.25">
      <c r="A80" s="175"/>
      <c r="B80" s="13" t="s">
        <v>70</v>
      </c>
      <c r="C80" s="14">
        <v>10</v>
      </c>
      <c r="D80" s="14">
        <v>10</v>
      </c>
      <c r="E80" s="15">
        <v>0</v>
      </c>
    </row>
    <row r="81" spans="1:5" x14ac:dyDescent="0.25">
      <c r="A81" s="3"/>
    </row>
    <row r="82" spans="1:5" x14ac:dyDescent="0.25">
      <c r="A82" s="8" t="s">
        <v>71</v>
      </c>
    </row>
    <row r="83" spans="1:5" x14ac:dyDescent="0.25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25">
      <c r="A84" s="170" t="s">
        <v>72</v>
      </c>
      <c r="B84" s="13" t="s">
        <v>73</v>
      </c>
      <c r="C84" s="14">
        <v>1152</v>
      </c>
      <c r="D84" s="14">
        <v>893</v>
      </c>
      <c r="E84" s="15">
        <v>0.29003359462486</v>
      </c>
    </row>
    <row r="85" spans="1:5" x14ac:dyDescent="0.25">
      <c r="A85" s="172"/>
      <c r="B85" s="13" t="s">
        <v>74</v>
      </c>
      <c r="C85" s="14">
        <v>269</v>
      </c>
      <c r="D85" s="14">
        <v>180</v>
      </c>
      <c r="E85" s="15">
        <v>0.49444444444444402</v>
      </c>
    </row>
    <row r="86" spans="1:5" x14ac:dyDescent="0.25">
      <c r="A86" s="170" t="s">
        <v>75</v>
      </c>
      <c r="B86" s="13" t="s">
        <v>73</v>
      </c>
      <c r="C86" s="14">
        <v>1981</v>
      </c>
      <c r="D86" s="14">
        <v>1907</v>
      </c>
      <c r="E86" s="15">
        <v>3.8804404824331402E-2</v>
      </c>
    </row>
    <row r="87" spans="1:5" x14ac:dyDescent="0.25">
      <c r="A87" s="172"/>
      <c r="B87" s="13" t="s">
        <v>74</v>
      </c>
      <c r="C87" s="14">
        <v>1088</v>
      </c>
      <c r="D87" s="14">
        <v>1182</v>
      </c>
      <c r="E87" s="15">
        <v>-7.9526226734348601E-2</v>
      </c>
    </row>
    <row r="88" spans="1:5" x14ac:dyDescent="0.25">
      <c r="A88" s="170" t="s">
        <v>76</v>
      </c>
      <c r="B88" s="13" t="s">
        <v>73</v>
      </c>
      <c r="C88" s="14">
        <v>122</v>
      </c>
      <c r="D88" s="14">
        <v>156</v>
      </c>
      <c r="E88" s="15">
        <v>-0.21794871794871801</v>
      </c>
    </row>
    <row r="89" spans="1:5" x14ac:dyDescent="0.25">
      <c r="A89" s="172"/>
      <c r="B89" s="13" t="s">
        <v>74</v>
      </c>
      <c r="C89" s="14">
        <v>51</v>
      </c>
      <c r="D89" s="14">
        <v>72</v>
      </c>
      <c r="E89" s="15">
        <v>-0.29166666666666702</v>
      </c>
    </row>
    <row r="90" spans="1:5" x14ac:dyDescent="0.25">
      <c r="A90" s="170" t="s">
        <v>77</v>
      </c>
      <c r="B90" s="13" t="s">
        <v>73</v>
      </c>
      <c r="C90" s="14">
        <v>0</v>
      </c>
      <c r="D90" s="14">
        <v>0</v>
      </c>
      <c r="E90" s="15">
        <v>0</v>
      </c>
    </row>
    <row r="91" spans="1:5" x14ac:dyDescent="0.25">
      <c r="A91" s="172"/>
      <c r="B91" s="13" t="s">
        <v>74</v>
      </c>
      <c r="C91" s="14">
        <v>0</v>
      </c>
      <c r="D91" s="14">
        <v>0</v>
      </c>
      <c r="E91" s="15">
        <v>0</v>
      </c>
    </row>
    <row r="92" spans="1:5" x14ac:dyDescent="0.25">
      <c r="A92" s="3"/>
    </row>
    <row r="93" spans="1:5" x14ac:dyDescent="0.25">
      <c r="A93" s="8" t="s">
        <v>78</v>
      </c>
    </row>
    <row r="94" spans="1:5" x14ac:dyDescent="0.25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25">
      <c r="A95" s="17"/>
      <c r="B95" s="16"/>
      <c r="C95" s="14">
        <v>1769</v>
      </c>
      <c r="D95" s="14">
        <v>1635</v>
      </c>
      <c r="E95" s="15">
        <v>8.1957186544342503E-2</v>
      </c>
    </row>
    <row r="96" spans="1:5" x14ac:dyDescent="0.25">
      <c r="A96" s="12" t="s">
        <v>79</v>
      </c>
      <c r="B96" s="16"/>
      <c r="C96" s="14">
        <v>0</v>
      </c>
      <c r="D96" s="14">
        <v>0</v>
      </c>
      <c r="E96" s="15">
        <v>0</v>
      </c>
    </row>
    <row r="97" spans="1:5" x14ac:dyDescent="0.25">
      <c r="A97" s="3"/>
    </row>
    <row r="98" spans="1:5" x14ac:dyDescent="0.25">
      <c r="A98" s="8" t="s">
        <v>80</v>
      </c>
    </row>
    <row r="99" spans="1:5" x14ac:dyDescent="0.25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25">
      <c r="A100" s="12" t="s">
        <v>81</v>
      </c>
      <c r="B100" s="16"/>
      <c r="C100" s="14">
        <v>438</v>
      </c>
      <c r="D100" s="14">
        <v>270</v>
      </c>
      <c r="E100" s="15">
        <v>0.62222222222222201</v>
      </c>
    </row>
    <row r="101" spans="1:5" x14ac:dyDescent="0.25">
      <c r="A101" s="12" t="s">
        <v>82</v>
      </c>
      <c r="B101" s="16"/>
      <c r="C101" s="14">
        <v>498</v>
      </c>
      <c r="D101" s="14">
        <v>404</v>
      </c>
      <c r="E101" s="15">
        <v>0.23267326732673299</v>
      </c>
    </row>
    <row r="102" spans="1:5" x14ac:dyDescent="0.25">
      <c r="A102" s="12" t="s">
        <v>79</v>
      </c>
      <c r="B102" s="16"/>
      <c r="C102" s="14">
        <v>5</v>
      </c>
      <c r="D102" s="14">
        <v>8</v>
      </c>
      <c r="E102" s="15">
        <v>-0.375</v>
      </c>
    </row>
    <row r="103" spans="1:5" x14ac:dyDescent="0.25">
      <c r="A103" s="3"/>
    </row>
    <row r="104" spans="1:5" x14ac:dyDescent="0.25">
      <c r="A104" s="8" t="s">
        <v>83</v>
      </c>
    </row>
    <row r="105" spans="1:5" x14ac:dyDescent="0.25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25">
      <c r="A106" s="170" t="s">
        <v>81</v>
      </c>
      <c r="B106" s="13" t="s">
        <v>84</v>
      </c>
      <c r="C106" s="14">
        <v>1000</v>
      </c>
      <c r="D106" s="14">
        <v>932</v>
      </c>
      <c r="E106" s="15">
        <v>7.2961373390557901E-2</v>
      </c>
    </row>
    <row r="107" spans="1:5" x14ac:dyDescent="0.25">
      <c r="A107" s="171"/>
      <c r="B107" s="13" t="s">
        <v>85</v>
      </c>
      <c r="C107" s="14">
        <v>418</v>
      </c>
      <c r="D107" s="14">
        <v>325</v>
      </c>
      <c r="E107" s="15">
        <v>0.28615384615384598</v>
      </c>
    </row>
    <row r="108" spans="1:5" x14ac:dyDescent="0.25">
      <c r="A108" s="172"/>
      <c r="B108" s="13" t="s">
        <v>86</v>
      </c>
      <c r="C108" s="14">
        <v>160</v>
      </c>
      <c r="D108" s="14">
        <v>216</v>
      </c>
      <c r="E108" s="15">
        <v>-0.25925925925925902</v>
      </c>
    </row>
    <row r="109" spans="1:5" x14ac:dyDescent="0.25">
      <c r="A109" s="170" t="s">
        <v>82</v>
      </c>
      <c r="B109" s="13" t="s">
        <v>87</v>
      </c>
      <c r="C109" s="14">
        <v>110</v>
      </c>
      <c r="D109" s="14">
        <v>98</v>
      </c>
      <c r="E109" s="15">
        <v>0.122448979591837</v>
      </c>
    </row>
    <row r="110" spans="1:5" x14ac:dyDescent="0.25">
      <c r="A110" s="172"/>
      <c r="B110" s="13" t="s">
        <v>86</v>
      </c>
      <c r="C110" s="14">
        <v>272</v>
      </c>
      <c r="D110" s="14">
        <v>221</v>
      </c>
      <c r="E110" s="15">
        <v>0.230769230769231</v>
      </c>
    </row>
    <row r="111" spans="1:5" x14ac:dyDescent="0.25">
      <c r="A111" s="12" t="s">
        <v>79</v>
      </c>
      <c r="B111" s="16"/>
      <c r="C111" s="14">
        <v>101</v>
      </c>
      <c r="D111" s="14">
        <v>58</v>
      </c>
      <c r="E111" s="15">
        <v>0.74137931034482796</v>
      </c>
    </row>
    <row r="112" spans="1:5" x14ac:dyDescent="0.25">
      <c r="A112" s="3"/>
    </row>
    <row r="113" spans="1:5" x14ac:dyDescent="0.25">
      <c r="A113" s="8" t="s">
        <v>88</v>
      </c>
    </row>
    <row r="114" spans="1:5" x14ac:dyDescent="0.25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25">
      <c r="A115" s="170" t="s">
        <v>81</v>
      </c>
      <c r="B115" s="13" t="s">
        <v>84</v>
      </c>
      <c r="C115" s="14">
        <v>34</v>
      </c>
      <c r="D115" s="14">
        <v>49</v>
      </c>
      <c r="E115" s="15">
        <v>-0.30612244897959201</v>
      </c>
    </row>
    <row r="116" spans="1:5" x14ac:dyDescent="0.25">
      <c r="A116" s="171"/>
      <c r="B116" s="13" t="s">
        <v>85</v>
      </c>
      <c r="C116" s="14">
        <v>47</v>
      </c>
      <c r="D116" s="14">
        <v>36</v>
      </c>
      <c r="E116" s="15">
        <v>0.30555555555555503</v>
      </c>
    </row>
    <row r="117" spans="1:5" x14ac:dyDescent="0.25">
      <c r="A117" s="172"/>
      <c r="B117" s="13" t="s">
        <v>86</v>
      </c>
      <c r="C117" s="14">
        <v>8</v>
      </c>
      <c r="D117" s="14">
        <v>36</v>
      </c>
      <c r="E117" s="15">
        <v>-0.77777777777777801</v>
      </c>
    </row>
    <row r="118" spans="1:5" x14ac:dyDescent="0.25">
      <c r="A118" s="170" t="s">
        <v>82</v>
      </c>
      <c r="B118" s="13" t="s">
        <v>87</v>
      </c>
      <c r="C118" s="14">
        <v>6</v>
      </c>
      <c r="D118" s="14">
        <v>7</v>
      </c>
      <c r="E118" s="15">
        <v>-0.14285714285714299</v>
      </c>
    </row>
    <row r="119" spans="1:5" x14ac:dyDescent="0.25">
      <c r="A119" s="172"/>
      <c r="B119" s="13" t="s">
        <v>86</v>
      </c>
      <c r="C119" s="14">
        <v>15</v>
      </c>
      <c r="D119" s="14">
        <v>16</v>
      </c>
      <c r="E119" s="15">
        <v>-6.25E-2</v>
      </c>
    </row>
    <row r="120" spans="1:5" x14ac:dyDescent="0.25">
      <c r="A120" s="12" t="s">
        <v>79</v>
      </c>
      <c r="B120" s="16"/>
      <c r="C120" s="14">
        <v>15</v>
      </c>
      <c r="D120" s="14">
        <v>13</v>
      </c>
      <c r="E120" s="15">
        <v>0.15384615384615399</v>
      </c>
    </row>
    <row r="121" spans="1:5" x14ac:dyDescent="0.25">
      <c r="A121" s="3"/>
    </row>
    <row r="122" spans="1:5" x14ac:dyDescent="0.25">
      <c r="A122" s="8" t="s">
        <v>89</v>
      </c>
    </row>
    <row r="123" spans="1:5" x14ac:dyDescent="0.25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25">
      <c r="A124" s="170" t="s">
        <v>90</v>
      </c>
      <c r="B124" s="13" t="s">
        <v>91</v>
      </c>
      <c r="C124" s="14">
        <v>0</v>
      </c>
      <c r="D124" s="14">
        <v>0</v>
      </c>
      <c r="E124" s="15">
        <v>0</v>
      </c>
    </row>
    <row r="125" spans="1:5" x14ac:dyDescent="0.25">
      <c r="A125" s="172"/>
      <c r="B125" s="13" t="s">
        <v>92</v>
      </c>
      <c r="C125" s="14">
        <v>0</v>
      </c>
      <c r="D125" s="14">
        <v>0</v>
      </c>
      <c r="E125" s="15">
        <v>0</v>
      </c>
    </row>
    <row r="126" spans="1:5" x14ac:dyDescent="0.25">
      <c r="A126" s="170" t="s">
        <v>93</v>
      </c>
      <c r="B126" s="13" t="s">
        <v>91</v>
      </c>
      <c r="C126" s="14">
        <v>97</v>
      </c>
      <c r="D126" s="14">
        <v>102</v>
      </c>
      <c r="E126" s="15">
        <v>-4.9019607843137303E-2</v>
      </c>
    </row>
    <row r="127" spans="1:5" x14ac:dyDescent="0.25">
      <c r="A127" s="172"/>
      <c r="B127" s="13" t="s">
        <v>92</v>
      </c>
      <c r="C127" s="14">
        <v>704</v>
      </c>
      <c r="D127" s="14">
        <v>856</v>
      </c>
      <c r="E127" s="15">
        <v>-0.177570093457944</v>
      </c>
    </row>
    <row r="128" spans="1:5" x14ac:dyDescent="0.25">
      <c r="A128" s="170" t="s">
        <v>94</v>
      </c>
      <c r="B128" s="13" t="s">
        <v>91</v>
      </c>
      <c r="C128" s="14">
        <v>3479</v>
      </c>
      <c r="D128" s="14">
        <v>2497</v>
      </c>
      <c r="E128" s="15">
        <v>0.39327192631157398</v>
      </c>
    </row>
    <row r="129" spans="1:5" x14ac:dyDescent="0.25">
      <c r="A129" s="172"/>
      <c r="B129" s="13" t="s">
        <v>92</v>
      </c>
      <c r="C129" s="14">
        <v>12033</v>
      </c>
      <c r="D129" s="14">
        <v>7746</v>
      </c>
      <c r="E129" s="15">
        <v>0.55344694035631303</v>
      </c>
    </row>
    <row r="130" spans="1:5" x14ac:dyDescent="0.25">
      <c r="A130" s="170" t="s">
        <v>95</v>
      </c>
      <c r="B130" s="13" t="s">
        <v>91</v>
      </c>
      <c r="C130" s="14">
        <v>132</v>
      </c>
      <c r="D130" s="14">
        <v>72</v>
      </c>
      <c r="E130" s="15">
        <v>0.83333333333333304</v>
      </c>
    </row>
    <row r="131" spans="1:5" x14ac:dyDescent="0.25">
      <c r="A131" s="172"/>
      <c r="B131" s="13" t="s">
        <v>92</v>
      </c>
      <c r="C131" s="14">
        <v>138</v>
      </c>
      <c r="D131" s="14">
        <v>74</v>
      </c>
      <c r="E131" s="15">
        <v>0.86486486486486502</v>
      </c>
    </row>
    <row r="132" spans="1:5" x14ac:dyDescent="0.25">
      <c r="A132" s="3"/>
    </row>
    <row r="133" spans="1:5" x14ac:dyDescent="0.25">
      <c r="A133" s="8" t="s">
        <v>96</v>
      </c>
    </row>
    <row r="134" spans="1:5" x14ac:dyDescent="0.25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25">
      <c r="A135" s="170" t="s">
        <v>97</v>
      </c>
      <c r="B135" s="13" t="s">
        <v>98</v>
      </c>
      <c r="C135" s="14">
        <v>212</v>
      </c>
      <c r="D135" s="14">
        <v>95</v>
      </c>
      <c r="E135" s="15">
        <v>1.23157894736842</v>
      </c>
    </row>
    <row r="136" spans="1:5" x14ac:dyDescent="0.25">
      <c r="A136" s="172"/>
      <c r="B136" s="13" t="s">
        <v>99</v>
      </c>
      <c r="C136" s="14">
        <v>5</v>
      </c>
      <c r="D136" s="14">
        <v>4</v>
      </c>
      <c r="E136" s="15">
        <v>0.25</v>
      </c>
    </row>
    <row r="137" spans="1:5" x14ac:dyDescent="0.25">
      <c r="A137" s="170" t="s">
        <v>100</v>
      </c>
      <c r="B137" s="13" t="s">
        <v>98</v>
      </c>
      <c r="C137" s="14">
        <v>0</v>
      </c>
      <c r="D137" s="18"/>
      <c r="E137" s="15">
        <v>0</v>
      </c>
    </row>
    <row r="138" spans="1:5" x14ac:dyDescent="0.25">
      <c r="A138" s="172"/>
      <c r="B138" s="13" t="s">
        <v>99</v>
      </c>
      <c r="C138" s="14">
        <v>0</v>
      </c>
      <c r="D138" s="14">
        <v>1</v>
      </c>
      <c r="E138" s="15">
        <v>-1</v>
      </c>
    </row>
    <row r="139" spans="1:5" x14ac:dyDescent="0.25">
      <c r="A139" s="170" t="s">
        <v>101</v>
      </c>
      <c r="B139" s="13" t="s">
        <v>98</v>
      </c>
      <c r="C139" s="14">
        <v>3</v>
      </c>
      <c r="D139" s="14">
        <v>2</v>
      </c>
      <c r="E139" s="15">
        <v>0.5</v>
      </c>
    </row>
    <row r="140" spans="1:5" x14ac:dyDescent="0.25">
      <c r="A140" s="172"/>
      <c r="B140" s="13" t="s">
        <v>102</v>
      </c>
      <c r="C140" s="14">
        <v>0</v>
      </c>
      <c r="D140" s="14">
        <v>1</v>
      </c>
      <c r="E140" s="15">
        <v>-1</v>
      </c>
    </row>
    <row r="141" spans="1:5" x14ac:dyDescent="0.25">
      <c r="A141" s="3"/>
    </row>
    <row r="142" spans="1:5" x14ac:dyDescent="0.25">
      <c r="A142" s="8" t="s">
        <v>103</v>
      </c>
    </row>
    <row r="143" spans="1:5" x14ac:dyDescent="0.25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25">
      <c r="A144" s="12" t="s">
        <v>104</v>
      </c>
      <c r="B144" s="16"/>
      <c r="C144" s="14">
        <v>180</v>
      </c>
      <c r="D144" s="14">
        <v>183</v>
      </c>
      <c r="E144" s="15">
        <v>-1.63934426229508E-2</v>
      </c>
    </row>
    <row r="145" spans="1:5" x14ac:dyDescent="0.25">
      <c r="A145" s="170" t="s">
        <v>105</v>
      </c>
      <c r="B145" s="13" t="s">
        <v>106</v>
      </c>
      <c r="C145" s="14">
        <v>5</v>
      </c>
      <c r="D145" s="14">
        <v>3</v>
      </c>
      <c r="E145" s="15">
        <v>0.66666666666666696</v>
      </c>
    </row>
    <row r="146" spans="1:5" x14ac:dyDescent="0.25">
      <c r="A146" s="171"/>
      <c r="B146" s="13" t="s">
        <v>107</v>
      </c>
      <c r="C146" s="14">
        <v>93</v>
      </c>
      <c r="D146" s="14">
        <v>96</v>
      </c>
      <c r="E146" s="15">
        <v>-3.125E-2</v>
      </c>
    </row>
    <row r="147" spans="1:5" x14ac:dyDescent="0.25">
      <c r="A147" s="171"/>
      <c r="B147" s="13" t="s">
        <v>108</v>
      </c>
      <c r="C147" s="14">
        <v>8</v>
      </c>
      <c r="D147" s="14">
        <v>23</v>
      </c>
      <c r="E147" s="15">
        <v>-0.65217391304347805</v>
      </c>
    </row>
    <row r="148" spans="1:5" x14ac:dyDescent="0.25">
      <c r="A148" s="171"/>
      <c r="B148" s="13" t="s">
        <v>109</v>
      </c>
      <c r="C148" s="14">
        <v>6</v>
      </c>
      <c r="D148" s="14">
        <v>23</v>
      </c>
      <c r="E148" s="15">
        <v>-0.73913043478260898</v>
      </c>
    </row>
    <row r="149" spans="1:5" x14ac:dyDescent="0.25">
      <c r="A149" s="171"/>
      <c r="B149" s="13" t="s">
        <v>110</v>
      </c>
      <c r="C149" s="14">
        <v>58</v>
      </c>
      <c r="D149" s="14">
        <v>33</v>
      </c>
      <c r="E149" s="15">
        <v>0.75757575757575801</v>
      </c>
    </row>
    <row r="150" spans="1:5" x14ac:dyDescent="0.25">
      <c r="A150" s="172"/>
      <c r="B150" s="13" t="s">
        <v>111</v>
      </c>
      <c r="C150" s="14">
        <v>10</v>
      </c>
      <c r="D150" s="14">
        <v>5</v>
      </c>
      <c r="E150" s="15">
        <v>1</v>
      </c>
    </row>
    <row r="151" spans="1:5" x14ac:dyDescent="0.25">
      <c r="A151" s="170" t="s">
        <v>112</v>
      </c>
      <c r="B151" s="13" t="s">
        <v>113</v>
      </c>
      <c r="C151" s="14">
        <v>98</v>
      </c>
      <c r="D151" s="14">
        <v>94</v>
      </c>
      <c r="E151" s="15">
        <v>4.2553191489361701E-2</v>
      </c>
    </row>
    <row r="152" spans="1:5" x14ac:dyDescent="0.25">
      <c r="A152" s="172"/>
      <c r="B152" s="13" t="s">
        <v>114</v>
      </c>
      <c r="C152" s="14">
        <v>117</v>
      </c>
      <c r="D152" s="14">
        <v>105</v>
      </c>
      <c r="E152" s="15">
        <v>0.114285714285714</v>
      </c>
    </row>
    <row r="153" spans="1:5" x14ac:dyDescent="0.25">
      <c r="A153" s="170" t="s">
        <v>115</v>
      </c>
      <c r="B153" s="13" t="s">
        <v>19</v>
      </c>
      <c r="C153" s="14">
        <v>35</v>
      </c>
      <c r="D153" s="14">
        <v>51</v>
      </c>
      <c r="E153" s="15">
        <v>-0.31372549019607798</v>
      </c>
    </row>
    <row r="154" spans="1:5" x14ac:dyDescent="0.25">
      <c r="A154" s="172"/>
      <c r="B154" s="13" t="s">
        <v>23</v>
      </c>
      <c r="C154" s="14">
        <v>19</v>
      </c>
      <c r="D154" s="14">
        <v>35</v>
      </c>
      <c r="E154" s="15">
        <v>-0.45714285714285702</v>
      </c>
    </row>
    <row r="155" spans="1:5" x14ac:dyDescent="0.25">
      <c r="A155" s="12" t="s">
        <v>116</v>
      </c>
      <c r="B155" s="16"/>
      <c r="C155" s="14">
        <v>0</v>
      </c>
      <c r="D155" s="18"/>
      <c r="E155" s="15">
        <v>0</v>
      </c>
    </row>
    <row r="156" spans="1:5" x14ac:dyDescent="0.25">
      <c r="A156" s="3"/>
    </row>
    <row r="157" spans="1:5" x14ac:dyDescent="0.25">
      <c r="A157" s="8" t="s">
        <v>117</v>
      </c>
    </row>
    <row r="158" spans="1:5" x14ac:dyDescent="0.25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25">
      <c r="A159" s="170" t="s">
        <v>118</v>
      </c>
      <c r="B159" s="13" t="s">
        <v>119</v>
      </c>
      <c r="C159" s="14">
        <v>541</v>
      </c>
      <c r="D159" s="14">
        <v>479</v>
      </c>
      <c r="E159" s="15">
        <v>0.129436325678497</v>
      </c>
    </row>
    <row r="160" spans="1:5" x14ac:dyDescent="0.25">
      <c r="A160" s="171"/>
      <c r="B160" s="13" t="s">
        <v>120</v>
      </c>
      <c r="C160" s="14">
        <v>266</v>
      </c>
      <c r="D160" s="14">
        <v>322</v>
      </c>
      <c r="E160" s="15">
        <v>-0.173913043478261</v>
      </c>
    </row>
    <row r="161" spans="1:5" x14ac:dyDescent="0.25">
      <c r="A161" s="171"/>
      <c r="B161" s="13" t="s">
        <v>121</v>
      </c>
      <c r="C161" s="14">
        <v>528</v>
      </c>
      <c r="D161" s="14">
        <v>527</v>
      </c>
      <c r="E161" s="15">
        <v>1.89753320683112E-3</v>
      </c>
    </row>
    <row r="162" spans="1:5" x14ac:dyDescent="0.25">
      <c r="A162" s="171"/>
      <c r="B162" s="13" t="s">
        <v>122</v>
      </c>
      <c r="C162" s="14">
        <v>1</v>
      </c>
      <c r="D162" s="14">
        <v>66</v>
      </c>
      <c r="E162" s="15">
        <v>-0.98484848484848497</v>
      </c>
    </row>
    <row r="163" spans="1:5" x14ac:dyDescent="0.25">
      <c r="A163" s="171"/>
      <c r="B163" s="13" t="s">
        <v>123</v>
      </c>
      <c r="C163" s="14">
        <v>0</v>
      </c>
      <c r="D163" s="14">
        <v>0</v>
      </c>
      <c r="E163" s="15">
        <v>0</v>
      </c>
    </row>
    <row r="164" spans="1:5" x14ac:dyDescent="0.25">
      <c r="A164" s="171"/>
      <c r="B164" s="13" t="s">
        <v>124</v>
      </c>
      <c r="C164" s="14">
        <v>37</v>
      </c>
      <c r="D164" s="14">
        <v>33</v>
      </c>
      <c r="E164" s="15">
        <v>0.12121212121212099</v>
      </c>
    </row>
    <row r="165" spans="1:5" x14ac:dyDescent="0.25">
      <c r="A165" s="171"/>
      <c r="B165" s="13" t="s">
        <v>125</v>
      </c>
      <c r="C165" s="14">
        <v>888</v>
      </c>
      <c r="D165" s="14">
        <v>1005</v>
      </c>
      <c r="E165" s="15">
        <v>-0.11641791044776099</v>
      </c>
    </row>
    <row r="166" spans="1:5" x14ac:dyDescent="0.25">
      <c r="A166" s="171"/>
      <c r="B166" s="13" t="s">
        <v>126</v>
      </c>
      <c r="C166" s="14">
        <v>7</v>
      </c>
      <c r="D166" s="14">
        <v>3</v>
      </c>
      <c r="E166" s="15">
        <v>1.3333333333333299</v>
      </c>
    </row>
    <row r="167" spans="1:5" x14ac:dyDescent="0.25">
      <c r="A167" s="171"/>
      <c r="B167" s="13" t="s">
        <v>127</v>
      </c>
      <c r="C167" s="14">
        <v>268</v>
      </c>
      <c r="D167" s="14">
        <v>286</v>
      </c>
      <c r="E167" s="15">
        <v>-6.2937062937062901E-2</v>
      </c>
    </row>
    <row r="168" spans="1:5" x14ac:dyDescent="0.25">
      <c r="A168" s="171"/>
      <c r="B168" s="13" t="s">
        <v>128</v>
      </c>
      <c r="C168" s="14">
        <v>1086</v>
      </c>
      <c r="D168" s="14">
        <v>966</v>
      </c>
      <c r="E168" s="15">
        <v>0.12422360248447201</v>
      </c>
    </row>
    <row r="169" spans="1:5" x14ac:dyDescent="0.25">
      <c r="A169" s="171"/>
      <c r="B169" s="13" t="s">
        <v>129</v>
      </c>
      <c r="C169" s="14">
        <v>22</v>
      </c>
      <c r="D169" s="14">
        <v>4</v>
      </c>
      <c r="E169" s="15">
        <v>4.5</v>
      </c>
    </row>
    <row r="170" spans="1:5" x14ac:dyDescent="0.25">
      <c r="A170" s="171"/>
      <c r="B170" s="13" t="s">
        <v>130</v>
      </c>
      <c r="C170" s="14">
        <v>525</v>
      </c>
      <c r="D170" s="14">
        <v>412</v>
      </c>
      <c r="E170" s="15">
        <v>0.274271844660194</v>
      </c>
    </row>
    <row r="171" spans="1:5" x14ac:dyDescent="0.25">
      <c r="A171" s="171"/>
      <c r="B171" s="13" t="s">
        <v>131</v>
      </c>
      <c r="C171" s="14">
        <v>3</v>
      </c>
      <c r="D171" s="14">
        <v>4</v>
      </c>
      <c r="E171" s="15">
        <v>-0.25</v>
      </c>
    </row>
    <row r="172" spans="1:5" x14ac:dyDescent="0.25">
      <c r="A172" s="171"/>
      <c r="B172" s="13" t="s">
        <v>132</v>
      </c>
      <c r="C172" s="14">
        <v>0</v>
      </c>
      <c r="D172" s="14">
        <v>2</v>
      </c>
      <c r="E172" s="15">
        <v>-1</v>
      </c>
    </row>
    <row r="173" spans="1:5" x14ac:dyDescent="0.25">
      <c r="A173" s="171"/>
      <c r="B173" s="13" t="s">
        <v>133</v>
      </c>
      <c r="C173" s="14">
        <v>15</v>
      </c>
      <c r="D173" s="14">
        <v>20</v>
      </c>
      <c r="E173" s="15">
        <v>-0.25</v>
      </c>
    </row>
    <row r="174" spans="1:5" x14ac:dyDescent="0.25">
      <c r="A174" s="171"/>
      <c r="B174" s="13" t="s">
        <v>134</v>
      </c>
      <c r="C174" s="14">
        <v>0</v>
      </c>
      <c r="D174" s="14">
        <v>0</v>
      </c>
      <c r="E174" s="15">
        <v>0</v>
      </c>
    </row>
    <row r="175" spans="1:5" x14ac:dyDescent="0.25">
      <c r="A175" s="171"/>
      <c r="B175" s="13" t="s">
        <v>135</v>
      </c>
      <c r="C175" s="14">
        <v>11</v>
      </c>
      <c r="D175" s="14">
        <v>17</v>
      </c>
      <c r="E175" s="15">
        <v>-0.35294117647058798</v>
      </c>
    </row>
    <row r="176" spans="1:5" x14ac:dyDescent="0.25">
      <c r="A176" s="171"/>
      <c r="B176" s="13" t="s">
        <v>136</v>
      </c>
      <c r="C176" s="14">
        <v>1</v>
      </c>
      <c r="D176" s="18"/>
      <c r="E176" s="15">
        <v>0</v>
      </c>
    </row>
    <row r="177" spans="1:5" x14ac:dyDescent="0.25">
      <c r="A177" s="171"/>
      <c r="B177" s="13" t="s">
        <v>137</v>
      </c>
      <c r="C177" s="14">
        <v>0</v>
      </c>
      <c r="D177" s="14">
        <v>0</v>
      </c>
      <c r="E177" s="15">
        <v>0</v>
      </c>
    </row>
    <row r="178" spans="1:5" x14ac:dyDescent="0.25">
      <c r="A178" s="171"/>
      <c r="B178" s="13" t="s">
        <v>138</v>
      </c>
      <c r="C178" s="14">
        <v>1</v>
      </c>
      <c r="D178" s="14">
        <v>0</v>
      </c>
      <c r="E178" s="15">
        <v>0</v>
      </c>
    </row>
    <row r="179" spans="1:5" x14ac:dyDescent="0.25">
      <c r="A179" s="171"/>
      <c r="B179" s="13" t="s">
        <v>139</v>
      </c>
      <c r="C179" s="14">
        <v>1025</v>
      </c>
      <c r="D179" s="14">
        <v>941</v>
      </c>
      <c r="E179" s="15">
        <v>8.9266737513283706E-2</v>
      </c>
    </row>
    <row r="180" spans="1:5" x14ac:dyDescent="0.25">
      <c r="A180" s="171"/>
      <c r="B180" s="13" t="s">
        <v>140</v>
      </c>
      <c r="C180" s="14">
        <v>528</v>
      </c>
      <c r="D180" s="14">
        <v>0</v>
      </c>
      <c r="E180" s="15">
        <v>0</v>
      </c>
    </row>
    <row r="181" spans="1:5" x14ac:dyDescent="0.25">
      <c r="A181" s="171"/>
      <c r="B181" s="13" t="s">
        <v>141</v>
      </c>
      <c r="C181" s="14">
        <v>12</v>
      </c>
      <c r="D181" s="14">
        <v>5</v>
      </c>
      <c r="E181" s="15">
        <v>1.4</v>
      </c>
    </row>
    <row r="182" spans="1:5" x14ac:dyDescent="0.25">
      <c r="A182" s="171"/>
      <c r="B182" s="13" t="s">
        <v>142</v>
      </c>
      <c r="C182" s="14">
        <v>1</v>
      </c>
      <c r="D182" s="14">
        <v>0</v>
      </c>
      <c r="E182" s="15">
        <v>0</v>
      </c>
    </row>
    <row r="183" spans="1:5" x14ac:dyDescent="0.25">
      <c r="A183" s="171"/>
      <c r="B183" s="13" t="s">
        <v>143</v>
      </c>
      <c r="C183" s="14">
        <v>1</v>
      </c>
      <c r="D183" s="14">
        <v>0</v>
      </c>
      <c r="E183" s="15">
        <v>0</v>
      </c>
    </row>
    <row r="184" spans="1:5" x14ac:dyDescent="0.25">
      <c r="A184" s="171"/>
      <c r="B184" s="13" t="s">
        <v>144</v>
      </c>
      <c r="C184" s="14">
        <v>3</v>
      </c>
      <c r="D184" s="14">
        <v>5</v>
      </c>
      <c r="E184" s="15">
        <v>-0.4</v>
      </c>
    </row>
    <row r="185" spans="1:5" x14ac:dyDescent="0.25">
      <c r="A185" s="171"/>
      <c r="B185" s="13" t="s">
        <v>145</v>
      </c>
      <c r="C185" s="14">
        <v>8</v>
      </c>
      <c r="D185" s="14">
        <v>8</v>
      </c>
      <c r="E185" s="15">
        <v>0</v>
      </c>
    </row>
    <row r="186" spans="1:5" x14ac:dyDescent="0.25">
      <c r="A186" s="171"/>
      <c r="B186" s="13" t="s">
        <v>146</v>
      </c>
      <c r="C186" s="14">
        <v>3</v>
      </c>
      <c r="D186" s="14">
        <v>2</v>
      </c>
      <c r="E186" s="15">
        <v>0.5</v>
      </c>
    </row>
    <row r="187" spans="1:5" x14ac:dyDescent="0.25">
      <c r="A187" s="171"/>
      <c r="B187" s="13" t="s">
        <v>147</v>
      </c>
      <c r="C187" s="14">
        <v>34</v>
      </c>
      <c r="D187" s="14">
        <v>60</v>
      </c>
      <c r="E187" s="15">
        <v>-0.43333333333333302</v>
      </c>
    </row>
    <row r="188" spans="1:5" x14ac:dyDescent="0.25">
      <c r="A188" s="171"/>
      <c r="B188" s="13" t="s">
        <v>148</v>
      </c>
      <c r="C188" s="14">
        <v>5</v>
      </c>
      <c r="D188" s="14">
        <v>1</v>
      </c>
      <c r="E188" s="15">
        <v>4</v>
      </c>
    </row>
    <row r="189" spans="1:5" x14ac:dyDescent="0.25">
      <c r="A189" s="171"/>
      <c r="B189" s="13" t="s">
        <v>149</v>
      </c>
      <c r="C189" s="14">
        <v>4</v>
      </c>
      <c r="D189" s="14">
        <v>0</v>
      </c>
      <c r="E189" s="15">
        <v>0</v>
      </c>
    </row>
    <row r="190" spans="1:5" x14ac:dyDescent="0.25">
      <c r="A190" s="171"/>
      <c r="B190" s="13" t="s">
        <v>150</v>
      </c>
      <c r="C190" s="14">
        <v>88</v>
      </c>
      <c r="D190" s="14">
        <v>65</v>
      </c>
      <c r="E190" s="15">
        <v>0.35384615384615398</v>
      </c>
    </row>
    <row r="191" spans="1:5" x14ac:dyDescent="0.25">
      <c r="A191" s="171"/>
      <c r="B191" s="13" t="s">
        <v>151</v>
      </c>
      <c r="C191" s="14">
        <v>292</v>
      </c>
      <c r="D191" s="14">
        <v>142</v>
      </c>
      <c r="E191" s="15">
        <v>1.05633802816901</v>
      </c>
    </row>
    <row r="192" spans="1:5" x14ac:dyDescent="0.25">
      <c r="A192" s="171"/>
      <c r="B192" s="13" t="s">
        <v>152</v>
      </c>
      <c r="C192" s="14">
        <v>0</v>
      </c>
      <c r="D192" s="18"/>
      <c r="E192" s="15">
        <v>0</v>
      </c>
    </row>
    <row r="193" spans="1:5" x14ac:dyDescent="0.25">
      <c r="A193" s="171"/>
      <c r="B193" s="13" t="s">
        <v>153</v>
      </c>
      <c r="C193" s="14">
        <v>136</v>
      </c>
      <c r="D193" s="14">
        <v>28</v>
      </c>
      <c r="E193" s="15">
        <v>3.8571428571428599</v>
      </c>
    </row>
    <row r="194" spans="1:5" x14ac:dyDescent="0.25">
      <c r="A194" s="171"/>
      <c r="B194" s="13" t="s">
        <v>154</v>
      </c>
      <c r="C194" s="14">
        <v>37</v>
      </c>
      <c r="D194" s="14">
        <v>21</v>
      </c>
      <c r="E194" s="15">
        <v>0.76190476190476197</v>
      </c>
    </row>
    <row r="195" spans="1:5" x14ac:dyDescent="0.25">
      <c r="A195" s="171"/>
      <c r="B195" s="13" t="s">
        <v>155</v>
      </c>
      <c r="C195" s="14">
        <v>34</v>
      </c>
      <c r="D195" s="14">
        <v>0</v>
      </c>
      <c r="E195" s="15">
        <v>0</v>
      </c>
    </row>
    <row r="196" spans="1:5" x14ac:dyDescent="0.25">
      <c r="A196" s="171"/>
      <c r="B196" s="13" t="s">
        <v>156</v>
      </c>
      <c r="C196" s="14">
        <v>11</v>
      </c>
      <c r="D196" s="14">
        <v>12</v>
      </c>
      <c r="E196" s="15">
        <v>-8.3333333333333301E-2</v>
      </c>
    </row>
    <row r="197" spans="1:5" x14ac:dyDescent="0.25">
      <c r="A197" s="171"/>
      <c r="B197" s="13" t="s">
        <v>157</v>
      </c>
      <c r="C197" s="14">
        <v>1</v>
      </c>
      <c r="D197" s="14">
        <v>39</v>
      </c>
      <c r="E197" s="15">
        <v>-0.97435897435897401</v>
      </c>
    </row>
    <row r="198" spans="1:5" x14ac:dyDescent="0.25">
      <c r="A198" s="171"/>
      <c r="B198" s="13" t="s">
        <v>158</v>
      </c>
      <c r="C198" s="14">
        <v>0</v>
      </c>
      <c r="D198" s="14">
        <v>0</v>
      </c>
      <c r="E198" s="15">
        <v>0</v>
      </c>
    </row>
    <row r="199" spans="1:5" x14ac:dyDescent="0.25">
      <c r="A199" s="171"/>
      <c r="B199" s="13" t="s">
        <v>159</v>
      </c>
      <c r="C199" s="14">
        <v>0</v>
      </c>
      <c r="D199" s="14">
        <v>0</v>
      </c>
      <c r="E199" s="15">
        <v>0</v>
      </c>
    </row>
    <row r="200" spans="1:5" x14ac:dyDescent="0.25">
      <c r="A200" s="172"/>
      <c r="B200" s="13" t="s">
        <v>160</v>
      </c>
      <c r="C200" s="14">
        <v>0</v>
      </c>
      <c r="D200" s="14">
        <v>0</v>
      </c>
      <c r="E200" s="15">
        <v>0</v>
      </c>
    </row>
    <row r="201" spans="1:5" x14ac:dyDescent="0.25">
      <c r="A201" s="170" t="s">
        <v>161</v>
      </c>
      <c r="B201" s="13" t="s">
        <v>162</v>
      </c>
      <c r="C201" s="14">
        <v>628</v>
      </c>
      <c r="D201" s="14">
        <v>505</v>
      </c>
      <c r="E201" s="15">
        <v>0.243564356435643</v>
      </c>
    </row>
    <row r="202" spans="1:5" x14ac:dyDescent="0.25">
      <c r="A202" s="171"/>
      <c r="B202" s="13" t="s">
        <v>120</v>
      </c>
      <c r="C202" s="14">
        <v>344</v>
      </c>
      <c r="D202" s="14">
        <v>258</v>
      </c>
      <c r="E202" s="15">
        <v>0.33333333333333298</v>
      </c>
    </row>
    <row r="203" spans="1:5" x14ac:dyDescent="0.25">
      <c r="A203" s="171"/>
      <c r="B203" s="13" t="s">
        <v>163</v>
      </c>
      <c r="C203" s="14">
        <v>611</v>
      </c>
      <c r="D203" s="14">
        <v>527</v>
      </c>
      <c r="E203" s="15">
        <v>0.15939278937381399</v>
      </c>
    </row>
    <row r="204" spans="1:5" x14ac:dyDescent="0.25">
      <c r="A204" s="171"/>
      <c r="B204" s="13" t="s">
        <v>122</v>
      </c>
      <c r="C204" s="14">
        <v>2</v>
      </c>
      <c r="D204" s="14">
        <v>66</v>
      </c>
      <c r="E204" s="15">
        <v>-0.96969696969696995</v>
      </c>
    </row>
    <row r="205" spans="1:5" x14ac:dyDescent="0.25">
      <c r="A205" s="171"/>
      <c r="B205" s="13" t="s">
        <v>123</v>
      </c>
      <c r="C205" s="14">
        <v>0</v>
      </c>
      <c r="D205" s="18"/>
      <c r="E205" s="15">
        <v>0</v>
      </c>
    </row>
    <row r="206" spans="1:5" x14ac:dyDescent="0.25">
      <c r="A206" s="171"/>
      <c r="B206" s="13" t="s">
        <v>124</v>
      </c>
      <c r="C206" s="14">
        <v>7</v>
      </c>
      <c r="D206" s="14">
        <v>3</v>
      </c>
      <c r="E206" s="15">
        <v>1.3333333333333299</v>
      </c>
    </row>
    <row r="207" spans="1:5" x14ac:dyDescent="0.25">
      <c r="A207" s="171"/>
      <c r="B207" s="13" t="s">
        <v>125</v>
      </c>
      <c r="C207" s="14">
        <v>915</v>
      </c>
      <c r="D207" s="18"/>
      <c r="E207" s="15">
        <v>0</v>
      </c>
    </row>
    <row r="208" spans="1:5" x14ac:dyDescent="0.25">
      <c r="A208" s="171"/>
      <c r="B208" s="13" t="s">
        <v>164</v>
      </c>
      <c r="C208" s="14">
        <v>10</v>
      </c>
      <c r="D208" s="14">
        <v>3</v>
      </c>
      <c r="E208" s="15">
        <v>2.3333333333333299</v>
      </c>
    </row>
    <row r="209" spans="1:5" x14ac:dyDescent="0.25">
      <c r="A209" s="171"/>
      <c r="B209" s="13" t="s">
        <v>127</v>
      </c>
      <c r="C209" s="14">
        <v>296</v>
      </c>
      <c r="D209" s="14">
        <v>293</v>
      </c>
      <c r="E209" s="15">
        <v>1.02389078498294E-2</v>
      </c>
    </row>
    <row r="210" spans="1:5" x14ac:dyDescent="0.25">
      <c r="A210" s="171"/>
      <c r="B210" s="13" t="s">
        <v>165</v>
      </c>
      <c r="C210" s="14">
        <v>683</v>
      </c>
      <c r="D210" s="14">
        <v>391</v>
      </c>
      <c r="E210" s="15">
        <v>0.74680306905370797</v>
      </c>
    </row>
    <row r="211" spans="1:5" x14ac:dyDescent="0.25">
      <c r="A211" s="171"/>
      <c r="B211" s="13" t="s">
        <v>129</v>
      </c>
      <c r="C211" s="14">
        <v>76</v>
      </c>
      <c r="D211" s="14">
        <v>45</v>
      </c>
      <c r="E211" s="15">
        <v>0.68888888888888899</v>
      </c>
    </row>
    <row r="212" spans="1:5" x14ac:dyDescent="0.25">
      <c r="A212" s="171"/>
      <c r="B212" s="13" t="s">
        <v>130</v>
      </c>
      <c r="C212" s="14">
        <v>516</v>
      </c>
      <c r="D212" s="14">
        <v>359</v>
      </c>
      <c r="E212" s="15">
        <v>0.437325905292479</v>
      </c>
    </row>
    <row r="213" spans="1:5" x14ac:dyDescent="0.25">
      <c r="A213" s="171"/>
      <c r="B213" s="13" t="s">
        <v>131</v>
      </c>
      <c r="C213" s="14">
        <v>7</v>
      </c>
      <c r="D213" s="14">
        <v>4</v>
      </c>
      <c r="E213" s="15">
        <v>0.75</v>
      </c>
    </row>
    <row r="214" spans="1:5" x14ac:dyDescent="0.25">
      <c r="A214" s="171"/>
      <c r="B214" s="13" t="s">
        <v>132</v>
      </c>
      <c r="C214" s="14">
        <v>0</v>
      </c>
      <c r="D214" s="14">
        <v>2</v>
      </c>
      <c r="E214" s="15">
        <v>-1</v>
      </c>
    </row>
    <row r="215" spans="1:5" x14ac:dyDescent="0.25">
      <c r="A215" s="171"/>
      <c r="B215" s="13" t="s">
        <v>133</v>
      </c>
      <c r="C215" s="14">
        <v>11</v>
      </c>
      <c r="D215" s="14">
        <v>19</v>
      </c>
      <c r="E215" s="15">
        <v>-0.42105263157894701</v>
      </c>
    </row>
    <row r="216" spans="1:5" x14ac:dyDescent="0.25">
      <c r="A216" s="171"/>
      <c r="B216" s="13" t="s">
        <v>134</v>
      </c>
      <c r="C216" s="14">
        <v>0</v>
      </c>
      <c r="D216" s="18"/>
      <c r="E216" s="15">
        <v>0</v>
      </c>
    </row>
    <row r="217" spans="1:5" x14ac:dyDescent="0.25">
      <c r="A217" s="171"/>
      <c r="B217" s="13" t="s">
        <v>135</v>
      </c>
      <c r="C217" s="14">
        <v>0</v>
      </c>
      <c r="D217" s="14">
        <v>10</v>
      </c>
      <c r="E217" s="15">
        <v>-1</v>
      </c>
    </row>
    <row r="218" spans="1:5" x14ac:dyDescent="0.25">
      <c r="A218" s="171"/>
      <c r="B218" s="13" t="s">
        <v>136</v>
      </c>
      <c r="C218" s="14">
        <v>1</v>
      </c>
      <c r="D218" s="18"/>
      <c r="E218" s="15">
        <v>0</v>
      </c>
    </row>
    <row r="219" spans="1:5" x14ac:dyDescent="0.25">
      <c r="A219" s="171"/>
      <c r="B219" s="13" t="s">
        <v>137</v>
      </c>
      <c r="C219" s="14">
        <v>0</v>
      </c>
      <c r="D219" s="14">
        <v>0</v>
      </c>
      <c r="E219" s="15">
        <v>0</v>
      </c>
    </row>
    <row r="220" spans="1:5" x14ac:dyDescent="0.25">
      <c r="A220" s="171"/>
      <c r="B220" s="13" t="s">
        <v>138</v>
      </c>
      <c r="C220" s="14">
        <v>1</v>
      </c>
      <c r="D220" s="18"/>
      <c r="E220" s="15">
        <v>0</v>
      </c>
    </row>
    <row r="221" spans="1:5" x14ac:dyDescent="0.25">
      <c r="A221" s="171"/>
      <c r="B221" s="13" t="s">
        <v>139</v>
      </c>
      <c r="C221" s="14">
        <v>1805</v>
      </c>
      <c r="D221" s="14">
        <v>1361</v>
      </c>
      <c r="E221" s="15">
        <v>0.32623071271124199</v>
      </c>
    </row>
    <row r="222" spans="1:5" x14ac:dyDescent="0.25">
      <c r="A222" s="171"/>
      <c r="B222" s="13" t="s">
        <v>166</v>
      </c>
      <c r="C222" s="14">
        <v>0</v>
      </c>
      <c r="D222" s="14">
        <v>0</v>
      </c>
      <c r="E222" s="15">
        <v>0</v>
      </c>
    </row>
    <row r="223" spans="1:5" x14ac:dyDescent="0.25">
      <c r="A223" s="171"/>
      <c r="B223" s="13" t="s">
        <v>141</v>
      </c>
      <c r="C223" s="14">
        <v>10</v>
      </c>
      <c r="D223" s="14">
        <v>4</v>
      </c>
      <c r="E223" s="15">
        <v>1.5</v>
      </c>
    </row>
    <row r="224" spans="1:5" x14ac:dyDescent="0.25">
      <c r="A224" s="171"/>
      <c r="B224" s="13" t="s">
        <v>142</v>
      </c>
      <c r="C224" s="14">
        <v>1</v>
      </c>
      <c r="D224" s="18"/>
      <c r="E224" s="15">
        <v>0</v>
      </c>
    </row>
    <row r="225" spans="1:5" x14ac:dyDescent="0.25">
      <c r="A225" s="171"/>
      <c r="B225" s="13" t="s">
        <v>143</v>
      </c>
      <c r="C225" s="14">
        <v>0</v>
      </c>
      <c r="D225" s="14">
        <v>0</v>
      </c>
      <c r="E225" s="15">
        <v>0</v>
      </c>
    </row>
    <row r="226" spans="1:5" x14ac:dyDescent="0.25">
      <c r="A226" s="171"/>
      <c r="B226" s="13" t="s">
        <v>144</v>
      </c>
      <c r="C226" s="14">
        <v>13</v>
      </c>
      <c r="D226" s="14">
        <v>9</v>
      </c>
      <c r="E226" s="15">
        <v>0.44444444444444398</v>
      </c>
    </row>
    <row r="227" spans="1:5" x14ac:dyDescent="0.25">
      <c r="A227" s="171"/>
      <c r="B227" s="13" t="s">
        <v>167</v>
      </c>
      <c r="C227" s="14">
        <v>0</v>
      </c>
      <c r="D227" s="18"/>
      <c r="E227" s="15">
        <v>0</v>
      </c>
    </row>
    <row r="228" spans="1:5" x14ac:dyDescent="0.25">
      <c r="A228" s="171"/>
      <c r="B228" s="13" t="s">
        <v>146</v>
      </c>
      <c r="C228" s="14">
        <v>5</v>
      </c>
      <c r="D228" s="14">
        <v>6</v>
      </c>
      <c r="E228" s="15">
        <v>-0.16666666666666699</v>
      </c>
    </row>
    <row r="229" spans="1:5" x14ac:dyDescent="0.25">
      <c r="A229" s="171"/>
      <c r="B229" s="13" t="s">
        <v>147</v>
      </c>
      <c r="C229" s="14">
        <v>0</v>
      </c>
      <c r="D229" s="14">
        <v>70</v>
      </c>
      <c r="E229" s="15">
        <v>-1</v>
      </c>
    </row>
    <row r="230" spans="1:5" x14ac:dyDescent="0.25">
      <c r="A230" s="171"/>
      <c r="B230" s="13" t="s">
        <v>148</v>
      </c>
      <c r="C230" s="14">
        <v>0</v>
      </c>
      <c r="D230" s="18"/>
      <c r="E230" s="15">
        <v>0</v>
      </c>
    </row>
    <row r="231" spans="1:5" x14ac:dyDescent="0.25">
      <c r="A231" s="171"/>
      <c r="B231" s="13" t="s">
        <v>149</v>
      </c>
      <c r="C231" s="14">
        <v>0</v>
      </c>
      <c r="D231" s="18"/>
      <c r="E231" s="15">
        <v>0</v>
      </c>
    </row>
    <row r="232" spans="1:5" x14ac:dyDescent="0.25">
      <c r="A232" s="171"/>
      <c r="B232" s="13" t="s">
        <v>150</v>
      </c>
      <c r="C232" s="14">
        <v>94</v>
      </c>
      <c r="D232" s="14">
        <v>65</v>
      </c>
      <c r="E232" s="15">
        <v>0.44615384615384601</v>
      </c>
    </row>
    <row r="233" spans="1:5" x14ac:dyDescent="0.25">
      <c r="A233" s="171"/>
      <c r="B233" s="13" t="s">
        <v>151</v>
      </c>
      <c r="C233" s="14">
        <v>0</v>
      </c>
      <c r="D233" s="14">
        <v>122</v>
      </c>
      <c r="E233" s="15">
        <v>-1</v>
      </c>
    </row>
    <row r="234" spans="1:5" x14ac:dyDescent="0.25">
      <c r="A234" s="171"/>
      <c r="B234" s="13" t="s">
        <v>152</v>
      </c>
      <c r="C234" s="14">
        <v>0</v>
      </c>
      <c r="D234" s="18"/>
      <c r="E234" s="15">
        <v>0</v>
      </c>
    </row>
    <row r="235" spans="1:5" x14ac:dyDescent="0.25">
      <c r="A235" s="171"/>
      <c r="B235" s="13" t="s">
        <v>153</v>
      </c>
      <c r="C235" s="14">
        <v>143</v>
      </c>
      <c r="D235" s="14">
        <v>28</v>
      </c>
      <c r="E235" s="15">
        <v>4.1071428571428603</v>
      </c>
    </row>
    <row r="236" spans="1:5" x14ac:dyDescent="0.25">
      <c r="A236" s="171"/>
      <c r="B236" s="13" t="s">
        <v>154</v>
      </c>
      <c r="C236" s="14">
        <v>0</v>
      </c>
      <c r="D236" s="14">
        <v>21</v>
      </c>
      <c r="E236" s="15">
        <v>-1</v>
      </c>
    </row>
    <row r="237" spans="1:5" x14ac:dyDescent="0.25">
      <c r="A237" s="171"/>
      <c r="B237" s="13" t="s">
        <v>155</v>
      </c>
      <c r="C237" s="14">
        <v>54</v>
      </c>
      <c r="D237" s="14">
        <v>0</v>
      </c>
      <c r="E237" s="15">
        <v>0</v>
      </c>
    </row>
    <row r="238" spans="1:5" x14ac:dyDescent="0.25">
      <c r="A238" s="171"/>
      <c r="B238" s="13" t="s">
        <v>156</v>
      </c>
      <c r="C238" s="14">
        <v>16</v>
      </c>
      <c r="D238" s="14">
        <v>12</v>
      </c>
      <c r="E238" s="15">
        <v>0.33333333333333298</v>
      </c>
    </row>
    <row r="239" spans="1:5" x14ac:dyDescent="0.25">
      <c r="A239" s="171"/>
      <c r="B239" s="13" t="s">
        <v>157</v>
      </c>
      <c r="C239" s="14">
        <v>4</v>
      </c>
      <c r="D239" s="14">
        <v>1</v>
      </c>
      <c r="E239" s="15">
        <v>3</v>
      </c>
    </row>
    <row r="240" spans="1:5" x14ac:dyDescent="0.25">
      <c r="A240" s="171"/>
      <c r="B240" s="13" t="s">
        <v>158</v>
      </c>
      <c r="C240" s="14">
        <v>0</v>
      </c>
      <c r="D240" s="18"/>
      <c r="E240" s="15">
        <v>0</v>
      </c>
    </row>
    <row r="241" spans="1:5" x14ac:dyDescent="0.25">
      <c r="A241" s="171"/>
      <c r="B241" s="13" t="s">
        <v>159</v>
      </c>
      <c r="C241" s="14">
        <v>0</v>
      </c>
      <c r="D241" s="18"/>
      <c r="E241" s="15">
        <v>0</v>
      </c>
    </row>
    <row r="242" spans="1:5" x14ac:dyDescent="0.25">
      <c r="A242" s="172"/>
      <c r="B242" s="13" t="s">
        <v>160</v>
      </c>
      <c r="C242" s="14">
        <v>0</v>
      </c>
      <c r="D242" s="18"/>
      <c r="E242" s="15">
        <v>0</v>
      </c>
    </row>
    <row r="243" spans="1:5" x14ac:dyDescent="0.25">
      <c r="A243" s="3"/>
    </row>
    <row r="244" spans="1:5" x14ac:dyDescent="0.25">
      <c r="A244" s="8" t="s">
        <v>168</v>
      </c>
    </row>
    <row r="245" spans="1:5" x14ac:dyDescent="0.25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25">
      <c r="A246" s="12" t="s">
        <v>169</v>
      </c>
      <c r="B246" s="16"/>
      <c r="C246" s="14">
        <v>24</v>
      </c>
      <c r="D246" s="14">
        <v>64</v>
      </c>
      <c r="E246" s="15">
        <v>-0.625</v>
      </c>
    </row>
    <row r="247" spans="1:5" x14ac:dyDescent="0.25">
      <c r="A247" s="12" t="s">
        <v>170</v>
      </c>
      <c r="B247" s="16"/>
      <c r="C247" s="14">
        <v>92</v>
      </c>
      <c r="D247" s="14">
        <v>149</v>
      </c>
      <c r="E247" s="15">
        <v>-0.38255033557047002</v>
      </c>
    </row>
    <row r="248" spans="1:5" x14ac:dyDescent="0.25">
      <c r="A248" s="12" t="s">
        <v>171</v>
      </c>
      <c r="B248" s="16"/>
      <c r="C248" s="14">
        <v>89</v>
      </c>
      <c r="D248" s="14">
        <v>308</v>
      </c>
      <c r="E248" s="15">
        <v>-0.71103896103896103</v>
      </c>
    </row>
    <row r="249" spans="1:5" x14ac:dyDescent="0.25">
      <c r="A249" s="3"/>
    </row>
    <row r="250" spans="1:5" x14ac:dyDescent="0.25">
      <c r="A250" s="8" t="s">
        <v>172</v>
      </c>
    </row>
    <row r="251" spans="1:5" x14ac:dyDescent="0.25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25">
      <c r="A252" s="12" t="s">
        <v>173</v>
      </c>
      <c r="B252" s="16"/>
      <c r="C252" s="14">
        <v>26</v>
      </c>
      <c r="D252" s="14">
        <v>25</v>
      </c>
      <c r="E252" s="15">
        <v>0.04</v>
      </c>
    </row>
    <row r="253" spans="1:5" x14ac:dyDescent="0.25">
      <c r="A253" s="170" t="s">
        <v>174</v>
      </c>
      <c r="B253" s="13" t="s">
        <v>175</v>
      </c>
      <c r="C253" s="14">
        <v>18</v>
      </c>
      <c r="D253" s="14">
        <v>28</v>
      </c>
      <c r="E253" s="15">
        <v>-0.35714285714285698</v>
      </c>
    </row>
    <row r="254" spans="1:5" x14ac:dyDescent="0.25">
      <c r="A254" s="171"/>
      <c r="B254" s="13" t="s">
        <v>176</v>
      </c>
      <c r="C254" s="14">
        <v>0</v>
      </c>
      <c r="D254" s="14">
        <v>0</v>
      </c>
      <c r="E254" s="15">
        <v>0</v>
      </c>
    </row>
    <row r="255" spans="1:5" x14ac:dyDescent="0.25">
      <c r="A255" s="172"/>
      <c r="B255" s="13" t="s">
        <v>177</v>
      </c>
      <c r="C255" s="14">
        <v>1</v>
      </c>
      <c r="D255" s="14">
        <v>5</v>
      </c>
      <c r="E255" s="15">
        <v>-0.8</v>
      </c>
    </row>
    <row r="256" spans="1:5" x14ac:dyDescent="0.25">
      <c r="A256" s="12" t="s">
        <v>178</v>
      </c>
      <c r="B256" s="16"/>
      <c r="C256" s="14">
        <v>2</v>
      </c>
      <c r="D256" s="14">
        <v>0</v>
      </c>
      <c r="E256" s="15">
        <v>0</v>
      </c>
    </row>
    <row r="257" spans="1:5" x14ac:dyDescent="0.25">
      <c r="A257" s="12" t="s">
        <v>179</v>
      </c>
      <c r="B257" s="16"/>
      <c r="C257" s="14">
        <v>9</v>
      </c>
      <c r="D257" s="14">
        <v>14</v>
      </c>
      <c r="E257" s="15">
        <v>-0.35714285714285698</v>
      </c>
    </row>
    <row r="258" spans="1:5" x14ac:dyDescent="0.25">
      <c r="A258" s="12" t="s">
        <v>111</v>
      </c>
      <c r="B258" s="16"/>
      <c r="C258" s="14">
        <v>60</v>
      </c>
      <c r="D258" s="14">
        <v>66</v>
      </c>
      <c r="E258" s="15">
        <v>-9.0909090909090898E-2</v>
      </c>
    </row>
    <row r="259" spans="1:5" x14ac:dyDescent="0.25">
      <c r="A259" s="3"/>
    </row>
    <row r="260" spans="1:5" x14ac:dyDescent="0.25">
      <c r="A260" s="8" t="s">
        <v>180</v>
      </c>
    </row>
    <row r="261" spans="1:5" x14ac:dyDescent="0.25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25">
      <c r="A262" s="12" t="s">
        <v>181</v>
      </c>
      <c r="B262" s="16"/>
      <c r="C262" s="14">
        <v>37</v>
      </c>
      <c r="D262" s="14">
        <v>32</v>
      </c>
      <c r="E262" s="15">
        <v>0.15625</v>
      </c>
    </row>
    <row r="263" spans="1:5" x14ac:dyDescent="0.25">
      <c r="A263" s="170" t="s">
        <v>69</v>
      </c>
      <c r="B263" s="13" t="s">
        <v>182</v>
      </c>
      <c r="C263" s="14">
        <v>29</v>
      </c>
      <c r="D263" s="14">
        <v>26</v>
      </c>
      <c r="E263" s="15">
        <v>0.115384615384615</v>
      </c>
    </row>
    <row r="264" spans="1:5" x14ac:dyDescent="0.25">
      <c r="A264" s="172"/>
      <c r="B264" s="13" t="s">
        <v>111</v>
      </c>
      <c r="C264" s="14">
        <v>0</v>
      </c>
      <c r="D264" s="14">
        <v>0</v>
      </c>
      <c r="E264" s="15">
        <v>0</v>
      </c>
    </row>
    <row r="265" spans="1:5" x14ac:dyDescent="0.25">
      <c r="A265" s="12" t="s">
        <v>183</v>
      </c>
      <c r="B265" s="16"/>
      <c r="C265" s="14">
        <v>0</v>
      </c>
      <c r="D265" s="14">
        <v>0</v>
      </c>
      <c r="E265" s="15">
        <v>0</v>
      </c>
    </row>
    <row r="266" spans="1:5" x14ac:dyDescent="0.25">
      <c r="A266" s="12" t="s">
        <v>184</v>
      </c>
      <c r="B266" s="16"/>
      <c r="C266" s="14">
        <v>0</v>
      </c>
      <c r="D266" s="14">
        <v>0</v>
      </c>
      <c r="E266" s="15">
        <v>0</v>
      </c>
    </row>
    <row r="267" spans="1:5" x14ac:dyDescent="0.25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25">
      <c r="A268" s="3"/>
    </row>
    <row r="269" spans="1:5" x14ac:dyDescent="0.25">
      <c r="A269" s="8" t="s">
        <v>186</v>
      </c>
    </row>
    <row r="270" spans="1:5" x14ac:dyDescent="0.25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25">
      <c r="A271" s="170" t="s">
        <v>187</v>
      </c>
      <c r="B271" s="13" t="s">
        <v>188</v>
      </c>
      <c r="C271" s="14">
        <v>0</v>
      </c>
      <c r="D271" s="14">
        <v>0</v>
      </c>
      <c r="E271" s="15">
        <v>0</v>
      </c>
    </row>
    <row r="272" spans="1:5" x14ac:dyDescent="0.25">
      <c r="A272" s="172"/>
      <c r="B272" s="13" t="s">
        <v>189</v>
      </c>
      <c r="C272" s="14">
        <v>0</v>
      </c>
      <c r="D272" s="14">
        <v>0</v>
      </c>
      <c r="E272" s="15">
        <v>0</v>
      </c>
    </row>
    <row r="273" spans="1:5" x14ac:dyDescent="0.25">
      <c r="A273" s="12" t="s">
        <v>190</v>
      </c>
      <c r="B273" s="16"/>
      <c r="C273" s="14">
        <v>5</v>
      </c>
      <c r="D273" s="14">
        <v>66</v>
      </c>
      <c r="E273" s="15">
        <v>-0.92424242424242398</v>
      </c>
    </row>
    <row r="274" spans="1:5" x14ac:dyDescent="0.25">
      <c r="A274" s="12" t="s">
        <v>191</v>
      </c>
      <c r="B274" s="16"/>
      <c r="C274" s="14">
        <v>0</v>
      </c>
      <c r="D274" s="14">
        <v>0</v>
      </c>
      <c r="E274" s="15">
        <v>0</v>
      </c>
    </row>
    <row r="275" spans="1:5" x14ac:dyDescent="0.25">
      <c r="A275" s="3"/>
    </row>
    <row r="276" spans="1:5" x14ac:dyDescent="0.25">
      <c r="A276" s="8" t="s">
        <v>192</v>
      </c>
    </row>
    <row r="277" spans="1:5" x14ac:dyDescent="0.25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25">
      <c r="A278" s="12" t="s">
        <v>193</v>
      </c>
      <c r="B278" s="16"/>
      <c r="C278" s="14">
        <v>0</v>
      </c>
      <c r="D278" s="14">
        <v>0</v>
      </c>
      <c r="E278" s="15">
        <v>0</v>
      </c>
    </row>
    <row r="279" spans="1:5" x14ac:dyDescent="0.25">
      <c r="A279" s="12" t="s">
        <v>194</v>
      </c>
      <c r="B279" s="16"/>
      <c r="C279" s="14">
        <v>0</v>
      </c>
      <c r="D279" s="14">
        <v>0</v>
      </c>
      <c r="E279" s="15">
        <v>0</v>
      </c>
    </row>
    <row r="280" spans="1:5" x14ac:dyDescent="0.25">
      <c r="A280" s="12" t="s">
        <v>195</v>
      </c>
      <c r="B280" s="16"/>
      <c r="C280" s="14">
        <v>0</v>
      </c>
      <c r="D280" s="14">
        <v>0</v>
      </c>
      <c r="E280" s="15">
        <v>0</v>
      </c>
    </row>
    <row r="281" spans="1:5" x14ac:dyDescent="0.25">
      <c r="A281" s="8" t="s">
        <v>196</v>
      </c>
    </row>
    <row r="282" spans="1:5" ht="22.5" x14ac:dyDescent="0.25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25">
      <c r="A283" s="176" t="s">
        <v>198</v>
      </c>
      <c r="B283" s="13" t="s">
        <v>199</v>
      </c>
      <c r="C283" s="14">
        <v>0</v>
      </c>
      <c r="D283" s="14">
        <v>0</v>
      </c>
      <c r="E283" s="22">
        <v>0</v>
      </c>
    </row>
    <row r="284" spans="1:5" x14ac:dyDescent="0.25">
      <c r="A284" s="177"/>
      <c r="B284" s="13" t="s">
        <v>200</v>
      </c>
      <c r="C284" s="14">
        <v>512</v>
      </c>
      <c r="D284" s="14">
        <v>546</v>
      </c>
      <c r="E284" s="22">
        <v>0</v>
      </c>
    </row>
    <row r="285" spans="1:5" x14ac:dyDescent="0.25">
      <c r="A285" s="178"/>
      <c r="B285" s="13" t="s">
        <v>201</v>
      </c>
      <c r="C285" s="14">
        <v>1</v>
      </c>
      <c r="D285" s="14">
        <v>4</v>
      </c>
      <c r="E285" s="22">
        <v>0</v>
      </c>
    </row>
    <row r="286" spans="1:5" x14ac:dyDescent="0.25">
      <c r="A286" s="176" t="s">
        <v>202</v>
      </c>
      <c r="B286" s="13" t="s">
        <v>203</v>
      </c>
      <c r="C286" s="14">
        <v>0</v>
      </c>
      <c r="D286" s="14">
        <v>0</v>
      </c>
      <c r="E286" s="22">
        <v>0</v>
      </c>
    </row>
    <row r="287" spans="1:5" x14ac:dyDescent="0.25">
      <c r="A287" s="177"/>
      <c r="B287" s="13" t="s">
        <v>204</v>
      </c>
      <c r="C287" s="14">
        <v>0</v>
      </c>
      <c r="D287" s="14">
        <v>0</v>
      </c>
      <c r="E287" s="22">
        <v>0</v>
      </c>
    </row>
    <row r="288" spans="1:5" x14ac:dyDescent="0.25">
      <c r="A288" s="178"/>
      <c r="B288" s="13" t="s">
        <v>205</v>
      </c>
      <c r="C288" s="14">
        <v>0</v>
      </c>
      <c r="D288" s="14">
        <v>0</v>
      </c>
      <c r="E288" s="22">
        <v>0</v>
      </c>
    </row>
    <row r="289" spans="1:5" x14ac:dyDescent="0.25">
      <c r="A289" s="21" t="s">
        <v>206</v>
      </c>
      <c r="B289" s="13" t="s">
        <v>207</v>
      </c>
      <c r="C289" s="14">
        <v>12</v>
      </c>
      <c r="D289" s="14">
        <v>20</v>
      </c>
      <c r="E289" s="22">
        <v>14</v>
      </c>
    </row>
    <row r="290" spans="1:5" x14ac:dyDescent="0.25">
      <c r="A290" s="176" t="s">
        <v>208</v>
      </c>
      <c r="B290" s="13" t="s">
        <v>209</v>
      </c>
      <c r="C290" s="14">
        <v>25</v>
      </c>
      <c r="D290" s="14">
        <v>27</v>
      </c>
      <c r="E290" s="22">
        <v>3</v>
      </c>
    </row>
    <row r="291" spans="1:5" x14ac:dyDescent="0.25">
      <c r="A291" s="177"/>
      <c r="B291" s="13" t="s">
        <v>210</v>
      </c>
      <c r="C291" s="14">
        <v>0</v>
      </c>
      <c r="D291" s="14">
        <v>0</v>
      </c>
      <c r="E291" s="22">
        <v>0</v>
      </c>
    </row>
    <row r="292" spans="1:5" x14ac:dyDescent="0.25">
      <c r="A292" s="178"/>
      <c r="B292" s="13" t="s">
        <v>211</v>
      </c>
      <c r="C292" s="14">
        <v>15</v>
      </c>
      <c r="D292" s="14">
        <v>29</v>
      </c>
      <c r="E292" s="22">
        <v>0</v>
      </c>
    </row>
    <row r="293" spans="1:5" x14ac:dyDescent="0.25">
      <c r="A293" s="21" t="s">
        <v>212</v>
      </c>
      <c r="B293" s="13" t="s">
        <v>213</v>
      </c>
      <c r="C293" s="14">
        <v>0</v>
      </c>
      <c r="D293" s="14">
        <v>0</v>
      </c>
      <c r="E293" s="22">
        <v>0</v>
      </c>
    </row>
    <row r="294" spans="1:5" x14ac:dyDescent="0.25">
      <c r="A294" s="176" t="s">
        <v>214</v>
      </c>
      <c r="B294" s="13" t="s">
        <v>205</v>
      </c>
      <c r="C294" s="14">
        <v>2</v>
      </c>
      <c r="D294" s="14">
        <v>0</v>
      </c>
      <c r="E294" s="22">
        <v>2</v>
      </c>
    </row>
    <row r="295" spans="1:5" x14ac:dyDescent="0.25">
      <c r="A295" s="177"/>
      <c r="B295" s="13" t="s">
        <v>215</v>
      </c>
      <c r="C295" s="14">
        <v>19</v>
      </c>
      <c r="D295" s="14">
        <v>37</v>
      </c>
      <c r="E295" s="22">
        <v>10</v>
      </c>
    </row>
    <row r="296" spans="1:5" x14ac:dyDescent="0.25">
      <c r="A296" s="178"/>
      <c r="B296" s="13" t="s">
        <v>216</v>
      </c>
      <c r="C296" s="14">
        <v>3</v>
      </c>
      <c r="D296" s="14">
        <v>4</v>
      </c>
      <c r="E296" s="22">
        <v>1</v>
      </c>
    </row>
    <row r="297" spans="1:5" x14ac:dyDescent="0.25">
      <c r="A297" s="176" t="s">
        <v>217</v>
      </c>
      <c r="B297" s="13" t="s">
        <v>218</v>
      </c>
      <c r="C297" s="14">
        <v>1</v>
      </c>
      <c r="D297" s="14">
        <v>1</v>
      </c>
      <c r="E297" s="22">
        <v>0</v>
      </c>
    </row>
    <row r="298" spans="1:5" x14ac:dyDescent="0.25">
      <c r="A298" s="177"/>
      <c r="B298" s="13" t="s">
        <v>219</v>
      </c>
      <c r="C298" s="14">
        <v>0</v>
      </c>
      <c r="D298" s="14">
        <v>0</v>
      </c>
      <c r="E298" s="22">
        <v>0</v>
      </c>
    </row>
    <row r="299" spans="1:5" x14ac:dyDescent="0.25">
      <c r="A299" s="177"/>
      <c r="B299" s="13" t="s">
        <v>220</v>
      </c>
      <c r="C299" s="14">
        <v>264</v>
      </c>
      <c r="D299" s="14">
        <v>405</v>
      </c>
      <c r="E299" s="22">
        <v>118</v>
      </c>
    </row>
    <row r="300" spans="1:5" x14ac:dyDescent="0.25">
      <c r="A300" s="177"/>
      <c r="B300" s="13" t="s">
        <v>221</v>
      </c>
      <c r="C300" s="14">
        <v>430</v>
      </c>
      <c r="D300" s="14">
        <v>489</v>
      </c>
      <c r="E300" s="22">
        <v>0</v>
      </c>
    </row>
    <row r="301" spans="1:5" x14ac:dyDescent="0.25">
      <c r="A301" s="177"/>
      <c r="B301" s="13" t="s">
        <v>222</v>
      </c>
      <c r="C301" s="14">
        <v>81</v>
      </c>
      <c r="D301" s="14">
        <v>98</v>
      </c>
      <c r="E301" s="22">
        <v>4</v>
      </c>
    </row>
    <row r="302" spans="1:5" x14ac:dyDescent="0.25">
      <c r="A302" s="177"/>
      <c r="B302" s="13" t="s">
        <v>223</v>
      </c>
      <c r="C302" s="14">
        <v>296</v>
      </c>
      <c r="D302" s="14">
        <v>456</v>
      </c>
      <c r="E302" s="22">
        <v>157</v>
      </c>
    </row>
    <row r="303" spans="1:5" x14ac:dyDescent="0.25">
      <c r="A303" s="177"/>
      <c r="B303" s="13" t="s">
        <v>224</v>
      </c>
      <c r="C303" s="14">
        <v>98</v>
      </c>
      <c r="D303" s="14">
        <v>119</v>
      </c>
      <c r="E303" s="22">
        <v>0</v>
      </c>
    </row>
    <row r="304" spans="1:5" x14ac:dyDescent="0.25">
      <c r="A304" s="177"/>
      <c r="B304" s="13" t="s">
        <v>225</v>
      </c>
      <c r="C304" s="14">
        <v>1</v>
      </c>
      <c r="D304" s="14">
        <v>4</v>
      </c>
      <c r="E304" s="22">
        <v>0</v>
      </c>
    </row>
    <row r="305" spans="1:5" x14ac:dyDescent="0.25">
      <c r="A305" s="177"/>
      <c r="B305" s="13" t="s">
        <v>226</v>
      </c>
      <c r="C305" s="14">
        <v>265</v>
      </c>
      <c r="D305" s="14">
        <v>54</v>
      </c>
      <c r="E305" s="22">
        <v>155</v>
      </c>
    </row>
    <row r="306" spans="1:5" x14ac:dyDescent="0.25">
      <c r="A306" s="177"/>
      <c r="B306" s="13" t="s">
        <v>227</v>
      </c>
      <c r="C306" s="14">
        <v>0</v>
      </c>
      <c r="D306" s="14">
        <v>0</v>
      </c>
      <c r="E306" s="22">
        <v>0</v>
      </c>
    </row>
    <row r="307" spans="1:5" x14ac:dyDescent="0.25">
      <c r="A307" s="177"/>
      <c r="B307" s="13" t="s">
        <v>228</v>
      </c>
      <c r="C307" s="14">
        <v>0</v>
      </c>
      <c r="D307" s="14">
        <v>0</v>
      </c>
      <c r="E307" s="22">
        <v>0</v>
      </c>
    </row>
    <row r="308" spans="1:5" x14ac:dyDescent="0.25">
      <c r="A308" s="177"/>
      <c r="B308" s="13" t="s">
        <v>229</v>
      </c>
      <c r="C308" s="14">
        <v>305</v>
      </c>
      <c r="D308" s="14">
        <v>416</v>
      </c>
      <c r="E308" s="22">
        <v>137</v>
      </c>
    </row>
    <row r="309" spans="1:5" x14ac:dyDescent="0.25">
      <c r="A309" s="177"/>
      <c r="B309" s="13" t="s">
        <v>230</v>
      </c>
      <c r="C309" s="14">
        <v>232</v>
      </c>
      <c r="D309" s="14">
        <v>260</v>
      </c>
      <c r="E309" s="22">
        <v>0</v>
      </c>
    </row>
    <row r="310" spans="1:5" x14ac:dyDescent="0.25">
      <c r="A310" s="177"/>
      <c r="B310" s="13" t="s">
        <v>231</v>
      </c>
      <c r="C310" s="14">
        <v>9</v>
      </c>
      <c r="D310" s="14">
        <v>16</v>
      </c>
      <c r="E310" s="22">
        <v>5</v>
      </c>
    </row>
    <row r="311" spans="1:5" x14ac:dyDescent="0.25">
      <c r="A311" s="178"/>
      <c r="B311" s="13" t="s">
        <v>232</v>
      </c>
      <c r="C311" s="14">
        <v>18</v>
      </c>
      <c r="D311" s="14">
        <v>20</v>
      </c>
      <c r="E311" s="22">
        <v>0</v>
      </c>
    </row>
    <row r="312" spans="1:5" x14ac:dyDescent="0.25">
      <c r="A312" s="176" t="s">
        <v>233</v>
      </c>
      <c r="B312" s="13" t="s">
        <v>234</v>
      </c>
      <c r="C312" s="14">
        <v>0</v>
      </c>
      <c r="D312" s="14">
        <v>0</v>
      </c>
      <c r="E312" s="22">
        <v>0</v>
      </c>
    </row>
    <row r="313" spans="1:5" x14ac:dyDescent="0.25">
      <c r="A313" s="177"/>
      <c r="B313" s="13" t="s">
        <v>235</v>
      </c>
      <c r="C313" s="14">
        <v>1</v>
      </c>
      <c r="D313" s="14">
        <v>0</v>
      </c>
      <c r="E313" s="22">
        <v>0</v>
      </c>
    </row>
    <row r="314" spans="1:5" x14ac:dyDescent="0.25">
      <c r="A314" s="177"/>
      <c r="B314" s="13" t="s">
        <v>236</v>
      </c>
      <c r="C314" s="14">
        <v>0</v>
      </c>
      <c r="D314" s="14">
        <v>0</v>
      </c>
      <c r="E314" s="22">
        <v>0</v>
      </c>
    </row>
    <row r="315" spans="1:5" x14ac:dyDescent="0.25">
      <c r="A315" s="177"/>
      <c r="B315" s="13" t="s">
        <v>237</v>
      </c>
      <c r="C315" s="14">
        <v>0</v>
      </c>
      <c r="D315" s="14">
        <v>0</v>
      </c>
      <c r="E315" s="22">
        <v>0</v>
      </c>
    </row>
    <row r="316" spans="1:5" x14ac:dyDescent="0.25">
      <c r="A316" s="177"/>
      <c r="B316" s="13" t="s">
        <v>238</v>
      </c>
      <c r="C316" s="14">
        <v>29</v>
      </c>
      <c r="D316" s="14">
        <v>72</v>
      </c>
      <c r="E316" s="22">
        <v>3</v>
      </c>
    </row>
    <row r="317" spans="1:5" x14ac:dyDescent="0.25">
      <c r="A317" s="177"/>
      <c r="B317" s="13" t="s">
        <v>239</v>
      </c>
      <c r="C317" s="14">
        <v>0</v>
      </c>
      <c r="D317" s="14">
        <v>0</v>
      </c>
      <c r="E317" s="22">
        <v>0</v>
      </c>
    </row>
    <row r="318" spans="1:5" x14ac:dyDescent="0.25">
      <c r="A318" s="177"/>
      <c r="B318" s="13" t="s">
        <v>240</v>
      </c>
      <c r="C318" s="14">
        <v>0</v>
      </c>
      <c r="D318" s="14">
        <v>0</v>
      </c>
      <c r="E318" s="22">
        <v>0</v>
      </c>
    </row>
    <row r="319" spans="1:5" x14ac:dyDescent="0.25">
      <c r="A319" s="177"/>
      <c r="B319" s="13" t="s">
        <v>241</v>
      </c>
      <c r="C319" s="14">
        <v>102</v>
      </c>
      <c r="D319" s="14">
        <v>151</v>
      </c>
      <c r="E319" s="22">
        <v>35</v>
      </c>
    </row>
    <row r="320" spans="1:5" x14ac:dyDescent="0.25">
      <c r="A320" s="177"/>
      <c r="B320" s="13" t="s">
        <v>242</v>
      </c>
      <c r="C320" s="14">
        <v>0</v>
      </c>
      <c r="D320" s="14">
        <v>0</v>
      </c>
      <c r="E320" s="22">
        <v>0</v>
      </c>
    </row>
    <row r="321" spans="1:5" x14ac:dyDescent="0.25">
      <c r="A321" s="177"/>
      <c r="B321" s="13" t="s">
        <v>243</v>
      </c>
      <c r="C321" s="14">
        <v>11</v>
      </c>
      <c r="D321" s="14">
        <v>14</v>
      </c>
      <c r="E321" s="22">
        <v>0</v>
      </c>
    </row>
    <row r="322" spans="1:5" x14ac:dyDescent="0.25">
      <c r="A322" s="177"/>
      <c r="B322" s="13" t="s">
        <v>244</v>
      </c>
      <c r="C322" s="14">
        <v>35</v>
      </c>
      <c r="D322" s="14">
        <v>45</v>
      </c>
      <c r="E322" s="22">
        <v>11</v>
      </c>
    </row>
    <row r="323" spans="1:5" x14ac:dyDescent="0.25">
      <c r="A323" s="177"/>
      <c r="B323" s="13" t="s">
        <v>245</v>
      </c>
      <c r="C323" s="14">
        <v>0</v>
      </c>
      <c r="D323" s="14">
        <v>0</v>
      </c>
      <c r="E323" s="22">
        <v>0</v>
      </c>
    </row>
    <row r="324" spans="1:5" x14ac:dyDescent="0.25">
      <c r="A324" s="177"/>
      <c r="B324" s="13" t="s">
        <v>246</v>
      </c>
      <c r="C324" s="14">
        <v>0</v>
      </c>
      <c r="D324" s="14">
        <v>0</v>
      </c>
      <c r="E324" s="22">
        <v>0</v>
      </c>
    </row>
    <row r="325" spans="1:5" x14ac:dyDescent="0.25">
      <c r="A325" s="177"/>
      <c r="B325" s="13" t="s">
        <v>247</v>
      </c>
      <c r="C325" s="14">
        <v>3</v>
      </c>
      <c r="D325" s="14">
        <v>3</v>
      </c>
      <c r="E325" s="22">
        <v>2</v>
      </c>
    </row>
    <row r="326" spans="1:5" x14ac:dyDescent="0.25">
      <c r="A326" s="177"/>
      <c r="B326" s="13" t="s">
        <v>248</v>
      </c>
      <c r="C326" s="14">
        <v>0</v>
      </c>
      <c r="D326" s="14">
        <v>0</v>
      </c>
      <c r="E326" s="22">
        <v>0</v>
      </c>
    </row>
    <row r="327" spans="1:5" x14ac:dyDescent="0.25">
      <c r="A327" s="177"/>
      <c r="B327" s="13" t="s">
        <v>249</v>
      </c>
      <c r="C327" s="14">
        <v>0</v>
      </c>
      <c r="D327" s="14">
        <v>0</v>
      </c>
      <c r="E327" s="22">
        <v>0</v>
      </c>
    </row>
    <row r="328" spans="1:5" x14ac:dyDescent="0.25">
      <c r="A328" s="177"/>
      <c r="B328" s="13" t="s">
        <v>250</v>
      </c>
      <c r="C328" s="14">
        <v>0</v>
      </c>
      <c r="D328" s="14">
        <v>0</v>
      </c>
      <c r="E328" s="22">
        <v>0</v>
      </c>
    </row>
    <row r="329" spans="1:5" x14ac:dyDescent="0.25">
      <c r="A329" s="177"/>
      <c r="B329" s="13" t="s">
        <v>251</v>
      </c>
      <c r="C329" s="14">
        <v>0</v>
      </c>
      <c r="D329" s="14">
        <v>0</v>
      </c>
      <c r="E329" s="22">
        <v>0</v>
      </c>
    </row>
    <row r="330" spans="1:5" x14ac:dyDescent="0.25">
      <c r="A330" s="177"/>
      <c r="B330" s="13" t="s">
        <v>252</v>
      </c>
      <c r="C330" s="14">
        <v>11</v>
      </c>
      <c r="D330" s="14">
        <v>11</v>
      </c>
      <c r="E330" s="22">
        <v>6</v>
      </c>
    </row>
    <row r="331" spans="1:5" x14ac:dyDescent="0.25">
      <c r="A331" s="177"/>
      <c r="B331" s="13" t="s">
        <v>253</v>
      </c>
      <c r="C331" s="14">
        <v>8</v>
      </c>
      <c r="D331" s="14">
        <v>6</v>
      </c>
      <c r="E331" s="22">
        <v>1</v>
      </c>
    </row>
    <row r="332" spans="1:5" x14ac:dyDescent="0.25">
      <c r="A332" s="177"/>
      <c r="B332" s="13" t="s">
        <v>254</v>
      </c>
      <c r="C332" s="14">
        <v>0</v>
      </c>
      <c r="D332" s="14">
        <v>0</v>
      </c>
      <c r="E332" s="22">
        <v>0</v>
      </c>
    </row>
    <row r="333" spans="1:5" x14ac:dyDescent="0.25">
      <c r="A333" s="177"/>
      <c r="B333" s="13" t="s">
        <v>255</v>
      </c>
      <c r="C333" s="14">
        <v>0</v>
      </c>
      <c r="D333" s="14">
        <v>3</v>
      </c>
      <c r="E333" s="22">
        <v>0</v>
      </c>
    </row>
    <row r="334" spans="1:5" x14ac:dyDescent="0.25">
      <c r="A334" s="177"/>
      <c r="B334" s="13" t="s">
        <v>256</v>
      </c>
      <c r="C334" s="14">
        <v>0</v>
      </c>
      <c r="D334" s="14">
        <v>0</v>
      </c>
      <c r="E334" s="22">
        <v>0</v>
      </c>
    </row>
    <row r="335" spans="1:5" x14ac:dyDescent="0.25">
      <c r="A335" s="177"/>
      <c r="B335" s="13" t="s">
        <v>257</v>
      </c>
      <c r="C335" s="14">
        <v>25</v>
      </c>
      <c r="D335" s="14">
        <v>36</v>
      </c>
      <c r="E335" s="22">
        <v>9</v>
      </c>
    </row>
    <row r="336" spans="1:5" x14ac:dyDescent="0.25">
      <c r="A336" s="177"/>
      <c r="B336" s="13" t="s">
        <v>258</v>
      </c>
      <c r="C336" s="14">
        <v>133</v>
      </c>
      <c r="D336" s="14">
        <v>77</v>
      </c>
      <c r="E336" s="22">
        <v>86</v>
      </c>
    </row>
    <row r="337" spans="1:5" x14ac:dyDescent="0.25">
      <c r="A337" s="177"/>
      <c r="B337" s="13" t="s">
        <v>259</v>
      </c>
      <c r="C337" s="14">
        <v>0</v>
      </c>
      <c r="D337" s="14">
        <v>0</v>
      </c>
      <c r="E337" s="22">
        <v>0</v>
      </c>
    </row>
    <row r="338" spans="1:5" x14ac:dyDescent="0.25">
      <c r="A338" s="177"/>
      <c r="B338" s="13" t="s">
        <v>260</v>
      </c>
      <c r="C338" s="14">
        <v>0</v>
      </c>
      <c r="D338" s="14">
        <v>1</v>
      </c>
      <c r="E338" s="22">
        <v>0</v>
      </c>
    </row>
    <row r="339" spans="1:5" x14ac:dyDescent="0.25">
      <c r="A339" s="177"/>
      <c r="B339" s="13" t="s">
        <v>261</v>
      </c>
      <c r="C339" s="14">
        <v>0</v>
      </c>
      <c r="D339" s="14">
        <v>0</v>
      </c>
      <c r="E339" s="22">
        <v>0</v>
      </c>
    </row>
    <row r="340" spans="1:5" x14ac:dyDescent="0.25">
      <c r="A340" s="177"/>
      <c r="B340" s="13" t="s">
        <v>262</v>
      </c>
      <c r="C340" s="14">
        <v>0</v>
      </c>
      <c r="D340" s="14">
        <v>0</v>
      </c>
      <c r="E340" s="22">
        <v>0</v>
      </c>
    </row>
    <row r="341" spans="1:5" x14ac:dyDescent="0.25">
      <c r="A341" s="177"/>
      <c r="B341" s="13" t="s">
        <v>263</v>
      </c>
      <c r="C341" s="14">
        <v>0</v>
      </c>
      <c r="D341" s="14">
        <v>0</v>
      </c>
      <c r="E341" s="22">
        <v>0</v>
      </c>
    </row>
    <row r="342" spans="1:5" x14ac:dyDescent="0.25">
      <c r="A342" s="177"/>
      <c r="B342" s="13" t="s">
        <v>264</v>
      </c>
      <c r="C342" s="14">
        <v>0</v>
      </c>
      <c r="D342" s="14">
        <v>0</v>
      </c>
      <c r="E342" s="22">
        <v>0</v>
      </c>
    </row>
    <row r="343" spans="1:5" x14ac:dyDescent="0.25">
      <c r="A343" s="177"/>
      <c r="B343" s="13" t="s">
        <v>265</v>
      </c>
      <c r="C343" s="14">
        <v>0</v>
      </c>
      <c r="D343" s="14">
        <v>0</v>
      </c>
      <c r="E343" s="22">
        <v>0</v>
      </c>
    </row>
    <row r="344" spans="1:5" x14ac:dyDescent="0.25">
      <c r="A344" s="178"/>
      <c r="B344" s="13" t="s">
        <v>266</v>
      </c>
      <c r="C344" s="14">
        <v>7</v>
      </c>
      <c r="D344" s="14">
        <v>7</v>
      </c>
      <c r="E344" s="22">
        <v>2</v>
      </c>
    </row>
    <row r="345" spans="1:5" x14ac:dyDescent="0.25">
      <c r="A345" s="176" t="s">
        <v>267</v>
      </c>
      <c r="B345" s="13" t="s">
        <v>268</v>
      </c>
      <c r="C345" s="14">
        <v>1</v>
      </c>
      <c r="D345" s="14">
        <v>1</v>
      </c>
      <c r="E345" s="22">
        <v>0</v>
      </c>
    </row>
    <row r="346" spans="1:5" x14ac:dyDescent="0.25">
      <c r="A346" s="177"/>
      <c r="B346" s="13" t="s">
        <v>269</v>
      </c>
      <c r="C346" s="14">
        <v>0</v>
      </c>
      <c r="D346" s="14">
        <v>0</v>
      </c>
      <c r="E346" s="22">
        <v>0</v>
      </c>
    </row>
    <row r="347" spans="1:5" x14ac:dyDescent="0.25">
      <c r="A347" s="177"/>
      <c r="B347" s="13" t="s">
        <v>270</v>
      </c>
      <c r="C347" s="14">
        <v>1</v>
      </c>
      <c r="D347" s="14">
        <v>0</v>
      </c>
      <c r="E347" s="22">
        <v>0</v>
      </c>
    </row>
    <row r="348" spans="1:5" x14ac:dyDescent="0.25">
      <c r="A348" s="177"/>
      <c r="B348" s="13" t="s">
        <v>271</v>
      </c>
      <c r="C348" s="14">
        <v>0</v>
      </c>
      <c r="D348" s="14">
        <v>0</v>
      </c>
      <c r="E348" s="22">
        <v>0</v>
      </c>
    </row>
    <row r="349" spans="1:5" x14ac:dyDescent="0.25">
      <c r="A349" s="177"/>
      <c r="B349" s="13" t="s">
        <v>272</v>
      </c>
      <c r="C349" s="14">
        <v>0</v>
      </c>
      <c r="D349" s="14">
        <v>1</v>
      </c>
      <c r="E349" s="22">
        <v>0</v>
      </c>
    </row>
    <row r="350" spans="1:5" x14ac:dyDescent="0.25">
      <c r="A350" s="177"/>
      <c r="B350" s="13" t="s">
        <v>273</v>
      </c>
      <c r="C350" s="14">
        <v>0</v>
      </c>
      <c r="D350" s="14">
        <v>0</v>
      </c>
      <c r="E350" s="22">
        <v>0</v>
      </c>
    </row>
    <row r="351" spans="1:5" x14ac:dyDescent="0.25">
      <c r="A351" s="177"/>
      <c r="B351" s="13" t="s">
        <v>274</v>
      </c>
      <c r="C351" s="14">
        <v>0</v>
      </c>
      <c r="D351" s="14">
        <v>0</v>
      </c>
      <c r="E351" s="22">
        <v>0</v>
      </c>
    </row>
    <row r="352" spans="1:5" x14ac:dyDescent="0.25">
      <c r="A352" s="177"/>
      <c r="B352" s="13" t="s">
        <v>275</v>
      </c>
      <c r="C352" s="14">
        <v>0</v>
      </c>
      <c r="D352" s="14">
        <v>0</v>
      </c>
      <c r="E352" s="22">
        <v>0</v>
      </c>
    </row>
    <row r="353" spans="1:5" x14ac:dyDescent="0.25">
      <c r="A353" s="177"/>
      <c r="B353" s="13" t="s">
        <v>276</v>
      </c>
      <c r="C353" s="14">
        <v>0</v>
      </c>
      <c r="D353" s="14">
        <v>0</v>
      </c>
      <c r="E353" s="22">
        <v>0</v>
      </c>
    </row>
    <row r="354" spans="1:5" x14ac:dyDescent="0.25">
      <c r="A354" s="177"/>
      <c r="B354" s="13" t="s">
        <v>277</v>
      </c>
      <c r="C354" s="14">
        <v>0</v>
      </c>
      <c r="D354" s="14">
        <v>0</v>
      </c>
      <c r="E354" s="22">
        <v>0</v>
      </c>
    </row>
    <row r="355" spans="1:5" x14ac:dyDescent="0.25">
      <c r="A355" s="178"/>
      <c r="B355" s="13" t="s">
        <v>278</v>
      </c>
      <c r="C355" s="14">
        <v>0</v>
      </c>
      <c r="D355" s="14">
        <v>0</v>
      </c>
      <c r="E355" s="22">
        <v>0</v>
      </c>
    </row>
    <row r="356" spans="1:5" x14ac:dyDescent="0.25">
      <c r="A356" s="176" t="s">
        <v>279</v>
      </c>
      <c r="B356" s="13" t="s">
        <v>280</v>
      </c>
      <c r="C356" s="14">
        <v>4</v>
      </c>
      <c r="D356" s="14">
        <v>6</v>
      </c>
      <c r="E356" s="22">
        <v>1</v>
      </c>
    </row>
    <row r="357" spans="1:5" x14ac:dyDescent="0.25">
      <c r="A357" s="177"/>
      <c r="B357" s="13" t="s">
        <v>281</v>
      </c>
      <c r="C357" s="14">
        <v>0</v>
      </c>
      <c r="D357" s="14">
        <v>1</v>
      </c>
      <c r="E357" s="22">
        <v>0</v>
      </c>
    </row>
    <row r="358" spans="1:5" x14ac:dyDescent="0.25">
      <c r="A358" s="177"/>
      <c r="B358" s="13" t="s">
        <v>282</v>
      </c>
      <c r="C358" s="14">
        <v>0</v>
      </c>
      <c r="D358" s="14">
        <v>0</v>
      </c>
      <c r="E358" s="22">
        <v>0</v>
      </c>
    </row>
    <row r="359" spans="1:5" x14ac:dyDescent="0.25">
      <c r="A359" s="177"/>
      <c r="B359" s="13" t="s">
        <v>283</v>
      </c>
      <c r="C359" s="14">
        <v>3</v>
      </c>
      <c r="D359" s="14">
        <v>5</v>
      </c>
      <c r="E359" s="22">
        <v>0</v>
      </c>
    </row>
    <row r="360" spans="1:5" x14ac:dyDescent="0.25">
      <c r="A360" s="177"/>
      <c r="B360" s="13" t="s">
        <v>284</v>
      </c>
      <c r="C360" s="14">
        <v>0</v>
      </c>
      <c r="D360" s="14">
        <v>0</v>
      </c>
      <c r="E360" s="22">
        <v>0</v>
      </c>
    </row>
    <row r="361" spans="1:5" x14ac:dyDescent="0.25">
      <c r="A361" s="177"/>
      <c r="B361" s="13" t="s">
        <v>285</v>
      </c>
      <c r="C361" s="14">
        <v>0</v>
      </c>
      <c r="D361" s="14">
        <v>0</v>
      </c>
      <c r="E361" s="22">
        <v>0</v>
      </c>
    </row>
    <row r="362" spans="1:5" x14ac:dyDescent="0.25">
      <c r="A362" s="177"/>
      <c r="B362" s="13" t="s">
        <v>286</v>
      </c>
      <c r="C362" s="14">
        <v>0</v>
      </c>
      <c r="D362" s="14">
        <v>0</v>
      </c>
      <c r="E362" s="22">
        <v>0</v>
      </c>
    </row>
    <row r="363" spans="1:5" x14ac:dyDescent="0.25">
      <c r="A363" s="177"/>
      <c r="B363" s="13" t="s">
        <v>287</v>
      </c>
      <c r="C363" s="14">
        <v>0</v>
      </c>
      <c r="D363" s="14">
        <v>0</v>
      </c>
      <c r="E363" s="22">
        <v>0</v>
      </c>
    </row>
    <row r="364" spans="1:5" x14ac:dyDescent="0.25">
      <c r="A364" s="178"/>
      <c r="B364" s="13" t="s">
        <v>288</v>
      </c>
      <c r="C364" s="14">
        <v>0</v>
      </c>
      <c r="D364" s="14">
        <v>0</v>
      </c>
      <c r="E364" s="22">
        <v>0</v>
      </c>
    </row>
    <row r="365" spans="1:5" x14ac:dyDescent="0.25">
      <c r="A365" s="176" t="s">
        <v>289</v>
      </c>
      <c r="B365" s="13" t="s">
        <v>290</v>
      </c>
      <c r="C365" s="14">
        <v>0</v>
      </c>
      <c r="D365" s="14">
        <v>0</v>
      </c>
      <c r="E365" s="22">
        <v>0</v>
      </c>
    </row>
    <row r="366" spans="1:5" x14ac:dyDescent="0.25">
      <c r="A366" s="177"/>
      <c r="B366" s="13" t="s">
        <v>291</v>
      </c>
      <c r="C366" s="14">
        <v>4</v>
      </c>
      <c r="D366" s="14">
        <v>4</v>
      </c>
      <c r="E366" s="22">
        <v>0</v>
      </c>
    </row>
    <row r="367" spans="1:5" x14ac:dyDescent="0.25">
      <c r="A367" s="177"/>
      <c r="B367" s="13" t="s">
        <v>292</v>
      </c>
      <c r="C367" s="14">
        <v>5</v>
      </c>
      <c r="D367" s="14">
        <v>6</v>
      </c>
      <c r="E367" s="22">
        <v>0</v>
      </c>
    </row>
    <row r="368" spans="1:5" x14ac:dyDescent="0.25">
      <c r="A368" s="177"/>
      <c r="B368" s="13" t="s">
        <v>293</v>
      </c>
      <c r="C368" s="14">
        <v>4</v>
      </c>
      <c r="D368" s="14">
        <v>2</v>
      </c>
      <c r="E368" s="22">
        <v>0</v>
      </c>
    </row>
    <row r="369" spans="1:5" x14ac:dyDescent="0.25">
      <c r="A369" s="177"/>
      <c r="B369" s="13" t="s">
        <v>209</v>
      </c>
      <c r="C369" s="14">
        <v>0</v>
      </c>
      <c r="D369" s="14">
        <v>0</v>
      </c>
      <c r="E369" s="22">
        <v>0</v>
      </c>
    </row>
    <row r="370" spans="1:5" x14ac:dyDescent="0.25">
      <c r="A370" s="177"/>
      <c r="B370" s="13" t="s">
        <v>294</v>
      </c>
      <c r="C370" s="14">
        <v>0</v>
      </c>
      <c r="D370" s="14">
        <v>0</v>
      </c>
      <c r="E370" s="22">
        <v>0</v>
      </c>
    </row>
    <row r="371" spans="1:5" x14ac:dyDescent="0.25">
      <c r="A371" s="177"/>
      <c r="B371" s="13" t="s">
        <v>295</v>
      </c>
      <c r="C371" s="14">
        <v>3</v>
      </c>
      <c r="D371" s="14">
        <v>0</v>
      </c>
      <c r="E371" s="22">
        <v>0</v>
      </c>
    </row>
    <row r="372" spans="1:5" x14ac:dyDescent="0.25">
      <c r="A372" s="177"/>
      <c r="B372" s="13" t="s">
        <v>296</v>
      </c>
      <c r="C372" s="14">
        <v>45</v>
      </c>
      <c r="D372" s="14">
        <v>58</v>
      </c>
      <c r="E372" s="22">
        <v>0</v>
      </c>
    </row>
    <row r="373" spans="1:5" x14ac:dyDescent="0.25">
      <c r="A373" s="177"/>
      <c r="B373" s="13" t="s">
        <v>297</v>
      </c>
      <c r="C373" s="14">
        <v>0</v>
      </c>
      <c r="D373" s="14">
        <v>0</v>
      </c>
      <c r="E373" s="22">
        <v>0</v>
      </c>
    </row>
    <row r="374" spans="1:5" x14ac:dyDescent="0.25">
      <c r="A374" s="177"/>
      <c r="B374" s="13" t="s">
        <v>298</v>
      </c>
      <c r="C374" s="14">
        <v>0</v>
      </c>
      <c r="D374" s="14">
        <v>0</v>
      </c>
      <c r="E374" s="22">
        <v>0</v>
      </c>
    </row>
    <row r="375" spans="1:5" x14ac:dyDescent="0.25">
      <c r="A375" s="177"/>
      <c r="B375" s="13" t="s">
        <v>299</v>
      </c>
      <c r="C375" s="14">
        <v>0</v>
      </c>
      <c r="D375" s="14">
        <v>0</v>
      </c>
      <c r="E375" s="22">
        <v>0</v>
      </c>
    </row>
    <row r="376" spans="1:5" x14ac:dyDescent="0.25">
      <c r="A376" s="177"/>
      <c r="B376" s="13" t="s">
        <v>300</v>
      </c>
      <c r="C376" s="14">
        <v>0</v>
      </c>
      <c r="D376" s="14">
        <v>0</v>
      </c>
      <c r="E376" s="22">
        <v>0</v>
      </c>
    </row>
    <row r="377" spans="1:5" x14ac:dyDescent="0.25">
      <c r="A377" s="178"/>
      <c r="B377" s="13" t="s">
        <v>301</v>
      </c>
      <c r="C377" s="14">
        <v>25</v>
      </c>
      <c r="D377" s="14">
        <v>63</v>
      </c>
      <c r="E377" s="22">
        <v>0</v>
      </c>
    </row>
  </sheetData>
  <mergeCells count="41">
    <mergeCell ref="A365:A377"/>
    <mergeCell ref="A294:A296"/>
    <mergeCell ref="A297:A311"/>
    <mergeCell ref="A312:A344"/>
    <mergeCell ref="A345:A355"/>
    <mergeCell ref="A356:A364"/>
    <mergeCell ref="A263:A264"/>
    <mergeCell ref="A271:A272"/>
    <mergeCell ref="A283:A285"/>
    <mergeCell ref="A286:A288"/>
    <mergeCell ref="A290:A292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41311-C538-4978-A73C-99327BF4CB63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7109375" style="134" customWidth="1"/>
    <col min="27" max="16384" width="11.42578125" style="98"/>
  </cols>
  <sheetData>
    <row r="1" spans="1:26" x14ac:dyDescent="0.2">
      <c r="A1" s="133"/>
      <c r="C1" s="204" t="s">
        <v>1516</v>
      </c>
      <c r="D1" s="204"/>
      <c r="E1" s="204"/>
      <c r="F1" s="133"/>
      <c r="H1" s="163"/>
      <c r="I1" s="163"/>
      <c r="J1" s="163"/>
      <c r="K1" s="133"/>
      <c r="P1" s="133"/>
      <c r="U1" s="133"/>
      <c r="Z1" s="133"/>
    </row>
    <row r="2" spans="1:26" s="100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1517</v>
      </c>
      <c r="D3" s="125"/>
      <c r="E3" s="125"/>
      <c r="F3" s="125"/>
      <c r="G3" s="125"/>
      <c r="H3" s="125" t="s">
        <v>1518</v>
      </c>
      <c r="I3" s="125"/>
      <c r="J3" s="125"/>
      <c r="K3" s="125"/>
      <c r="L3" s="125"/>
      <c r="M3" s="125" t="s">
        <v>1506</v>
      </c>
      <c r="N3" s="125"/>
      <c r="O3" s="125"/>
      <c r="P3" s="125"/>
      <c r="Q3" s="125"/>
      <c r="R3" s="125" t="s">
        <v>1519</v>
      </c>
      <c r="S3" s="125"/>
      <c r="T3" s="125"/>
      <c r="U3" s="125"/>
      <c r="V3" s="125"/>
      <c r="W3" s="125" t="s">
        <v>1520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1470</v>
      </c>
      <c r="D25" s="132">
        <v>0</v>
      </c>
      <c r="E25" s="136"/>
      <c r="F25" s="136"/>
      <c r="G25" s="136"/>
      <c r="H25" s="131" t="s">
        <v>1470</v>
      </c>
      <c r="I25" s="132">
        <v>0</v>
      </c>
      <c r="J25" s="136"/>
      <c r="K25" s="136"/>
      <c r="L25" s="136"/>
      <c r="M25" s="131" t="s">
        <v>1470</v>
      </c>
      <c r="N25" s="132">
        <v>0</v>
      </c>
      <c r="O25" s="136"/>
      <c r="P25" s="136"/>
      <c r="Q25" s="136"/>
      <c r="R25" s="131" t="s">
        <v>1470</v>
      </c>
      <c r="S25" s="132">
        <v>0</v>
      </c>
      <c r="T25" s="136"/>
      <c r="U25" s="136"/>
      <c r="V25" s="136"/>
      <c r="W25" s="131" t="s">
        <v>1470</v>
      </c>
      <c r="X25" s="132">
        <v>0</v>
      </c>
      <c r="Y25" s="136"/>
      <c r="Z25" s="136"/>
    </row>
  </sheetData>
  <sheetProtection algorithmName="SHA-512" hashValue="KQ2wCAgrO181wxx7sr7INa35nD1hnnzNJrPhGJlxYwm/wRMbVNy2+FugSfPwokxlno7UKChhI852eWh85vlbMg==" saltValue="lGbYYsKYH5wvdKA/ipA9Q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DE216-FEBA-40B8-881E-CFB04780A9AB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4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4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4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4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4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4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4.28515625" style="134" customWidth="1"/>
    <col min="61" max="61" width="2.7109375" style="134" customWidth="1"/>
    <col min="62" max="16384" width="11.42578125" style="98"/>
  </cols>
  <sheetData>
    <row r="1" spans="1:61" x14ac:dyDescent="0.2">
      <c r="A1" s="133"/>
      <c r="C1" s="204" t="s">
        <v>1521</v>
      </c>
      <c r="D1" s="204"/>
      <c r="E1" s="204"/>
      <c r="F1" s="133"/>
      <c r="H1" s="163"/>
      <c r="I1" s="163"/>
      <c r="J1" s="163"/>
      <c r="K1" s="133"/>
      <c r="M1" s="163"/>
      <c r="N1" s="163"/>
      <c r="O1" s="163"/>
      <c r="P1" s="133"/>
      <c r="R1" s="163"/>
      <c r="S1" s="163"/>
      <c r="T1" s="163"/>
      <c r="U1" s="133"/>
      <c r="W1" s="163"/>
      <c r="X1" s="163"/>
      <c r="Y1" s="163"/>
      <c r="Z1" s="133"/>
      <c r="AB1" s="163"/>
      <c r="AC1" s="163"/>
      <c r="AD1" s="163"/>
      <c r="AE1" s="133"/>
      <c r="AG1" s="163"/>
      <c r="AH1" s="163"/>
      <c r="AI1" s="163"/>
      <c r="AJ1" s="133"/>
      <c r="AL1" s="163"/>
      <c r="AM1" s="163"/>
      <c r="AN1" s="163"/>
      <c r="AO1" s="133"/>
      <c r="AQ1" s="163"/>
      <c r="AR1" s="163"/>
      <c r="AS1" s="163"/>
      <c r="AT1" s="133"/>
      <c r="AV1" s="163"/>
      <c r="AW1" s="163"/>
      <c r="AX1" s="163"/>
      <c r="AY1" s="133"/>
      <c r="BA1" s="163"/>
      <c r="BB1" s="163"/>
      <c r="BC1" s="163"/>
      <c r="BD1" s="133"/>
      <c r="BF1" s="163"/>
      <c r="BG1" s="163"/>
      <c r="BH1" s="163"/>
      <c r="BI1" s="133"/>
    </row>
    <row r="2" spans="1:61" s="100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304</v>
      </c>
      <c r="D3" s="125"/>
      <c r="E3" s="125"/>
      <c r="F3" s="125"/>
      <c r="G3" s="125"/>
      <c r="H3" s="125" t="s">
        <v>1310</v>
      </c>
      <c r="I3" s="125"/>
      <c r="J3" s="125"/>
      <c r="K3" s="125"/>
      <c r="L3" s="125"/>
      <c r="M3" s="125" t="s">
        <v>1522</v>
      </c>
      <c r="N3" s="125"/>
      <c r="O3" s="125"/>
      <c r="P3" s="125"/>
      <c r="Q3" s="125"/>
      <c r="R3" s="125" t="s">
        <v>1523</v>
      </c>
      <c r="S3" s="125"/>
      <c r="T3" s="125"/>
      <c r="U3" s="125"/>
      <c r="V3" s="125"/>
      <c r="W3" s="125" t="s">
        <v>1524</v>
      </c>
      <c r="X3" s="125"/>
      <c r="Y3" s="125"/>
      <c r="Z3" s="125"/>
      <c r="AA3" s="125"/>
      <c r="AB3" s="125" t="s">
        <v>1314</v>
      </c>
      <c r="AC3" s="125"/>
      <c r="AD3" s="125"/>
      <c r="AE3" s="125"/>
      <c r="AF3" s="125"/>
      <c r="AG3" s="125" t="s">
        <v>1315</v>
      </c>
      <c r="AH3" s="125"/>
      <c r="AI3" s="125"/>
      <c r="AJ3" s="125"/>
      <c r="AK3" s="125"/>
      <c r="AL3" s="125" t="s">
        <v>1316</v>
      </c>
      <c r="AM3" s="125"/>
      <c r="AN3" s="125"/>
      <c r="AO3" s="125"/>
      <c r="AP3" s="125"/>
      <c r="AQ3" s="125" t="s">
        <v>1317</v>
      </c>
      <c r="AR3" s="125"/>
      <c r="AS3" s="125"/>
      <c r="AT3" s="125"/>
      <c r="AU3" s="125"/>
      <c r="AV3" s="125" t="s">
        <v>1506</v>
      </c>
      <c r="AW3" s="125"/>
      <c r="AX3" s="125"/>
      <c r="AY3" s="125"/>
      <c r="AZ3" s="125"/>
      <c r="BA3" s="125" t="s">
        <v>1318</v>
      </c>
      <c r="BB3" s="125"/>
      <c r="BC3" s="125"/>
      <c r="BD3" s="125"/>
      <c r="BE3" s="125"/>
      <c r="BF3" s="125" t="s">
        <v>317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1470</v>
      </c>
      <c r="D25" s="132">
        <v>0</v>
      </c>
      <c r="E25" s="136"/>
      <c r="F25" s="136"/>
      <c r="G25" s="136"/>
      <c r="H25" s="131" t="s">
        <v>1470</v>
      </c>
      <c r="I25" s="132">
        <v>0</v>
      </c>
      <c r="J25" s="136"/>
      <c r="K25" s="136"/>
      <c r="L25" s="136"/>
      <c r="M25" s="131" t="s">
        <v>1470</v>
      </c>
      <c r="N25" s="132">
        <v>0</v>
      </c>
      <c r="O25" s="136"/>
      <c r="P25" s="136"/>
      <c r="Q25" s="136"/>
      <c r="R25" s="131" t="s">
        <v>1470</v>
      </c>
      <c r="S25" s="132">
        <v>0</v>
      </c>
      <c r="T25" s="136"/>
      <c r="U25" s="136"/>
      <c r="V25" s="136"/>
      <c r="W25" s="131" t="s">
        <v>1470</v>
      </c>
      <c r="X25" s="132">
        <v>0</v>
      </c>
      <c r="Y25" s="136"/>
      <c r="Z25" s="136"/>
      <c r="AA25" s="136"/>
      <c r="AB25" s="131" t="s">
        <v>1470</v>
      </c>
      <c r="AC25" s="132">
        <v>0</v>
      </c>
      <c r="AD25" s="136"/>
      <c r="AE25" s="136"/>
      <c r="AF25" s="136"/>
      <c r="AG25" s="131" t="s">
        <v>1470</v>
      </c>
      <c r="AH25" s="132">
        <v>0</v>
      </c>
      <c r="AI25" s="136"/>
      <c r="AJ25" s="136"/>
      <c r="AK25" s="136"/>
      <c r="AL25" s="131" t="s">
        <v>1470</v>
      </c>
      <c r="AM25" s="132">
        <v>0</v>
      </c>
      <c r="AN25" s="136"/>
      <c r="AO25" s="136"/>
      <c r="AP25" s="136"/>
      <c r="AQ25" s="131" t="s">
        <v>1470</v>
      </c>
      <c r="AR25" s="132">
        <v>0</v>
      </c>
      <c r="AS25" s="136"/>
      <c r="AT25" s="136"/>
      <c r="AU25" s="136"/>
      <c r="AV25" s="131" t="s">
        <v>1470</v>
      </c>
      <c r="AW25" s="132">
        <v>0</v>
      </c>
      <c r="AX25" s="136"/>
      <c r="AY25" s="136"/>
      <c r="AZ25" s="136"/>
      <c r="BA25" s="131" t="s">
        <v>1470</v>
      </c>
      <c r="BB25" s="132">
        <v>0</v>
      </c>
      <c r="BC25" s="136"/>
      <c r="BD25" s="136"/>
      <c r="BE25" s="136"/>
      <c r="BF25" s="131" t="s">
        <v>1470</v>
      </c>
      <c r="BG25" s="132">
        <v>0</v>
      </c>
      <c r="BH25" s="136"/>
      <c r="BI25" s="136"/>
    </row>
  </sheetData>
  <sheetProtection algorithmName="SHA-512" hashValue="JuVZLS1Qh+zbRrXvejgLWGnvNhmNyKuuwo46/4ntY7uQfqqtIhXhat1lV7/qTda2PwSnqpZMq9tls5VyWSf9gA==" saltValue="kEKWb0i70WtMVpdKxhAS+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6F8DC-D1EE-4729-8707-AEA66ADA44D4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7" width="11.42578125" style="134"/>
    <col min="18" max="18" width="11.42578125" style="82"/>
    <col min="19" max="19" width="2.7109375" style="134" customWidth="1"/>
    <col min="20" max="20" width="7.85546875" style="134" customWidth="1"/>
    <col min="21" max="25" width="11.42578125" style="134"/>
    <col min="26" max="16384" width="11.42578125" style="82"/>
  </cols>
  <sheetData>
    <row r="1" spans="1:26" x14ac:dyDescent="0.2">
      <c r="A1" s="133"/>
      <c r="C1" s="204" t="s">
        <v>1525</v>
      </c>
      <c r="D1" s="204"/>
      <c r="E1" s="204"/>
      <c r="F1" s="133"/>
      <c r="H1" s="163"/>
      <c r="I1" s="163"/>
      <c r="J1" s="163"/>
      <c r="K1" s="133"/>
      <c r="M1" s="163"/>
      <c r="N1" s="163"/>
      <c r="O1" s="163"/>
      <c r="P1" s="163"/>
      <c r="Q1" s="163"/>
      <c r="S1" s="133"/>
      <c r="U1" s="163"/>
      <c r="V1" s="163"/>
      <c r="W1" s="163"/>
      <c r="X1" s="163"/>
      <c r="Y1" s="163"/>
    </row>
    <row r="3" spans="1:26" x14ac:dyDescent="0.2">
      <c r="A3" s="125"/>
      <c r="B3" s="125"/>
      <c r="C3" s="125" t="s">
        <v>1506</v>
      </c>
      <c r="D3" s="125"/>
      <c r="E3" s="125"/>
      <c r="F3" s="125"/>
      <c r="G3" s="125"/>
      <c r="H3" s="125" t="s">
        <v>1526</v>
      </c>
      <c r="I3" s="125"/>
      <c r="J3" s="125"/>
      <c r="K3" s="125"/>
      <c r="L3" s="125"/>
      <c r="M3" s="125" t="s">
        <v>1037</v>
      </c>
      <c r="N3" s="125"/>
      <c r="O3" s="125"/>
      <c r="P3" s="125"/>
      <c r="Q3" s="125"/>
      <c r="S3" s="125"/>
      <c r="T3" s="125"/>
      <c r="U3" s="125" t="s">
        <v>1038</v>
      </c>
      <c r="V3" s="125"/>
      <c r="W3" s="125"/>
      <c r="X3" s="125"/>
      <c r="Y3" s="125"/>
    </row>
    <row r="5" spans="1:26" ht="36" x14ac:dyDescent="0.2">
      <c r="M5" s="164" t="s">
        <v>1184</v>
      </c>
      <c r="N5" s="164" t="s">
        <v>1185</v>
      </c>
      <c r="O5" s="164" t="s">
        <v>1186</v>
      </c>
      <c r="P5" s="164" t="s">
        <v>1187</v>
      </c>
      <c r="Q5" s="164" t="s">
        <v>615</v>
      </c>
      <c r="R5" s="164" t="s">
        <v>1188</v>
      </c>
      <c r="S5" s="165"/>
      <c r="U5" s="166" t="s">
        <v>1184</v>
      </c>
      <c r="V5" s="166" t="s">
        <v>1185</v>
      </c>
      <c r="W5" s="166" t="s">
        <v>1186</v>
      </c>
      <c r="X5" s="166" t="s">
        <v>1187</v>
      </c>
      <c r="Y5" s="166" t="s">
        <v>615</v>
      </c>
      <c r="Z5" s="166" t="s">
        <v>1188</v>
      </c>
    </row>
    <row r="6" spans="1:26" x14ac:dyDescent="0.2">
      <c r="M6" s="167">
        <f>DatosMedioAmbiente!C53</f>
        <v>1</v>
      </c>
      <c r="N6" s="167">
        <f>DatosMedioAmbiente!C55</f>
        <v>5</v>
      </c>
      <c r="O6" s="167">
        <f>DatosMedioAmbiente!C57</f>
        <v>0</v>
      </c>
      <c r="P6" s="167">
        <f>DatosMedioAmbiente!C59</f>
        <v>8</v>
      </c>
      <c r="Q6" s="167">
        <f>DatosMedioAmbiente!C61</f>
        <v>2</v>
      </c>
      <c r="R6" s="167">
        <f>DatosMedioAmbiente!C63</f>
        <v>6</v>
      </c>
      <c r="S6" s="165"/>
      <c r="U6" s="168">
        <f>DatosMedioAmbiente!C54</f>
        <v>0</v>
      </c>
      <c r="V6" s="168">
        <f>DatosMedioAmbiente!C56</f>
        <v>4</v>
      </c>
      <c r="W6" s="168">
        <f>DatosMedioAmbiente!C58</f>
        <v>0</v>
      </c>
      <c r="X6" s="168">
        <f>DatosMedioAmbiente!C60</f>
        <v>0</v>
      </c>
      <c r="Y6" s="168">
        <f>DatosMedioAmbiente!C62</f>
        <v>0</v>
      </c>
      <c r="Z6" s="168">
        <f>DatosMedioAmbiente!C64</f>
        <v>4</v>
      </c>
    </row>
    <row r="25" spans="1:20" s="82" customFormat="1" ht="15.75" x14ac:dyDescent="0.25">
      <c r="A25" s="136"/>
      <c r="B25" s="136"/>
      <c r="C25" s="131" t="s">
        <v>1470</v>
      </c>
      <c r="D25" s="132">
        <v>0</v>
      </c>
      <c r="E25" s="136"/>
      <c r="F25" s="136"/>
      <c r="G25" s="136"/>
      <c r="H25" s="131" t="s">
        <v>1470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Rq2UgV6ByAcutU68xY3GlW9W1zgJKKJcn+3c+pDH3Il3WMwqpyHa0DSXMBDjMJP34Stp1mYUT4F0hKTh6RMP/w==" saltValue="1m0nSTcqAh7xnp9t/etPo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27F72-62C7-4AF8-9C0A-D0D13F45691D}">
  <dimension ref="A1:BI16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2" customWidth="1"/>
    <col min="19" max="20" width="25.140625" style="82" customWidth="1"/>
    <col min="21" max="21" width="14.42578125" style="82" customWidth="1"/>
    <col min="22" max="22" width="20.42578125" style="82" customWidth="1"/>
    <col min="23" max="23" width="16.7109375" style="82" customWidth="1"/>
    <col min="24" max="24" width="5.28515625" style="82" customWidth="1"/>
    <col min="25" max="25" width="4" style="82" customWidth="1"/>
    <col min="26" max="26" width="13.7109375" style="82" customWidth="1"/>
    <col min="27" max="27" width="22.140625" style="82" customWidth="1"/>
    <col min="28" max="16384" width="11.5703125" style="82"/>
  </cols>
  <sheetData>
    <row r="1" spans="1:61" s="95" customFormat="1" ht="89.25" x14ac:dyDescent="0.25">
      <c r="A1" s="95" t="s">
        <v>1377</v>
      </c>
      <c r="B1" s="95" t="s">
        <v>1378</v>
      </c>
      <c r="C1" s="95" t="s">
        <v>1379</v>
      </c>
      <c r="D1" s="95" t="s">
        <v>1380</v>
      </c>
      <c r="E1" s="95" t="s">
        <v>1381</v>
      </c>
      <c r="F1" s="95" t="s">
        <v>1382</v>
      </c>
      <c r="G1" s="95" t="s">
        <v>1383</v>
      </c>
      <c r="H1" s="95" t="s">
        <v>1384</v>
      </c>
      <c r="I1" s="95" t="s">
        <v>1385</v>
      </c>
      <c r="J1" s="95" t="s">
        <v>1386</v>
      </c>
      <c r="K1" s="95" t="s">
        <v>1387</v>
      </c>
      <c r="L1" s="95" t="s">
        <v>1388</v>
      </c>
      <c r="M1" s="95" t="s">
        <v>1389</v>
      </c>
      <c r="N1" s="95" t="s">
        <v>1390</v>
      </c>
      <c r="O1" s="95" t="s">
        <v>1391</v>
      </c>
      <c r="P1" s="95" t="s">
        <v>1392</v>
      </c>
      <c r="Q1" s="95" t="s">
        <v>1393</v>
      </c>
      <c r="R1" s="95" t="s">
        <v>1394</v>
      </c>
      <c r="S1" s="95" t="s">
        <v>1395</v>
      </c>
      <c r="T1" s="95" t="s">
        <v>1396</v>
      </c>
      <c r="U1" s="95" t="s">
        <v>1397</v>
      </c>
      <c r="V1" s="95" t="s">
        <v>1398</v>
      </c>
      <c r="W1" s="95" t="s">
        <v>1399</v>
      </c>
      <c r="AA1" s="95" t="s">
        <v>1400</v>
      </c>
      <c r="AB1" s="95" t="s">
        <v>1401</v>
      </c>
      <c r="AC1" s="95" t="s">
        <v>1402</v>
      </c>
      <c r="AD1" s="95" t="s">
        <v>1403</v>
      </c>
      <c r="AE1" s="95" t="s">
        <v>1404</v>
      </c>
      <c r="AF1" s="95" t="s">
        <v>1405</v>
      </c>
      <c r="AI1" s="95" t="s">
        <v>1406</v>
      </c>
      <c r="AL1" s="95" t="s">
        <v>1407</v>
      </c>
      <c r="AM1" s="95" t="s">
        <v>1408</v>
      </c>
      <c r="AN1" s="95" t="s">
        <v>1409</v>
      </c>
      <c r="AO1" s="95" t="s">
        <v>1410</v>
      </c>
      <c r="AP1" s="95" t="s">
        <v>1411</v>
      </c>
      <c r="AQ1" s="95" t="s">
        <v>1412</v>
      </c>
      <c r="AR1" s="95" t="s">
        <v>1413</v>
      </c>
      <c r="AS1" s="95" t="s">
        <v>1414</v>
      </c>
      <c r="AT1" s="95" t="s">
        <v>1415</v>
      </c>
      <c r="AU1" s="95" t="s">
        <v>1416</v>
      </c>
      <c r="AV1" s="95" t="s">
        <v>1417</v>
      </c>
      <c r="AW1" s="95" t="s">
        <v>1418</v>
      </c>
      <c r="AX1" s="95" t="s">
        <v>1419</v>
      </c>
      <c r="AY1" s="95" t="s">
        <v>1420</v>
      </c>
      <c r="AZ1" s="95" t="s">
        <v>1421</v>
      </c>
      <c r="BA1" s="95" t="s">
        <v>1422</v>
      </c>
      <c r="BB1" s="95" t="s">
        <v>1423</v>
      </c>
      <c r="BC1" s="95" t="s">
        <v>1424</v>
      </c>
      <c r="BD1" s="95" t="s">
        <v>1425</v>
      </c>
      <c r="BE1" s="95" t="s">
        <v>1426</v>
      </c>
      <c r="BF1" s="95" t="s">
        <v>1427</v>
      </c>
      <c r="BG1" s="95" t="s">
        <v>1428</v>
      </c>
      <c r="BH1" s="95" t="s">
        <v>1429</v>
      </c>
      <c r="BI1" s="95" t="s">
        <v>1430</v>
      </c>
    </row>
    <row r="2" spans="1:61" x14ac:dyDescent="0.2">
      <c r="A2" s="82" t="s">
        <v>1260</v>
      </c>
      <c r="B2" s="82" t="s">
        <v>1448</v>
      </c>
      <c r="C2" s="82" t="s">
        <v>1437</v>
      </c>
      <c r="D2" s="82" t="s">
        <v>1320</v>
      </c>
      <c r="E2" s="82" t="s">
        <v>1320</v>
      </c>
      <c r="F2" s="82" t="s">
        <v>1324</v>
      </c>
      <c r="G2" s="82" t="s">
        <v>1349</v>
      </c>
      <c r="H2" s="82" t="s">
        <v>1349</v>
      </c>
      <c r="I2" s="82" t="s">
        <v>1320</v>
      </c>
      <c r="J2" s="82" t="s">
        <v>1320</v>
      </c>
      <c r="K2" s="82" t="s">
        <v>1320</v>
      </c>
      <c r="L2" s="82" t="s">
        <v>1320</v>
      </c>
      <c r="M2" s="82" t="s">
        <v>1320</v>
      </c>
      <c r="N2" s="82" t="s">
        <v>1320</v>
      </c>
      <c r="O2" s="82" t="s">
        <v>1320</v>
      </c>
      <c r="P2" s="82" t="s">
        <v>1367</v>
      </c>
      <c r="Q2" s="82" t="s">
        <v>1367</v>
      </c>
      <c r="R2" s="82" t="s">
        <v>1040</v>
      </c>
      <c r="S2" s="82" t="s">
        <v>1367</v>
      </c>
      <c r="T2" s="82" t="s">
        <v>1367</v>
      </c>
      <c r="V2" s="82" t="s">
        <v>29</v>
      </c>
      <c r="W2" s="82" t="s">
        <v>113</v>
      </c>
      <c r="AA2" s="82" t="s">
        <v>1131</v>
      </c>
      <c r="AB2" s="82" t="s">
        <v>1131</v>
      </c>
      <c r="AC2" s="82" t="s">
        <v>1138</v>
      </c>
      <c r="AD2" s="82" t="s">
        <v>647</v>
      </c>
      <c r="AE2" s="82" t="s">
        <v>1184</v>
      </c>
      <c r="AF2" s="82" t="s">
        <v>1087</v>
      </c>
      <c r="AI2" s="82" t="s">
        <v>229</v>
      </c>
      <c r="AL2" s="82" t="s">
        <v>647</v>
      </c>
      <c r="AM2" s="82" t="s">
        <v>647</v>
      </c>
      <c r="AN2" s="82" t="s">
        <v>647</v>
      </c>
      <c r="AO2" s="82" t="s">
        <v>649</v>
      </c>
      <c r="AQ2" s="82" t="s">
        <v>651</v>
      </c>
      <c r="AT2" s="82" t="s">
        <v>649</v>
      </c>
      <c r="AU2" s="82" t="s">
        <v>649</v>
      </c>
      <c r="AV2" s="82" t="s">
        <v>647</v>
      </c>
      <c r="AW2" s="82" t="s">
        <v>1184</v>
      </c>
      <c r="AX2" s="82" t="s">
        <v>1185</v>
      </c>
      <c r="AY2" s="82" t="s">
        <v>20</v>
      </c>
      <c r="AZ2" s="82" t="s">
        <v>1009</v>
      </c>
      <c r="BA2" s="82" t="s">
        <v>82</v>
      </c>
      <c r="BC2" s="82" t="s">
        <v>979</v>
      </c>
      <c r="BD2" s="82" t="s">
        <v>960</v>
      </c>
      <c r="BE2" s="82" t="s">
        <v>1358</v>
      </c>
      <c r="BF2" s="82" t="s">
        <v>104</v>
      </c>
      <c r="BG2" s="82" t="s">
        <v>104</v>
      </c>
      <c r="BH2" s="82" t="s">
        <v>1143</v>
      </c>
      <c r="BI2" s="82" t="s">
        <v>1148</v>
      </c>
    </row>
    <row r="3" spans="1:61" x14ac:dyDescent="0.2">
      <c r="A3" s="82" t="s">
        <v>1455</v>
      </c>
      <c r="B3" s="82" t="s">
        <v>1449</v>
      </c>
      <c r="C3" s="82" t="s">
        <v>1438</v>
      </c>
      <c r="D3" s="82" t="s">
        <v>1321</v>
      </c>
      <c r="E3" s="82" t="s">
        <v>1321</v>
      </c>
      <c r="F3" s="82" t="s">
        <v>975</v>
      </c>
      <c r="G3" s="82" t="s">
        <v>1321</v>
      </c>
      <c r="H3" s="82" t="s">
        <v>1321</v>
      </c>
      <c r="I3" s="82" t="s">
        <v>1321</v>
      </c>
      <c r="J3" s="82" t="s">
        <v>1321</v>
      </c>
      <c r="K3" s="82" t="s">
        <v>1321</v>
      </c>
      <c r="L3" s="82" t="s">
        <v>1321</v>
      </c>
      <c r="M3" s="82" t="s">
        <v>1326</v>
      </c>
      <c r="N3" s="82" t="s">
        <v>1325</v>
      </c>
      <c r="O3" s="82" t="s">
        <v>1321</v>
      </c>
      <c r="P3" s="82" t="s">
        <v>1322</v>
      </c>
      <c r="Q3" s="82" t="s">
        <v>1322</v>
      </c>
      <c r="R3" s="82" t="s">
        <v>1042</v>
      </c>
      <c r="S3" s="82" t="s">
        <v>1322</v>
      </c>
      <c r="T3" s="82" t="s">
        <v>1322</v>
      </c>
      <c r="V3" s="82" t="s">
        <v>30</v>
      </c>
      <c r="W3" s="82" t="s">
        <v>114</v>
      </c>
      <c r="AA3" s="82" t="s">
        <v>1132</v>
      </c>
      <c r="AB3" s="82" t="s">
        <v>1132</v>
      </c>
      <c r="AC3" s="82" t="s">
        <v>1139</v>
      </c>
      <c r="AD3" s="82" t="s">
        <v>649</v>
      </c>
      <c r="AE3" s="82" t="s">
        <v>1185</v>
      </c>
      <c r="AF3" s="82" t="s">
        <v>1194</v>
      </c>
      <c r="AI3" s="82" t="s">
        <v>230</v>
      </c>
      <c r="AL3" s="82" t="s">
        <v>649</v>
      </c>
      <c r="AM3" s="82" t="s">
        <v>649</v>
      </c>
      <c r="AN3" s="82" t="s">
        <v>649</v>
      </c>
      <c r="AO3" s="82" t="s">
        <v>651</v>
      </c>
      <c r="AT3" s="82" t="s">
        <v>657</v>
      </c>
      <c r="AU3" s="82" t="s">
        <v>651</v>
      </c>
      <c r="AV3" s="82" t="s">
        <v>649</v>
      </c>
      <c r="AW3" s="82" t="s">
        <v>1185</v>
      </c>
      <c r="AX3" s="82" t="s">
        <v>1188</v>
      </c>
      <c r="AY3" s="82" t="s">
        <v>1004</v>
      </c>
      <c r="AZ3" s="82" t="s">
        <v>1010</v>
      </c>
      <c r="BA3" s="82" t="s">
        <v>1494</v>
      </c>
      <c r="BC3" s="82" t="s">
        <v>980</v>
      </c>
      <c r="BD3" s="82" t="s">
        <v>334</v>
      </c>
      <c r="BE3" s="82" t="s">
        <v>1359</v>
      </c>
      <c r="BF3" s="82" t="s">
        <v>114</v>
      </c>
      <c r="BG3" s="82" t="s">
        <v>114</v>
      </c>
      <c r="BH3" s="82" t="s">
        <v>1144</v>
      </c>
      <c r="BI3" s="82" t="s">
        <v>1149</v>
      </c>
    </row>
    <row r="4" spans="1:61" x14ac:dyDescent="0.2">
      <c r="A4" s="82" t="s">
        <v>1456</v>
      </c>
      <c r="B4" s="82" t="s">
        <v>1450</v>
      </c>
      <c r="C4" s="82" t="s">
        <v>1439</v>
      </c>
      <c r="D4" s="82" t="s">
        <v>1322</v>
      </c>
      <c r="E4" s="82" t="s">
        <v>1322</v>
      </c>
      <c r="F4" s="82" t="s">
        <v>1184</v>
      </c>
      <c r="G4" s="82" t="s">
        <v>1322</v>
      </c>
      <c r="H4" s="82" t="s">
        <v>1322</v>
      </c>
      <c r="I4" s="82" t="s">
        <v>1322</v>
      </c>
      <c r="J4" s="82" t="s">
        <v>1322</v>
      </c>
      <c r="K4" s="82" t="s">
        <v>1324</v>
      </c>
      <c r="L4" s="82" t="s">
        <v>1322</v>
      </c>
      <c r="M4" s="82" t="s">
        <v>1337</v>
      </c>
      <c r="N4" s="82" t="s">
        <v>1326</v>
      </c>
      <c r="O4" s="82" t="s">
        <v>1322</v>
      </c>
      <c r="P4" s="82" t="s">
        <v>1372</v>
      </c>
      <c r="Q4" s="82" t="s">
        <v>1370</v>
      </c>
      <c r="R4" s="82" t="s">
        <v>1043</v>
      </c>
      <c r="S4" s="82" t="s">
        <v>1368</v>
      </c>
      <c r="T4" s="82" t="s">
        <v>1369</v>
      </c>
      <c r="V4" s="82" t="s">
        <v>31</v>
      </c>
      <c r="W4" s="82" t="s">
        <v>1463</v>
      </c>
      <c r="AA4" s="82" t="s">
        <v>1133</v>
      </c>
      <c r="AB4" s="82" t="s">
        <v>1137</v>
      </c>
      <c r="AC4" s="82" t="s">
        <v>1140</v>
      </c>
      <c r="AD4" s="82" t="s">
        <v>651</v>
      </c>
      <c r="AE4" s="82" t="s">
        <v>1187</v>
      </c>
      <c r="AF4" s="82" t="s">
        <v>1127</v>
      </c>
      <c r="AI4" s="82" t="s">
        <v>232</v>
      </c>
      <c r="AL4" s="82" t="s">
        <v>651</v>
      </c>
      <c r="AM4" s="82" t="s">
        <v>651</v>
      </c>
      <c r="AN4" s="82" t="s">
        <v>651</v>
      </c>
      <c r="AO4" s="82" t="s">
        <v>653</v>
      </c>
      <c r="AU4" s="82" t="s">
        <v>657</v>
      </c>
      <c r="AV4" s="82" t="s">
        <v>651</v>
      </c>
      <c r="AW4" s="82" t="s">
        <v>1187</v>
      </c>
      <c r="AY4" s="82" t="s">
        <v>1005</v>
      </c>
      <c r="AZ4" s="82" t="s">
        <v>1011</v>
      </c>
      <c r="BA4" s="82" t="s">
        <v>1495</v>
      </c>
      <c r="BC4" s="82" t="s">
        <v>986</v>
      </c>
      <c r="BD4" s="82" t="s">
        <v>961</v>
      </c>
      <c r="BE4" s="82" t="s">
        <v>1360</v>
      </c>
      <c r="BF4" s="82" t="s">
        <v>1060</v>
      </c>
      <c r="BG4" s="82" t="s">
        <v>1060</v>
      </c>
    </row>
    <row r="5" spans="1:61" x14ac:dyDescent="0.2">
      <c r="A5" s="82" t="s">
        <v>1031</v>
      </c>
      <c r="B5" s="82" t="s">
        <v>109</v>
      </c>
      <c r="C5" s="82" t="s">
        <v>174</v>
      </c>
      <c r="D5" s="82" t="s">
        <v>1324</v>
      </c>
      <c r="E5" s="82" t="s">
        <v>1324</v>
      </c>
      <c r="F5" s="82" t="s">
        <v>1356</v>
      </c>
      <c r="G5" s="82" t="s">
        <v>975</v>
      </c>
      <c r="H5" s="82" t="s">
        <v>1327</v>
      </c>
      <c r="I5" s="82" t="s">
        <v>1324</v>
      </c>
      <c r="J5" s="82" t="s">
        <v>1328</v>
      </c>
      <c r="K5" s="82" t="s">
        <v>1333</v>
      </c>
      <c r="L5" s="82" t="s">
        <v>1323</v>
      </c>
      <c r="N5" s="82" t="s">
        <v>1337</v>
      </c>
      <c r="O5" s="82" t="s">
        <v>1328</v>
      </c>
      <c r="Q5" s="82" t="s">
        <v>1372</v>
      </c>
      <c r="R5" s="82" t="s">
        <v>1044</v>
      </c>
      <c r="S5" s="82" t="s">
        <v>1369</v>
      </c>
      <c r="T5" s="82" t="s">
        <v>1370</v>
      </c>
      <c r="V5" s="82" t="s">
        <v>32</v>
      </c>
      <c r="AC5" s="82" t="s">
        <v>1141</v>
      </c>
      <c r="AD5" s="82" t="s">
        <v>653</v>
      </c>
      <c r="AE5" s="82" t="s">
        <v>615</v>
      </c>
      <c r="AF5" s="82" t="s">
        <v>1195</v>
      </c>
      <c r="AI5" s="82" t="s">
        <v>238</v>
      </c>
      <c r="AL5" s="82" t="s">
        <v>653</v>
      </c>
      <c r="AM5" s="82" t="s">
        <v>655</v>
      </c>
      <c r="AN5" s="82" t="s">
        <v>655</v>
      </c>
      <c r="AO5" s="82" t="s">
        <v>655</v>
      </c>
      <c r="AV5" s="82" t="s">
        <v>655</v>
      </c>
      <c r="AW5" s="82" t="s">
        <v>615</v>
      </c>
      <c r="AY5" s="82" t="s">
        <v>1006</v>
      </c>
      <c r="AZ5" s="82" t="s">
        <v>1012</v>
      </c>
      <c r="BC5" s="82" t="s">
        <v>987</v>
      </c>
      <c r="BD5" s="82" t="s">
        <v>962</v>
      </c>
      <c r="BE5" s="82" t="s">
        <v>1500</v>
      </c>
    </row>
    <row r="6" spans="1:61" x14ac:dyDescent="0.2">
      <c r="A6" s="82" t="s">
        <v>1457</v>
      </c>
      <c r="B6" s="82" t="s">
        <v>110</v>
      </c>
      <c r="C6" s="82" t="s">
        <v>1440</v>
      </c>
      <c r="D6" s="82" t="s">
        <v>1328</v>
      </c>
      <c r="E6" s="82" t="s">
        <v>1326</v>
      </c>
      <c r="F6" s="82" t="s">
        <v>1335</v>
      </c>
      <c r="G6" s="82" t="s">
        <v>1335</v>
      </c>
      <c r="H6" s="82" t="s">
        <v>975</v>
      </c>
      <c r="I6" s="82" t="s">
        <v>1328</v>
      </c>
      <c r="J6" s="82" t="s">
        <v>975</v>
      </c>
      <c r="K6" s="82" t="s">
        <v>1334</v>
      </c>
      <c r="L6" s="82" t="s">
        <v>1324</v>
      </c>
      <c r="O6" s="82" t="s">
        <v>975</v>
      </c>
      <c r="R6" s="82" t="s">
        <v>1045</v>
      </c>
      <c r="S6" s="82" t="s">
        <v>1371</v>
      </c>
      <c r="T6" s="82" t="s">
        <v>1371</v>
      </c>
      <c r="V6" s="82" t="s">
        <v>33</v>
      </c>
      <c r="AD6" s="82" t="s">
        <v>655</v>
      </c>
      <c r="AE6" s="82" t="s">
        <v>1188</v>
      </c>
      <c r="AI6" s="82" t="s">
        <v>241</v>
      </c>
      <c r="AL6" s="82" t="s">
        <v>655</v>
      </c>
      <c r="AM6" s="82" t="s">
        <v>657</v>
      </c>
      <c r="AN6" s="82" t="s">
        <v>657</v>
      </c>
      <c r="AO6" s="82" t="s">
        <v>657</v>
      </c>
      <c r="AV6" s="82" t="s">
        <v>657</v>
      </c>
      <c r="AW6" s="82" t="s">
        <v>1188</v>
      </c>
      <c r="AY6" s="82" t="s">
        <v>1007</v>
      </c>
      <c r="AZ6" s="82" t="s">
        <v>1007</v>
      </c>
      <c r="BC6" s="82" t="s">
        <v>1497</v>
      </c>
      <c r="BD6" s="82" t="s">
        <v>963</v>
      </c>
      <c r="BE6" s="82" t="s">
        <v>1021</v>
      </c>
    </row>
    <row r="7" spans="1:61" x14ac:dyDescent="0.2">
      <c r="B7" s="82" t="s">
        <v>111</v>
      </c>
      <c r="C7" s="82" t="s">
        <v>1442</v>
      </c>
      <c r="D7" s="82" t="s">
        <v>975</v>
      </c>
      <c r="E7" s="82" t="s">
        <v>1328</v>
      </c>
      <c r="F7" s="82" t="s">
        <v>111</v>
      </c>
      <c r="G7" s="82" t="s">
        <v>1338</v>
      </c>
      <c r="H7" s="82" t="s">
        <v>1334</v>
      </c>
      <c r="I7" s="82" t="s">
        <v>975</v>
      </c>
      <c r="J7" s="82" t="s">
        <v>1334</v>
      </c>
      <c r="K7" s="82" t="s">
        <v>1344</v>
      </c>
      <c r="L7" s="82" t="s">
        <v>1326</v>
      </c>
      <c r="O7" s="82" t="s">
        <v>1334</v>
      </c>
      <c r="R7" s="82" t="s">
        <v>1046</v>
      </c>
      <c r="S7" s="82" t="s">
        <v>1372</v>
      </c>
      <c r="T7" s="82" t="s">
        <v>1372</v>
      </c>
      <c r="AD7" s="82" t="s">
        <v>657</v>
      </c>
      <c r="AI7" s="82" t="s">
        <v>111</v>
      </c>
      <c r="AL7" s="82" t="s">
        <v>657</v>
      </c>
      <c r="AO7" s="82" t="s">
        <v>659</v>
      </c>
      <c r="BC7" s="82" t="s">
        <v>989</v>
      </c>
      <c r="BD7" s="82" t="s">
        <v>964</v>
      </c>
      <c r="BE7" s="82" t="s">
        <v>1363</v>
      </c>
    </row>
    <row r="8" spans="1:61" x14ac:dyDescent="0.2">
      <c r="C8" s="82" t="s">
        <v>209</v>
      </c>
      <c r="D8" s="82" t="s">
        <v>1333</v>
      </c>
      <c r="E8" s="82" t="s">
        <v>975</v>
      </c>
      <c r="G8" s="82" t="s">
        <v>1340</v>
      </c>
      <c r="H8" s="82" t="s">
        <v>1335</v>
      </c>
      <c r="I8" s="82" t="s">
        <v>1334</v>
      </c>
      <c r="J8" s="82" t="s">
        <v>1335</v>
      </c>
      <c r="L8" s="82" t="s">
        <v>975</v>
      </c>
      <c r="O8" s="82" t="s">
        <v>1335</v>
      </c>
      <c r="R8" s="82" t="s">
        <v>1047</v>
      </c>
      <c r="AD8" s="82" t="s">
        <v>659</v>
      </c>
      <c r="BC8" s="82" t="s">
        <v>977</v>
      </c>
      <c r="BD8" s="82" t="s">
        <v>965</v>
      </c>
    </row>
    <row r="9" spans="1:61" x14ac:dyDescent="0.2">
      <c r="C9" s="82" t="s">
        <v>1443</v>
      </c>
      <c r="D9" s="82" t="s">
        <v>1334</v>
      </c>
      <c r="E9" s="82" t="s">
        <v>1333</v>
      </c>
      <c r="G9" s="82" t="s">
        <v>1344</v>
      </c>
      <c r="H9" s="82" t="s">
        <v>1337</v>
      </c>
      <c r="I9" s="82" t="s">
        <v>1335</v>
      </c>
      <c r="J9" s="82" t="s">
        <v>1336</v>
      </c>
      <c r="L9" s="82" t="s">
        <v>1334</v>
      </c>
      <c r="O9" s="82" t="s">
        <v>1338</v>
      </c>
      <c r="R9" s="82" t="s">
        <v>1049</v>
      </c>
      <c r="BD9" s="82" t="s">
        <v>518</v>
      </c>
    </row>
    <row r="10" spans="1:61" x14ac:dyDescent="0.2">
      <c r="C10" s="82" t="s">
        <v>289</v>
      </c>
      <c r="D10" s="82" t="s">
        <v>1335</v>
      </c>
      <c r="E10" s="82" t="s">
        <v>1334</v>
      </c>
      <c r="G10" s="82" t="s">
        <v>111</v>
      </c>
      <c r="H10" s="82" t="s">
        <v>1338</v>
      </c>
      <c r="I10" s="82" t="s">
        <v>1336</v>
      </c>
      <c r="J10" s="82" t="s">
        <v>1338</v>
      </c>
      <c r="L10" s="82" t="s">
        <v>1335</v>
      </c>
      <c r="O10" s="82" t="s">
        <v>1340</v>
      </c>
      <c r="BD10" s="82" t="s">
        <v>966</v>
      </c>
    </row>
    <row r="11" spans="1:61" x14ac:dyDescent="0.2">
      <c r="D11" s="82" t="s">
        <v>1336</v>
      </c>
      <c r="E11" s="82" t="s">
        <v>1335</v>
      </c>
      <c r="H11" s="82" t="s">
        <v>1340</v>
      </c>
      <c r="I11" s="82" t="s">
        <v>1338</v>
      </c>
      <c r="J11" s="82" t="s">
        <v>1340</v>
      </c>
      <c r="L11" s="82" t="s">
        <v>1340</v>
      </c>
      <c r="O11" s="82" t="s">
        <v>111</v>
      </c>
      <c r="BD11" s="82" t="s">
        <v>651</v>
      </c>
    </row>
    <row r="12" spans="1:61" x14ac:dyDescent="0.2">
      <c r="D12" s="82" t="s">
        <v>1338</v>
      </c>
      <c r="E12" s="82" t="s">
        <v>1336</v>
      </c>
      <c r="H12" s="82" t="s">
        <v>111</v>
      </c>
      <c r="I12" s="82" t="s">
        <v>1340</v>
      </c>
      <c r="J12" s="82" t="s">
        <v>111</v>
      </c>
      <c r="BD12" s="82" t="s">
        <v>968</v>
      </c>
    </row>
    <row r="13" spans="1:61" x14ac:dyDescent="0.2">
      <c r="D13" s="82" t="s">
        <v>1340</v>
      </c>
      <c r="E13" s="82" t="s">
        <v>1338</v>
      </c>
      <c r="I13" s="82" t="s">
        <v>1344</v>
      </c>
      <c r="BD13" s="82" t="s">
        <v>969</v>
      </c>
    </row>
    <row r="14" spans="1:61" x14ac:dyDescent="0.2">
      <c r="D14" s="82" t="s">
        <v>1344</v>
      </c>
      <c r="E14" s="82" t="s">
        <v>1340</v>
      </c>
      <c r="I14" s="82" t="s">
        <v>111</v>
      </c>
      <c r="BD14" s="82" t="s">
        <v>970</v>
      </c>
    </row>
    <row r="15" spans="1:61" x14ac:dyDescent="0.2">
      <c r="D15" s="82" t="s">
        <v>111</v>
      </c>
      <c r="BD15" s="82" t="s">
        <v>111</v>
      </c>
    </row>
    <row r="16" spans="1:61" x14ac:dyDescent="0.2">
      <c r="BD16" s="82" t="s">
        <v>972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4C14-F630-4101-A48D-4740F7CE0A04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104</v>
      </c>
      <c r="D3" s="87" t="s">
        <v>1062</v>
      </c>
    </row>
    <row r="4" spans="2:4" ht="12.75" customHeight="1" x14ac:dyDescent="0.2">
      <c r="B4" s="89" t="s">
        <v>1367</v>
      </c>
      <c r="C4" s="90">
        <f>SUM(DatosViolenciaGénero!C63:C69)</f>
        <v>1667</v>
      </c>
      <c r="D4" s="90">
        <f>SUM(DatosViolenciaGénero!D63:D69)</f>
        <v>540</v>
      </c>
    </row>
    <row r="5" spans="2:4" x14ac:dyDescent="0.2">
      <c r="B5" s="89" t="s">
        <v>1322</v>
      </c>
      <c r="C5" s="90">
        <f>SUM(DatosViolenciaGénero!C70:C73)</f>
        <v>116</v>
      </c>
      <c r="D5" s="90">
        <f>SUM(DatosViolenciaGénero!D70:D73)</f>
        <v>306</v>
      </c>
    </row>
    <row r="6" spans="2:4" ht="12.75" customHeight="1" x14ac:dyDescent="0.2">
      <c r="B6" s="89" t="s">
        <v>1368</v>
      </c>
      <c r="C6" s="90">
        <f>DatosViolenciaGénero!C74</f>
        <v>2</v>
      </c>
      <c r="D6" s="90">
        <f>DatosViolenciaGénero!D74</f>
        <v>0</v>
      </c>
    </row>
    <row r="7" spans="2:4" ht="12.75" customHeight="1" x14ac:dyDescent="0.2">
      <c r="B7" s="89" t="s">
        <v>1369</v>
      </c>
      <c r="C7" s="90">
        <f>SUM(DatosViolenciaGénero!C75:C77)</f>
        <v>8</v>
      </c>
      <c r="D7" s="90">
        <f>SUM(DatosViolenciaGénero!D75:D77)</f>
        <v>5</v>
      </c>
    </row>
    <row r="8" spans="2:4" ht="12.75" customHeight="1" x14ac:dyDescent="0.2">
      <c r="B8" s="89" t="s">
        <v>1370</v>
      </c>
      <c r="C8" s="90">
        <f>DatosViolenciaGénero!C81</f>
        <v>0</v>
      </c>
      <c r="D8" s="90">
        <f>DatosViolenciaGénero!D81</f>
        <v>1</v>
      </c>
    </row>
    <row r="9" spans="2:4" ht="12.75" customHeight="1" x14ac:dyDescent="0.2">
      <c r="B9" s="89" t="s">
        <v>1371</v>
      </c>
      <c r="C9" s="90">
        <f>DatosViolenciaGénero!C78</f>
        <v>1</v>
      </c>
      <c r="D9" s="90">
        <f>DatosViolenciaGénero!D78</f>
        <v>2</v>
      </c>
    </row>
    <row r="10" spans="2:4" ht="12.75" customHeight="1" x14ac:dyDescent="0.2">
      <c r="B10" s="89" t="s">
        <v>1372</v>
      </c>
      <c r="C10" s="90">
        <f>SUM(DatosViolenciaGénero!C79:C80)</f>
        <v>1657</v>
      </c>
      <c r="D10" s="90">
        <f>SUM(DatosViolenciaGénero!D79:D80)</f>
        <v>347</v>
      </c>
    </row>
    <row r="14" spans="2:4" ht="12.95" customHeight="1" thickTop="1" thickBot="1" x14ac:dyDescent="0.25">
      <c r="B14" s="210" t="s">
        <v>1376</v>
      </c>
      <c r="C14" s="210"/>
    </row>
    <row r="15" spans="2:4" ht="13.5" thickTop="1" x14ac:dyDescent="0.2">
      <c r="B15" s="91" t="s">
        <v>1374</v>
      </c>
      <c r="C15" s="92">
        <f>DatosViolenciaGénero!C38</f>
        <v>52</v>
      </c>
    </row>
    <row r="16" spans="2:4" ht="13.5" thickBot="1" x14ac:dyDescent="0.25">
      <c r="B16" s="93" t="s">
        <v>1375</v>
      </c>
      <c r="C16" s="94">
        <f>DatosViolenciaGénero!C39</f>
        <v>369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3987-7968-4620-890D-8968079E7B50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104</v>
      </c>
      <c r="D3" s="87" t="s">
        <v>1062</v>
      </c>
    </row>
    <row r="4" spans="2:4" ht="12.75" customHeight="1" x14ac:dyDescent="0.2">
      <c r="B4" s="89" t="s">
        <v>1367</v>
      </c>
      <c r="C4" s="90">
        <f>SUM(DatosViolenciaDoméstica!C48:C54)</f>
        <v>226</v>
      </c>
      <c r="D4" s="90">
        <f>SUM(DatosViolenciaDoméstica!D48:D54)</f>
        <v>91</v>
      </c>
    </row>
    <row r="5" spans="2:4" x14ac:dyDescent="0.2">
      <c r="B5" s="89" t="s">
        <v>1322</v>
      </c>
      <c r="C5" s="90">
        <f>SUM(DatosViolenciaDoméstica!C55:C58)</f>
        <v>6</v>
      </c>
      <c r="D5" s="90">
        <f>SUM(DatosViolenciaDoméstica!D55:D58)</f>
        <v>9</v>
      </c>
    </row>
    <row r="6" spans="2:4" ht="12.75" customHeight="1" x14ac:dyDescent="0.2">
      <c r="B6" s="89" t="s">
        <v>1368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2">
      <c r="B7" s="89" t="s">
        <v>1369</v>
      </c>
      <c r="C7" s="90">
        <f>SUM(DatosViolenciaDoméstica!C60:C62)</f>
        <v>0</v>
      </c>
      <c r="D7" s="90">
        <f>SUM(DatosViolenciaDoméstica!D60:D62)</f>
        <v>0</v>
      </c>
    </row>
    <row r="8" spans="2:4" ht="12.75" customHeight="1" x14ac:dyDescent="0.2">
      <c r="B8" s="89" t="s">
        <v>1370</v>
      </c>
      <c r="C8" s="90">
        <f>DatosViolenciaDoméstica!C66</f>
        <v>0</v>
      </c>
      <c r="D8" s="90">
        <f>DatosViolenciaDoméstica!D66</f>
        <v>1</v>
      </c>
    </row>
    <row r="9" spans="2:4" ht="12.75" customHeight="1" x14ac:dyDescent="0.2">
      <c r="B9" s="89" t="s">
        <v>1371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89" t="s">
        <v>1372</v>
      </c>
      <c r="C10" s="90">
        <f>SUM(DatosViolenciaDoméstica!C64:C65)</f>
        <v>19</v>
      </c>
      <c r="D10" s="90">
        <f>SUM(DatosViolenciaDoméstica!D64:D65)</f>
        <v>12</v>
      </c>
    </row>
    <row r="14" spans="2:4" ht="12.95" customHeight="1" thickTop="1" thickBot="1" x14ac:dyDescent="0.25">
      <c r="B14" s="210" t="s">
        <v>1373</v>
      </c>
      <c r="C14" s="210"/>
    </row>
    <row r="15" spans="2:4" ht="13.5" thickTop="1" x14ac:dyDescent="0.2">
      <c r="B15" s="91" t="s">
        <v>1374</v>
      </c>
      <c r="C15" s="92">
        <f>DatosViolenciaDoméstica!C33</f>
        <v>19</v>
      </c>
    </row>
    <row r="16" spans="2:4" ht="13.5" thickBot="1" x14ac:dyDescent="0.25">
      <c r="B16" s="93" t="s">
        <v>1375</v>
      </c>
      <c r="C16" s="94">
        <f>DatosViolenciaDoméstica!C34</f>
        <v>17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F7EDD-770E-4ED8-A29D-7DC174B67D48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82" customWidth="1"/>
    <col min="2" max="2" width="20.85546875" style="82" customWidth="1"/>
    <col min="3" max="3" width="44" style="82" customWidth="1"/>
    <col min="4" max="4" width="6.28515625" style="82" customWidth="1"/>
    <col min="5" max="16384" width="11.42578125" style="82"/>
  </cols>
  <sheetData>
    <row r="3" spans="2:3" ht="12.95" customHeight="1" x14ac:dyDescent="0.2">
      <c r="B3" s="211" t="s">
        <v>1357</v>
      </c>
      <c r="C3" s="211"/>
    </row>
    <row r="4" spans="2:3" x14ac:dyDescent="0.2">
      <c r="B4" s="83" t="s">
        <v>1358</v>
      </c>
      <c r="C4" s="84">
        <f>DatosMenores!C69</f>
        <v>98</v>
      </c>
    </row>
    <row r="5" spans="2:3" x14ac:dyDescent="0.2">
      <c r="B5" s="83" t="s">
        <v>1359</v>
      </c>
      <c r="C5" s="85">
        <f>DatosMenores!C70</f>
        <v>77</v>
      </c>
    </row>
    <row r="6" spans="2:3" x14ac:dyDescent="0.2">
      <c r="B6" s="83" t="s">
        <v>1360</v>
      </c>
      <c r="C6" s="85">
        <f>DatosMenores!C71</f>
        <v>376</v>
      </c>
    </row>
    <row r="7" spans="2:3" ht="25.5" x14ac:dyDescent="0.2">
      <c r="B7" s="83" t="s">
        <v>1361</v>
      </c>
      <c r="C7" s="85">
        <f>DatosMenores!C74</f>
        <v>0</v>
      </c>
    </row>
    <row r="8" spans="2:3" ht="25.5" x14ac:dyDescent="0.2">
      <c r="B8" s="83" t="s">
        <v>1021</v>
      </c>
      <c r="C8" s="85">
        <f>DatosMenores!C75</f>
        <v>14</v>
      </c>
    </row>
    <row r="9" spans="2:3" ht="25.5" x14ac:dyDescent="0.2">
      <c r="B9" s="83" t="s">
        <v>1362</v>
      </c>
      <c r="C9" s="85">
        <f>DatosMenores!C76</f>
        <v>0</v>
      </c>
    </row>
    <row r="10" spans="2:3" ht="25.5" x14ac:dyDescent="0.2">
      <c r="B10" s="83" t="s">
        <v>265</v>
      </c>
      <c r="C10" s="85">
        <f>DatosMenores!C78</f>
        <v>0</v>
      </c>
    </row>
    <row r="11" spans="2:3" x14ac:dyDescent="0.2">
      <c r="B11" s="83" t="s">
        <v>1363</v>
      </c>
      <c r="C11" s="85">
        <f>DatosMenores!C77</f>
        <v>8</v>
      </c>
    </row>
    <row r="12" spans="2:3" x14ac:dyDescent="0.2">
      <c r="B12" s="83" t="s">
        <v>1364</v>
      </c>
      <c r="C12" s="85">
        <f>DatosMenores!C79</f>
        <v>0</v>
      </c>
    </row>
    <row r="13" spans="2:3" ht="25.5" x14ac:dyDescent="0.2">
      <c r="B13" s="83" t="s">
        <v>1365</v>
      </c>
      <c r="C13" s="85">
        <f>DatosMenores!C72</f>
        <v>0</v>
      </c>
    </row>
    <row r="14" spans="2:3" ht="25.5" x14ac:dyDescent="0.2">
      <c r="B14" s="83" t="s">
        <v>1366</v>
      </c>
      <c r="C14" s="85">
        <f>DatosMenores!C73</f>
        <v>12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67239-D87B-4206-95BE-64B43142BBFC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54" customWidth="1"/>
    <col min="2" max="4" width="13.85546875" style="54" customWidth="1"/>
    <col min="5" max="6" width="15" style="54" customWidth="1"/>
    <col min="7" max="13" width="13.85546875" style="54" customWidth="1"/>
    <col min="14" max="16384" width="11.42578125" style="54"/>
  </cols>
  <sheetData>
    <row r="2" spans="2:13" s="50" customFormat="1" ht="15.75" x14ac:dyDescent="0.25">
      <c r="B2" s="50" t="s">
        <v>1309</v>
      </c>
    </row>
    <row r="4" spans="2:13" ht="39" thickBot="1" x14ac:dyDescent="0.25">
      <c r="B4" s="51" t="s">
        <v>304</v>
      </c>
      <c r="C4" s="52" t="s">
        <v>1310</v>
      </c>
      <c r="D4" s="52" t="s">
        <v>1311</v>
      </c>
      <c r="E4" s="52" t="s">
        <v>1312</v>
      </c>
      <c r="F4" s="52" t="s">
        <v>1313</v>
      </c>
      <c r="G4" s="52" t="s">
        <v>1314</v>
      </c>
      <c r="H4" s="52" t="s">
        <v>1315</v>
      </c>
      <c r="I4" s="52" t="s">
        <v>1316</v>
      </c>
      <c r="J4" s="52" t="s">
        <v>1317</v>
      </c>
      <c r="K4" s="52" t="s">
        <v>315</v>
      </c>
      <c r="L4" s="52" t="s">
        <v>1318</v>
      </c>
      <c r="M4" s="53" t="s">
        <v>317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1319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304</v>
      </c>
      <c r="E10" s="64" t="s">
        <v>1312</v>
      </c>
      <c r="F10" s="64" t="s">
        <v>1313</v>
      </c>
      <c r="G10" s="64" t="s">
        <v>1314</v>
      </c>
      <c r="H10" s="64" t="s">
        <v>1315</v>
      </c>
      <c r="I10" s="64" t="s">
        <v>1316</v>
      </c>
      <c r="J10" s="64" t="s">
        <v>1317</v>
      </c>
      <c r="K10" s="64" t="s">
        <v>1318</v>
      </c>
      <c r="L10" s="65" t="s">
        <v>317</v>
      </c>
      <c r="M10" s="66"/>
    </row>
    <row r="11" spans="2:13" ht="13.15" customHeight="1" x14ac:dyDescent="0.2">
      <c r="B11" s="212" t="s">
        <v>1320</v>
      </c>
      <c r="C11" s="212"/>
      <c r="D11" s="67">
        <f>DatosDelitos!C5+DatosDelitos!C13-DatosDelitos!C17</f>
        <v>6600</v>
      </c>
      <c r="E11" s="68">
        <f>DatosDelitos!H5+DatosDelitos!H13-DatosDelitos!H17</f>
        <v>264</v>
      </c>
      <c r="F11" s="68">
        <f>DatosDelitos!I5+DatosDelitos!I13-DatosDelitos!I17</f>
        <v>334</v>
      </c>
      <c r="G11" s="68">
        <f>DatosDelitos!J5+DatosDelitos!J13-DatosDelitos!J17</f>
        <v>11</v>
      </c>
      <c r="H11" s="69">
        <f>DatosDelitos!K5+DatosDelitos!K13-DatosDelitos!K17</f>
        <v>14</v>
      </c>
      <c r="I11" s="69">
        <f>DatosDelitos!L5+DatosDelitos!L13-DatosDelitos!L17</f>
        <v>3</v>
      </c>
      <c r="J11" s="69">
        <f>DatosDelitos!M5+DatosDelitos!M13-DatosDelitos!M17</f>
        <v>1</v>
      </c>
      <c r="K11" s="69">
        <f>DatosDelitos!O5+DatosDelitos!O13-DatosDelitos!O17</f>
        <v>50</v>
      </c>
      <c r="L11" s="70">
        <f>DatosDelitos!P5+DatosDelitos!P13-DatosDelitos!P17</f>
        <v>554</v>
      </c>
    </row>
    <row r="12" spans="2:13" ht="13.15" customHeight="1" x14ac:dyDescent="0.2">
      <c r="B12" s="213" t="s">
        <v>329</v>
      </c>
      <c r="C12" s="213"/>
      <c r="D12" s="71">
        <f>DatosDelitos!C10</f>
        <v>0</v>
      </c>
      <c r="E12" s="72">
        <f>DatosDelitos!H10</f>
        <v>0</v>
      </c>
      <c r="F12" s="72">
        <f>DatosDelitos!I10</f>
        <v>0</v>
      </c>
      <c r="G12" s="72">
        <f>DatosDelitos!J10</f>
        <v>0</v>
      </c>
      <c r="H12" s="72">
        <f>DatosDelitos!K10</f>
        <v>0</v>
      </c>
      <c r="I12" s="72">
        <f>DatosDelitos!L10</f>
        <v>0</v>
      </c>
      <c r="J12" s="72">
        <f>DatosDelitos!M10</f>
        <v>0</v>
      </c>
      <c r="K12" s="72">
        <f>DatosDelitos!O10</f>
        <v>0</v>
      </c>
      <c r="L12" s="73">
        <f>DatosDelitos!P10</f>
        <v>0</v>
      </c>
    </row>
    <row r="13" spans="2:13" ht="13.15" customHeight="1" x14ac:dyDescent="0.2">
      <c r="B13" s="213" t="s">
        <v>347</v>
      </c>
      <c r="C13" s="213"/>
      <c r="D13" s="71">
        <f>DatosDelitos!C20</f>
        <v>5</v>
      </c>
      <c r="E13" s="72">
        <f>DatosDelitos!H20</f>
        <v>0</v>
      </c>
      <c r="F13" s="72">
        <f>DatosDelitos!I20</f>
        <v>0</v>
      </c>
      <c r="G13" s="72">
        <f>DatosDelitos!J20</f>
        <v>0</v>
      </c>
      <c r="H13" s="72">
        <f>DatosDelitos!K20</f>
        <v>0</v>
      </c>
      <c r="I13" s="72">
        <f>DatosDelitos!L20</f>
        <v>0</v>
      </c>
      <c r="J13" s="72">
        <f>DatosDelitos!M20</f>
        <v>0</v>
      </c>
      <c r="K13" s="72">
        <f>DatosDelitos!O20</f>
        <v>0</v>
      </c>
      <c r="L13" s="73">
        <f>DatosDelitos!P20</f>
        <v>0</v>
      </c>
    </row>
    <row r="14" spans="2:13" ht="13.15" customHeight="1" x14ac:dyDescent="0.2">
      <c r="B14" s="213" t="s">
        <v>352</v>
      </c>
      <c r="C14" s="213"/>
      <c r="D14" s="71">
        <f>DatosDelitos!C23</f>
        <v>0</v>
      </c>
      <c r="E14" s="72">
        <f>DatosDelitos!H23</f>
        <v>0</v>
      </c>
      <c r="F14" s="72">
        <f>DatosDelitos!I23</f>
        <v>0</v>
      </c>
      <c r="G14" s="72">
        <f>DatosDelitos!J23</f>
        <v>0</v>
      </c>
      <c r="H14" s="72">
        <f>DatosDelitos!K23</f>
        <v>0</v>
      </c>
      <c r="I14" s="72">
        <f>DatosDelitos!L23</f>
        <v>0</v>
      </c>
      <c r="J14" s="72">
        <f>DatosDelitos!M23</f>
        <v>0</v>
      </c>
      <c r="K14" s="72">
        <f>DatosDelitos!O23</f>
        <v>0</v>
      </c>
      <c r="L14" s="73">
        <f>DatosDelitos!P23</f>
        <v>0</v>
      </c>
    </row>
    <row r="15" spans="2:13" ht="13.15" customHeight="1" x14ac:dyDescent="0.2">
      <c r="B15" s="213" t="s">
        <v>1321</v>
      </c>
      <c r="C15" s="213"/>
      <c r="D15" s="71">
        <f>DatosDelitos!C17+DatosDelitos!C44</f>
        <v>1258</v>
      </c>
      <c r="E15" s="72">
        <f>DatosDelitos!H17+DatosDelitos!H44</f>
        <v>157</v>
      </c>
      <c r="F15" s="72">
        <f>DatosDelitos!I16+DatosDelitos!I44</f>
        <v>62</v>
      </c>
      <c r="G15" s="72">
        <f>DatosDelitos!J17+DatosDelitos!J44</f>
        <v>9</v>
      </c>
      <c r="H15" s="72">
        <f>DatosDelitos!K17+DatosDelitos!K44</f>
        <v>5</v>
      </c>
      <c r="I15" s="72">
        <f>DatosDelitos!L17+DatosDelitos!L44</f>
        <v>0</v>
      </c>
      <c r="J15" s="72">
        <f>DatosDelitos!M17+DatosDelitos!M44</f>
        <v>0</v>
      </c>
      <c r="K15" s="72">
        <f>DatosDelitos!O17+DatosDelitos!O44</f>
        <v>21</v>
      </c>
      <c r="L15" s="73">
        <f>DatosDelitos!P17+DatosDelitos!P44</f>
        <v>434</v>
      </c>
    </row>
    <row r="16" spans="2:13" ht="13.15" customHeight="1" x14ac:dyDescent="0.2">
      <c r="B16" s="213" t="s">
        <v>1322</v>
      </c>
      <c r="C16" s="213"/>
      <c r="D16" s="71">
        <f>DatosDelitos!C30</f>
        <v>667</v>
      </c>
      <c r="E16" s="72">
        <f>DatosDelitos!H30</f>
        <v>62</v>
      </c>
      <c r="F16" s="72">
        <f>DatosDelitos!I30</f>
        <v>136</v>
      </c>
      <c r="G16" s="72">
        <f>DatosDelitos!J30</f>
        <v>0</v>
      </c>
      <c r="H16" s="72">
        <f>DatosDelitos!K30</f>
        <v>3</v>
      </c>
      <c r="I16" s="72">
        <f>DatosDelitos!L30</f>
        <v>0</v>
      </c>
      <c r="J16" s="72">
        <f>DatosDelitos!M30</f>
        <v>0</v>
      </c>
      <c r="K16" s="72">
        <f>DatosDelitos!O30</f>
        <v>40</v>
      </c>
      <c r="L16" s="73">
        <f>DatosDelitos!P30</f>
        <v>400</v>
      </c>
    </row>
    <row r="17" spans="2:12" ht="13.15" customHeight="1" x14ac:dyDescent="0.2">
      <c r="B17" s="214" t="s">
        <v>1323</v>
      </c>
      <c r="C17" s="214"/>
      <c r="D17" s="71">
        <f>DatosDelitos!C42-DatosDelitos!C44</f>
        <v>14</v>
      </c>
      <c r="E17" s="72">
        <f>DatosDelitos!H42-DatosDelitos!H44</f>
        <v>4</v>
      </c>
      <c r="F17" s="72">
        <f>DatosDelitos!I42-DatosDelitos!I44</f>
        <v>3</v>
      </c>
      <c r="G17" s="72">
        <f>DatosDelitos!J42-DatosDelitos!J44</f>
        <v>0</v>
      </c>
      <c r="H17" s="72">
        <f>DatosDelitos!K42-DatosDelitos!K44</f>
        <v>1</v>
      </c>
      <c r="I17" s="72">
        <f>DatosDelitos!L42-DatosDelitos!L44</f>
        <v>0</v>
      </c>
      <c r="J17" s="72">
        <f>DatosDelitos!M42-DatosDelitos!M44</f>
        <v>0</v>
      </c>
      <c r="K17" s="72">
        <f>DatosDelitos!O42-DatosDelitos!O44</f>
        <v>0</v>
      </c>
      <c r="L17" s="73">
        <f>DatosDelitos!P42-DatosDelitos!P44</f>
        <v>1</v>
      </c>
    </row>
    <row r="18" spans="2:12" ht="13.15" customHeight="1" x14ac:dyDescent="0.2">
      <c r="B18" s="213" t="s">
        <v>1324</v>
      </c>
      <c r="C18" s="213"/>
      <c r="D18" s="71">
        <f>DatosDelitos!C50</f>
        <v>385</v>
      </c>
      <c r="E18" s="72">
        <f>DatosDelitos!H50</f>
        <v>54</v>
      </c>
      <c r="F18" s="72">
        <f>DatosDelitos!I50</f>
        <v>38</v>
      </c>
      <c r="G18" s="72">
        <f>DatosDelitos!J50</f>
        <v>30</v>
      </c>
      <c r="H18" s="72">
        <f>DatosDelitos!K50</f>
        <v>35</v>
      </c>
      <c r="I18" s="72">
        <f>DatosDelitos!L50</f>
        <v>0</v>
      </c>
      <c r="J18" s="72">
        <f>DatosDelitos!M50</f>
        <v>0</v>
      </c>
      <c r="K18" s="72">
        <f>DatosDelitos!O50</f>
        <v>19</v>
      </c>
      <c r="L18" s="73">
        <f>DatosDelitos!P50</f>
        <v>49</v>
      </c>
    </row>
    <row r="19" spans="2:12" ht="13.15" customHeight="1" x14ac:dyDescent="0.2">
      <c r="B19" s="213" t="s">
        <v>1325</v>
      </c>
      <c r="C19" s="213"/>
      <c r="D19" s="71">
        <f>DatosDelitos!C72</f>
        <v>1</v>
      </c>
      <c r="E19" s="72">
        <f>DatosDelitos!H72</f>
        <v>1</v>
      </c>
      <c r="F19" s="72">
        <f>DatosDelitos!I72</f>
        <v>2</v>
      </c>
      <c r="G19" s="72">
        <f>DatosDelitos!J72</f>
        <v>0</v>
      </c>
      <c r="H19" s="72">
        <f>DatosDelitos!K72</f>
        <v>0</v>
      </c>
      <c r="I19" s="72">
        <f>DatosDelitos!L72</f>
        <v>0</v>
      </c>
      <c r="J19" s="72">
        <f>DatosDelitos!M72</f>
        <v>1</v>
      </c>
      <c r="K19" s="72">
        <f>DatosDelitos!O72</f>
        <v>0</v>
      </c>
      <c r="L19" s="73">
        <f>DatosDelitos!P72</f>
        <v>2</v>
      </c>
    </row>
    <row r="20" spans="2:12" ht="27" customHeight="1" x14ac:dyDescent="0.2">
      <c r="B20" s="213" t="s">
        <v>1326</v>
      </c>
      <c r="C20" s="213"/>
      <c r="D20" s="71">
        <f>DatosDelitos!C74</f>
        <v>83</v>
      </c>
      <c r="E20" s="72">
        <f>DatosDelitos!H74</f>
        <v>9</v>
      </c>
      <c r="F20" s="72">
        <f>DatosDelitos!I74</f>
        <v>11</v>
      </c>
      <c r="G20" s="72">
        <f>DatosDelitos!J74</f>
        <v>0</v>
      </c>
      <c r="H20" s="72">
        <f>DatosDelitos!K74</f>
        <v>2</v>
      </c>
      <c r="I20" s="72">
        <f>DatosDelitos!L74</f>
        <v>20</v>
      </c>
      <c r="J20" s="72">
        <f>DatosDelitos!M74</f>
        <v>8</v>
      </c>
      <c r="K20" s="72">
        <f>DatosDelitos!O74</f>
        <v>14</v>
      </c>
      <c r="L20" s="73">
        <f>DatosDelitos!P74</f>
        <v>14</v>
      </c>
    </row>
    <row r="21" spans="2:12" ht="13.15" customHeight="1" x14ac:dyDescent="0.2">
      <c r="B21" s="214" t="s">
        <v>1327</v>
      </c>
      <c r="C21" s="214"/>
      <c r="D21" s="71">
        <f>DatosDelitos!C82</f>
        <v>71</v>
      </c>
      <c r="E21" s="72">
        <f>DatosDelitos!H82</f>
        <v>2</v>
      </c>
      <c r="F21" s="72">
        <f>DatosDelitos!I82</f>
        <v>10</v>
      </c>
      <c r="G21" s="72">
        <f>DatosDelitos!J82</f>
        <v>0</v>
      </c>
      <c r="H21" s="72">
        <f>DatosDelitos!K82</f>
        <v>0</v>
      </c>
      <c r="I21" s="72">
        <f>DatosDelitos!L82</f>
        <v>0</v>
      </c>
      <c r="J21" s="72">
        <f>DatosDelitos!M82</f>
        <v>0</v>
      </c>
      <c r="K21" s="72">
        <f>DatosDelitos!O82</f>
        <v>0</v>
      </c>
      <c r="L21" s="73">
        <f>DatosDelitos!P82</f>
        <v>17</v>
      </c>
    </row>
    <row r="22" spans="2:12" ht="13.15" customHeight="1" x14ac:dyDescent="0.2">
      <c r="B22" s="213" t="s">
        <v>1328</v>
      </c>
      <c r="C22" s="213"/>
      <c r="D22" s="71">
        <f>DatosDelitos!C85</f>
        <v>159</v>
      </c>
      <c r="E22" s="72">
        <f>DatosDelitos!H85</f>
        <v>89</v>
      </c>
      <c r="F22" s="72">
        <f>DatosDelitos!I85</f>
        <v>62</v>
      </c>
      <c r="G22" s="72">
        <f>DatosDelitos!J85</f>
        <v>0</v>
      </c>
      <c r="H22" s="72">
        <f>DatosDelitos!K85</f>
        <v>0</v>
      </c>
      <c r="I22" s="72">
        <f>DatosDelitos!L85</f>
        <v>0</v>
      </c>
      <c r="J22" s="72">
        <f>DatosDelitos!M85</f>
        <v>0</v>
      </c>
      <c r="K22" s="72">
        <f>DatosDelitos!O85</f>
        <v>4</v>
      </c>
      <c r="L22" s="73">
        <f>DatosDelitos!P85</f>
        <v>62</v>
      </c>
    </row>
    <row r="23" spans="2:12" ht="13.15" customHeight="1" x14ac:dyDescent="0.2">
      <c r="B23" s="213" t="s">
        <v>975</v>
      </c>
      <c r="C23" s="213"/>
      <c r="D23" s="71">
        <f>DatosDelitos!C97</f>
        <v>4362</v>
      </c>
      <c r="E23" s="72">
        <f>DatosDelitos!H97</f>
        <v>765</v>
      </c>
      <c r="F23" s="72">
        <f>DatosDelitos!I97</f>
        <v>709</v>
      </c>
      <c r="G23" s="72">
        <f>DatosDelitos!J97</f>
        <v>0</v>
      </c>
      <c r="H23" s="72">
        <f>DatosDelitos!K97</f>
        <v>2</v>
      </c>
      <c r="I23" s="72">
        <f>DatosDelitos!L97</f>
        <v>0</v>
      </c>
      <c r="J23" s="72">
        <f>DatosDelitos!M97</f>
        <v>0</v>
      </c>
      <c r="K23" s="72">
        <f>DatosDelitos!O97</f>
        <v>69</v>
      </c>
      <c r="L23" s="73">
        <f>DatosDelitos!P97</f>
        <v>727</v>
      </c>
    </row>
    <row r="24" spans="2:12" ht="27" customHeight="1" x14ac:dyDescent="0.2">
      <c r="B24" s="213" t="s">
        <v>1329</v>
      </c>
      <c r="C24" s="213"/>
      <c r="D24" s="71">
        <f>DatosDelitos!C131</f>
        <v>6</v>
      </c>
      <c r="E24" s="72">
        <f>DatosDelitos!H131</f>
        <v>5</v>
      </c>
      <c r="F24" s="72">
        <f>DatosDelitos!I131</f>
        <v>5</v>
      </c>
      <c r="G24" s="72">
        <f>DatosDelitos!J131</f>
        <v>0</v>
      </c>
      <c r="H24" s="72">
        <f>DatosDelitos!K131</f>
        <v>0</v>
      </c>
      <c r="I24" s="72">
        <f>DatosDelitos!L131</f>
        <v>0</v>
      </c>
      <c r="J24" s="72">
        <f>DatosDelitos!M131</f>
        <v>0</v>
      </c>
      <c r="K24" s="72">
        <f>DatosDelitos!O131</f>
        <v>0</v>
      </c>
      <c r="L24" s="73">
        <f>DatosDelitos!P131</f>
        <v>9</v>
      </c>
    </row>
    <row r="25" spans="2:12" ht="13.15" customHeight="1" x14ac:dyDescent="0.2">
      <c r="B25" s="213" t="s">
        <v>1330</v>
      </c>
      <c r="C25" s="213"/>
      <c r="D25" s="71">
        <f>DatosDelitos!C137</f>
        <v>4</v>
      </c>
      <c r="E25" s="72">
        <f>DatosDelitos!H137</f>
        <v>0</v>
      </c>
      <c r="F25" s="72">
        <f>DatosDelitos!I137</f>
        <v>1</v>
      </c>
      <c r="G25" s="72">
        <f>DatosDelitos!J137</f>
        <v>0</v>
      </c>
      <c r="H25" s="72">
        <f>DatosDelitos!K137</f>
        <v>0</v>
      </c>
      <c r="I25" s="72">
        <f>DatosDelitos!L137</f>
        <v>0</v>
      </c>
      <c r="J25" s="72">
        <f>DatosDelitos!M137</f>
        <v>0</v>
      </c>
      <c r="K25" s="72">
        <f>DatosDelitos!O137</f>
        <v>0</v>
      </c>
      <c r="L25" s="73">
        <f>DatosDelitos!P137</f>
        <v>3</v>
      </c>
    </row>
    <row r="26" spans="2:12" ht="13.15" customHeight="1" x14ac:dyDescent="0.2">
      <c r="B26" s="214" t="s">
        <v>1331</v>
      </c>
      <c r="C26" s="214"/>
      <c r="D26" s="71">
        <f>DatosDelitos!C144</f>
        <v>0</v>
      </c>
      <c r="E26" s="72">
        <f>DatosDelitos!H144</f>
        <v>0</v>
      </c>
      <c r="F26" s="72">
        <f>DatosDelitos!I144</f>
        <v>0</v>
      </c>
      <c r="G26" s="72">
        <f>DatosDelitos!J144</f>
        <v>0</v>
      </c>
      <c r="H26" s="72">
        <f>DatosDelitos!K144</f>
        <v>0</v>
      </c>
      <c r="I26" s="72">
        <f>DatosDelitos!L144</f>
        <v>0</v>
      </c>
      <c r="J26" s="72">
        <f>DatosDelitos!M144</f>
        <v>0</v>
      </c>
      <c r="K26" s="72">
        <f>DatosDelitos!O144</f>
        <v>0</v>
      </c>
      <c r="L26" s="73">
        <f>DatosDelitos!P144</f>
        <v>0</v>
      </c>
    </row>
    <row r="27" spans="2:12" ht="38.25" customHeight="1" x14ac:dyDescent="0.2">
      <c r="B27" s="213" t="s">
        <v>1332</v>
      </c>
      <c r="C27" s="213"/>
      <c r="D27" s="71">
        <f>DatosDelitos!C147</f>
        <v>55</v>
      </c>
      <c r="E27" s="72">
        <f>DatosDelitos!H147</f>
        <v>24</v>
      </c>
      <c r="F27" s="72">
        <f>DatosDelitos!I147</f>
        <v>22</v>
      </c>
      <c r="G27" s="72">
        <f>DatosDelitos!J147</f>
        <v>0</v>
      </c>
      <c r="H27" s="72">
        <f>DatosDelitos!K147</f>
        <v>0</v>
      </c>
      <c r="I27" s="72">
        <f>DatosDelitos!L147</f>
        <v>0</v>
      </c>
      <c r="J27" s="72">
        <f>DatosDelitos!M147</f>
        <v>0</v>
      </c>
      <c r="K27" s="72">
        <f>DatosDelitos!O147</f>
        <v>0</v>
      </c>
      <c r="L27" s="73">
        <f>DatosDelitos!P147</f>
        <v>28</v>
      </c>
    </row>
    <row r="28" spans="2:12" ht="13.15" customHeight="1" x14ac:dyDescent="0.2">
      <c r="B28" s="213" t="s">
        <v>1333</v>
      </c>
      <c r="C28" s="213"/>
      <c r="D28" s="71">
        <f>DatosDelitos!C156+SUM(DatosDelitos!C167:C172)</f>
        <v>141</v>
      </c>
      <c r="E28" s="72">
        <f>DatosDelitos!H156+SUM(DatosDelitos!H167:H172)</f>
        <v>7</v>
      </c>
      <c r="F28" s="72">
        <f>DatosDelitos!I156+SUM(DatosDelitos!I167:I172)</f>
        <v>6</v>
      </c>
      <c r="G28" s="72">
        <f>DatosDelitos!J156+SUM(DatosDelitos!J167:J172)</f>
        <v>1</v>
      </c>
      <c r="H28" s="72">
        <f>DatosDelitos!K156+SUM(DatosDelitos!K167:K172)</f>
        <v>0</v>
      </c>
      <c r="I28" s="72">
        <f>DatosDelitos!L156+SUM(DatosDelitos!L167:L172)</f>
        <v>0</v>
      </c>
      <c r="J28" s="72">
        <f>DatosDelitos!M156+SUM(DatosDelitos!M167:M172)</f>
        <v>0</v>
      </c>
      <c r="K28" s="72">
        <f>DatosDelitos!O156+SUM(DatosDelitos!O167:O172)</f>
        <v>3</v>
      </c>
      <c r="L28" s="72">
        <f>DatosDelitos!P156+SUM(DatosDelitos!P167:Q172)</f>
        <v>2</v>
      </c>
    </row>
    <row r="29" spans="2:12" ht="13.15" customHeight="1" x14ac:dyDescent="0.2">
      <c r="B29" s="213" t="s">
        <v>1334</v>
      </c>
      <c r="C29" s="213"/>
      <c r="D29" s="71">
        <f>SUM(DatosDelitos!C173:C177)</f>
        <v>250</v>
      </c>
      <c r="E29" s="72">
        <f>SUM(DatosDelitos!H173:H177)</f>
        <v>77</v>
      </c>
      <c r="F29" s="72">
        <f>SUM(DatosDelitos!I173:I177)</f>
        <v>53</v>
      </c>
      <c r="G29" s="72">
        <f>SUM(DatosDelitos!J173:J177)</f>
        <v>1</v>
      </c>
      <c r="H29" s="72">
        <f>SUM(DatosDelitos!K173:K177)</f>
        <v>1</v>
      </c>
      <c r="I29" s="72">
        <f>SUM(DatosDelitos!L173:L177)</f>
        <v>0</v>
      </c>
      <c r="J29" s="72">
        <f>SUM(DatosDelitos!M173:M177)</f>
        <v>0</v>
      </c>
      <c r="K29" s="72">
        <f>SUM(DatosDelitos!O173:O177)</f>
        <v>63</v>
      </c>
      <c r="L29" s="72">
        <f>SUM(DatosDelitos!P173:P177)</f>
        <v>85</v>
      </c>
    </row>
    <row r="30" spans="2:12" ht="13.15" customHeight="1" x14ac:dyDescent="0.2">
      <c r="B30" s="213" t="s">
        <v>1335</v>
      </c>
      <c r="C30" s="213"/>
      <c r="D30" s="71">
        <f>DatosDelitos!C178</f>
        <v>438</v>
      </c>
      <c r="E30" s="72">
        <f>DatosDelitos!H178</f>
        <v>234</v>
      </c>
      <c r="F30" s="72">
        <f>DatosDelitos!I178</f>
        <v>276</v>
      </c>
      <c r="G30" s="72">
        <f>DatosDelitos!J178</f>
        <v>0</v>
      </c>
      <c r="H30" s="72">
        <f>DatosDelitos!K178</f>
        <v>1</v>
      </c>
      <c r="I30" s="72">
        <f>DatosDelitos!L178</f>
        <v>0</v>
      </c>
      <c r="J30" s="72">
        <f>DatosDelitos!M178</f>
        <v>0</v>
      </c>
      <c r="K30" s="72">
        <f>DatosDelitos!O178</f>
        <v>4</v>
      </c>
      <c r="L30" s="72">
        <f>DatosDelitos!P178</f>
        <v>1372</v>
      </c>
    </row>
    <row r="31" spans="2:12" ht="13.15" customHeight="1" x14ac:dyDescent="0.2">
      <c r="B31" s="213" t="s">
        <v>1336</v>
      </c>
      <c r="C31" s="213"/>
      <c r="D31" s="71">
        <f>DatosDelitos!C186</f>
        <v>237</v>
      </c>
      <c r="E31" s="72">
        <f>DatosDelitos!H186</f>
        <v>63</v>
      </c>
      <c r="F31" s="72">
        <f>DatosDelitos!I186</f>
        <v>61</v>
      </c>
      <c r="G31" s="72">
        <f>DatosDelitos!J186</f>
        <v>0</v>
      </c>
      <c r="H31" s="72">
        <f>DatosDelitos!K186</f>
        <v>0</v>
      </c>
      <c r="I31" s="72">
        <f>DatosDelitos!L186</f>
        <v>0</v>
      </c>
      <c r="J31" s="72">
        <f>DatosDelitos!M186</f>
        <v>0</v>
      </c>
      <c r="K31" s="72">
        <f>DatosDelitos!O186</f>
        <v>3</v>
      </c>
      <c r="L31" s="72">
        <f>DatosDelitos!P186</f>
        <v>47</v>
      </c>
    </row>
    <row r="32" spans="2:12" ht="13.15" customHeight="1" x14ac:dyDescent="0.2">
      <c r="B32" s="213" t="s">
        <v>1337</v>
      </c>
      <c r="C32" s="213"/>
      <c r="D32" s="71">
        <f>DatosDelitos!C201</f>
        <v>67</v>
      </c>
      <c r="E32" s="72">
        <f>DatosDelitos!H201</f>
        <v>24</v>
      </c>
      <c r="F32" s="72">
        <f>DatosDelitos!I201</f>
        <v>19</v>
      </c>
      <c r="G32" s="72">
        <f>DatosDelitos!J201</f>
        <v>0</v>
      </c>
      <c r="H32" s="72">
        <f>DatosDelitos!K201</f>
        <v>0</v>
      </c>
      <c r="I32" s="72">
        <f>DatosDelitos!L201</f>
        <v>1</v>
      </c>
      <c r="J32" s="72">
        <f>DatosDelitos!M201</f>
        <v>1</v>
      </c>
      <c r="K32" s="72">
        <f>DatosDelitos!O201</f>
        <v>0</v>
      </c>
      <c r="L32" s="72">
        <f>DatosDelitos!P201</f>
        <v>43</v>
      </c>
    </row>
    <row r="33" spans="2:13" ht="13.15" customHeight="1" x14ac:dyDescent="0.2">
      <c r="B33" s="213" t="s">
        <v>1338</v>
      </c>
      <c r="C33" s="213"/>
      <c r="D33" s="71">
        <f>DatosDelitos!C223</f>
        <v>2215</v>
      </c>
      <c r="E33" s="72">
        <f>DatosDelitos!H223</f>
        <v>197</v>
      </c>
      <c r="F33" s="72">
        <f>DatosDelitos!I223</f>
        <v>159</v>
      </c>
      <c r="G33" s="72">
        <f>DatosDelitos!J223</f>
        <v>0</v>
      </c>
      <c r="H33" s="72">
        <f>DatosDelitos!K223</f>
        <v>0</v>
      </c>
      <c r="I33" s="72">
        <f>DatosDelitos!L223</f>
        <v>0</v>
      </c>
      <c r="J33" s="72">
        <f>DatosDelitos!M223</f>
        <v>0</v>
      </c>
      <c r="K33" s="72">
        <f>DatosDelitos!O223</f>
        <v>43</v>
      </c>
      <c r="L33" s="72">
        <f>DatosDelitos!P223</f>
        <v>354</v>
      </c>
    </row>
    <row r="34" spans="2:13" ht="13.15" customHeight="1" x14ac:dyDescent="0.2">
      <c r="B34" s="213" t="s">
        <v>1339</v>
      </c>
      <c r="C34" s="213"/>
      <c r="D34" s="71">
        <f>DatosDelitos!C244</f>
        <v>2</v>
      </c>
      <c r="E34" s="72">
        <f>DatosDelitos!H244</f>
        <v>0</v>
      </c>
      <c r="F34" s="72">
        <f>DatosDelitos!I244</f>
        <v>0</v>
      </c>
      <c r="G34" s="72">
        <f>DatosDelitos!J244</f>
        <v>0</v>
      </c>
      <c r="H34" s="72">
        <f>DatosDelitos!K244</f>
        <v>0</v>
      </c>
      <c r="I34" s="72">
        <f>DatosDelitos!L244</f>
        <v>0</v>
      </c>
      <c r="J34" s="72">
        <f>DatosDelitos!M244</f>
        <v>0</v>
      </c>
      <c r="K34" s="72">
        <f>DatosDelitos!O244</f>
        <v>0</v>
      </c>
      <c r="L34" s="72">
        <f>DatosDelitos!P244</f>
        <v>7</v>
      </c>
    </row>
    <row r="35" spans="2:13" ht="13.15" customHeight="1" x14ac:dyDescent="0.2">
      <c r="B35" s="213" t="s">
        <v>1340</v>
      </c>
      <c r="C35" s="213"/>
      <c r="D35" s="71">
        <f>DatosDelitos!C271</f>
        <v>164</v>
      </c>
      <c r="E35" s="72">
        <f>DatosDelitos!H271</f>
        <v>107</v>
      </c>
      <c r="F35" s="72">
        <f>DatosDelitos!I271</f>
        <v>136</v>
      </c>
      <c r="G35" s="72">
        <f>DatosDelitos!J271</f>
        <v>0</v>
      </c>
      <c r="H35" s="72">
        <f>DatosDelitos!K271</f>
        <v>2</v>
      </c>
      <c r="I35" s="72">
        <f>DatosDelitos!L271</f>
        <v>0</v>
      </c>
      <c r="J35" s="72">
        <f>DatosDelitos!M271</f>
        <v>0</v>
      </c>
      <c r="K35" s="72">
        <f>DatosDelitos!O271</f>
        <v>19</v>
      </c>
      <c r="L35" s="72">
        <f>DatosDelitos!P271</f>
        <v>233</v>
      </c>
    </row>
    <row r="36" spans="2:13" ht="38.25" customHeight="1" x14ac:dyDescent="0.2">
      <c r="B36" s="213" t="s">
        <v>1341</v>
      </c>
      <c r="C36" s="213"/>
      <c r="D36" s="71">
        <f>DatosDelitos!C301</f>
        <v>0</v>
      </c>
      <c r="E36" s="72">
        <f>DatosDelitos!H301</f>
        <v>0</v>
      </c>
      <c r="F36" s="72">
        <f>DatosDelitos!I301</f>
        <v>0</v>
      </c>
      <c r="G36" s="72">
        <f>DatosDelitos!J301</f>
        <v>0</v>
      </c>
      <c r="H36" s="72">
        <f>DatosDelitos!K301</f>
        <v>0</v>
      </c>
      <c r="I36" s="72">
        <f>DatosDelitos!L301</f>
        <v>0</v>
      </c>
      <c r="J36" s="72">
        <f>DatosDelitos!M301</f>
        <v>0</v>
      </c>
      <c r="K36" s="72">
        <f>DatosDelitos!O301</f>
        <v>0</v>
      </c>
      <c r="L36" s="72">
        <f>DatosDelitos!P301</f>
        <v>0</v>
      </c>
    </row>
    <row r="37" spans="2:13" ht="13.15" customHeight="1" x14ac:dyDescent="0.2">
      <c r="B37" s="213" t="s">
        <v>1342</v>
      </c>
      <c r="C37" s="213"/>
      <c r="D37" s="71">
        <f>DatosDelitos!C305</f>
        <v>0</v>
      </c>
      <c r="E37" s="72">
        <f>DatosDelitos!H305</f>
        <v>0</v>
      </c>
      <c r="F37" s="72">
        <f>DatosDelitos!I305</f>
        <v>0</v>
      </c>
      <c r="G37" s="72">
        <f>DatosDelitos!J305</f>
        <v>0</v>
      </c>
      <c r="H37" s="72">
        <f>DatosDelitos!K305</f>
        <v>0</v>
      </c>
      <c r="I37" s="72">
        <f>DatosDelitos!L305</f>
        <v>0</v>
      </c>
      <c r="J37" s="72">
        <f>DatosDelitos!M305</f>
        <v>0</v>
      </c>
      <c r="K37" s="72">
        <f>DatosDelitos!O305</f>
        <v>0</v>
      </c>
      <c r="L37" s="72">
        <f>DatosDelitos!P305</f>
        <v>0</v>
      </c>
    </row>
    <row r="38" spans="2:13" ht="13.15" customHeight="1" x14ac:dyDescent="0.2">
      <c r="B38" s="213" t="s">
        <v>1343</v>
      </c>
      <c r="C38" s="213"/>
      <c r="D38" s="71">
        <f>DatosDelitos!C312+DatosDelitos!C318+DatosDelitos!C320</f>
        <v>0</v>
      </c>
      <c r="E38" s="72">
        <f>DatosDelitos!H312+DatosDelitos!H318+DatosDelitos!H320</f>
        <v>0</v>
      </c>
      <c r="F38" s="72">
        <f>DatosDelitos!I312+DatosDelitos!I318+DatosDelitos!I320</f>
        <v>0</v>
      </c>
      <c r="G38" s="72">
        <f>DatosDelitos!J312+DatosDelitos!J318+DatosDelitos!J320</f>
        <v>0</v>
      </c>
      <c r="H38" s="72">
        <f>DatosDelitos!K312+DatosDelitos!K318+DatosDelitos!K320</f>
        <v>0</v>
      </c>
      <c r="I38" s="72">
        <f>DatosDelitos!L312+DatosDelitos!L318+DatosDelitos!L320</f>
        <v>0</v>
      </c>
      <c r="J38" s="72">
        <f>DatosDelitos!M312+DatosDelitos!M318+DatosDelitos!M320</f>
        <v>0</v>
      </c>
      <c r="K38" s="72">
        <f>DatosDelitos!O312+DatosDelitos!O318+DatosDelitos!O320</f>
        <v>0</v>
      </c>
      <c r="L38" s="72">
        <f>DatosDelitos!P312+DatosDelitos!P318+DatosDelitos!P320</f>
        <v>0</v>
      </c>
    </row>
    <row r="39" spans="2:13" ht="13.15" customHeight="1" x14ac:dyDescent="0.2">
      <c r="B39" s="213" t="s">
        <v>1344</v>
      </c>
      <c r="C39" s="213"/>
      <c r="D39" s="71">
        <f>DatosDelitos!C323</f>
        <v>4276</v>
      </c>
      <c r="E39" s="72">
        <f>DatosDelitos!H323</f>
        <v>80</v>
      </c>
      <c r="F39" s="72">
        <f>DatosDelitos!I323</f>
        <v>0</v>
      </c>
      <c r="G39" s="72">
        <f>DatosDelitos!J323</f>
        <v>3</v>
      </c>
      <c r="H39" s="72">
        <f>DatosDelitos!K323</f>
        <v>0</v>
      </c>
      <c r="I39" s="72">
        <f>DatosDelitos!L323</f>
        <v>0</v>
      </c>
      <c r="J39" s="72">
        <f>DatosDelitos!M323</f>
        <v>0</v>
      </c>
      <c r="K39" s="72">
        <f>DatosDelitos!O323</f>
        <v>0</v>
      </c>
      <c r="L39" s="72">
        <f>DatosDelitos!P323</f>
        <v>4</v>
      </c>
    </row>
    <row r="40" spans="2:13" ht="13.15" customHeight="1" x14ac:dyDescent="0.2">
      <c r="B40" s="213" t="s">
        <v>1345</v>
      </c>
      <c r="C40" s="213"/>
      <c r="D40" s="71">
        <f>DatosDelitos!C325</f>
        <v>5</v>
      </c>
      <c r="E40" s="71">
        <f>DatosDelitos!H325</f>
        <v>0</v>
      </c>
      <c r="F40" s="71">
        <f>DatosDelitos!I325</f>
        <v>0</v>
      </c>
      <c r="G40" s="71">
        <f>DatosDelitos!J325</f>
        <v>0</v>
      </c>
      <c r="H40" s="71">
        <f>DatosDelitos!K325</f>
        <v>0</v>
      </c>
      <c r="I40" s="71">
        <f>DatosDelitos!L325</f>
        <v>0</v>
      </c>
      <c r="J40" s="71">
        <f>DatosDelitos!M325</f>
        <v>0</v>
      </c>
      <c r="K40" s="71">
        <f>DatosDelitos!O325</f>
        <v>0</v>
      </c>
      <c r="L40" s="71">
        <f>DatosDelitos!P325</f>
        <v>1</v>
      </c>
    </row>
    <row r="41" spans="2:13" ht="13.15" customHeight="1" x14ac:dyDescent="0.2">
      <c r="B41" s="213" t="s">
        <v>952</v>
      </c>
      <c r="C41" s="213"/>
      <c r="D41" s="71">
        <f>DatosDelitos!C337</f>
        <v>0</v>
      </c>
      <c r="E41" s="71">
        <f>DatosDelitos!H337</f>
        <v>0</v>
      </c>
      <c r="F41" s="71">
        <f>DatosDelitos!I337</f>
        <v>0</v>
      </c>
      <c r="G41" s="71">
        <f>DatosDelitos!J337</f>
        <v>0</v>
      </c>
      <c r="H41" s="71">
        <f>DatosDelitos!K337</f>
        <v>0</v>
      </c>
      <c r="I41" s="71">
        <f>DatosDelitos!L337</f>
        <v>0</v>
      </c>
      <c r="J41" s="71">
        <f>DatosDelitos!M337</f>
        <v>0</v>
      </c>
      <c r="K41" s="71">
        <f>DatosDelitos!O337</f>
        <v>0</v>
      </c>
      <c r="L41" s="71">
        <f>DatosDelitos!P337</f>
        <v>0</v>
      </c>
    </row>
    <row r="42" spans="2:13" ht="13.15" customHeight="1" x14ac:dyDescent="0.2">
      <c r="B42" s="213" t="s">
        <v>1346</v>
      </c>
      <c r="C42" s="213"/>
      <c r="D42" s="71">
        <f>DatosDelitos!C339</f>
        <v>0</v>
      </c>
      <c r="E42" s="71">
        <f>DatosDelitos!H339</f>
        <v>0</v>
      </c>
      <c r="F42" s="71">
        <f>DatosDelitos!I339</f>
        <v>0</v>
      </c>
      <c r="G42" s="71">
        <f>DatosDelitos!J339</f>
        <v>0</v>
      </c>
      <c r="H42" s="71">
        <f>DatosDelitos!K339</f>
        <v>0</v>
      </c>
      <c r="I42" s="71">
        <f>DatosDelitos!L339</f>
        <v>0</v>
      </c>
      <c r="J42" s="71">
        <f>DatosDelitos!M339</f>
        <v>0</v>
      </c>
      <c r="K42" s="71">
        <f>DatosDelitos!O339</f>
        <v>0</v>
      </c>
      <c r="L42" s="71">
        <f>DatosDelitos!P339</f>
        <v>0</v>
      </c>
    </row>
    <row r="43" spans="2:13" ht="13.9" customHeight="1" thickBot="1" x14ac:dyDescent="0.25">
      <c r="B43" s="216" t="s">
        <v>956</v>
      </c>
      <c r="C43" s="216"/>
      <c r="D43" s="74">
        <f>SUM(D11:D42)</f>
        <v>21465</v>
      </c>
      <c r="E43" s="74">
        <f t="shared" ref="E43:L43" si="0">SUM(E11:E42)</f>
        <v>2225</v>
      </c>
      <c r="F43" s="74">
        <f t="shared" si="0"/>
        <v>2105</v>
      </c>
      <c r="G43" s="74">
        <f t="shared" si="0"/>
        <v>55</v>
      </c>
      <c r="H43" s="74">
        <f t="shared" si="0"/>
        <v>66</v>
      </c>
      <c r="I43" s="74">
        <f t="shared" si="0"/>
        <v>24</v>
      </c>
      <c r="J43" s="74">
        <f t="shared" si="0"/>
        <v>11</v>
      </c>
      <c r="K43" s="74">
        <f t="shared" si="0"/>
        <v>352</v>
      </c>
      <c r="L43" s="74">
        <f t="shared" si="0"/>
        <v>4448</v>
      </c>
    </row>
    <row r="46" spans="2:13" ht="15.75" x14ac:dyDescent="0.25">
      <c r="B46" s="75" t="s">
        <v>1347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1310</v>
      </c>
      <c r="E48" s="53" t="s">
        <v>1311</v>
      </c>
    </row>
    <row r="49" spans="2:5" ht="13.15" customHeight="1" x14ac:dyDescent="0.25">
      <c r="B49" s="215" t="s">
        <v>1348</v>
      </c>
      <c r="C49" s="215"/>
      <c r="D49" s="77">
        <f>DatosDelitos!F5</f>
        <v>0</v>
      </c>
      <c r="E49" s="77">
        <f>DatosDelitos!G5</f>
        <v>0</v>
      </c>
    </row>
    <row r="50" spans="2:5" ht="13.15" customHeight="1" x14ac:dyDescent="0.25">
      <c r="B50" s="215" t="s">
        <v>1349</v>
      </c>
      <c r="C50" s="215"/>
      <c r="D50" s="77">
        <f>DatosDelitos!F13-DatosDelitos!F17</f>
        <v>93</v>
      </c>
      <c r="E50" s="77">
        <f>DatosDelitos!G13-DatosDelitos!G17</f>
        <v>206</v>
      </c>
    </row>
    <row r="51" spans="2:5" ht="13.15" customHeight="1" x14ac:dyDescent="0.25">
      <c r="B51" s="215" t="s">
        <v>329</v>
      </c>
      <c r="C51" s="215"/>
      <c r="D51" s="77">
        <f>DatosDelitos!F10</f>
        <v>0</v>
      </c>
      <c r="E51" s="77">
        <f>DatosDelitos!G10</f>
        <v>0</v>
      </c>
    </row>
    <row r="52" spans="2:5" ht="13.15" customHeight="1" x14ac:dyDescent="0.25">
      <c r="B52" s="215" t="s">
        <v>347</v>
      </c>
      <c r="C52" s="215"/>
      <c r="D52" s="77">
        <f>DatosDelitos!F20</f>
        <v>0</v>
      </c>
      <c r="E52" s="77">
        <f>DatosDelitos!G20</f>
        <v>0</v>
      </c>
    </row>
    <row r="53" spans="2:5" ht="13.15" customHeight="1" x14ac:dyDescent="0.25">
      <c r="B53" s="215" t="s">
        <v>352</v>
      </c>
      <c r="C53" s="215"/>
      <c r="D53" s="77">
        <f>DatosDelitos!F23</f>
        <v>0</v>
      </c>
      <c r="E53" s="77">
        <f>DatosDelitos!G23</f>
        <v>0</v>
      </c>
    </row>
    <row r="54" spans="2:5" ht="13.15" customHeight="1" x14ac:dyDescent="0.25">
      <c r="B54" s="215" t="s">
        <v>1321</v>
      </c>
      <c r="C54" s="215"/>
      <c r="D54" s="77">
        <f>DatosDelitos!F17+DatosDelitos!F44</f>
        <v>1270</v>
      </c>
      <c r="E54" s="77">
        <f>DatosDelitos!G17+DatosDelitos!G44</f>
        <v>405</v>
      </c>
    </row>
    <row r="55" spans="2:5" ht="13.15" customHeight="1" x14ac:dyDescent="0.25">
      <c r="B55" s="215" t="s">
        <v>1322</v>
      </c>
      <c r="C55" s="215"/>
      <c r="D55" s="77">
        <f>DatosDelitos!F30</f>
        <v>200</v>
      </c>
      <c r="E55" s="77">
        <f>DatosDelitos!G30</f>
        <v>397</v>
      </c>
    </row>
    <row r="56" spans="2:5" ht="13.15" customHeight="1" x14ac:dyDescent="0.25">
      <c r="B56" s="215" t="s">
        <v>1323</v>
      </c>
      <c r="C56" s="215"/>
      <c r="D56" s="77">
        <f>DatosDelitos!F42-DatosDelitos!F44</f>
        <v>0</v>
      </c>
      <c r="E56" s="77">
        <f>DatosDelitos!G42-DatosDelitos!G44</f>
        <v>0</v>
      </c>
    </row>
    <row r="57" spans="2:5" ht="13.15" customHeight="1" x14ac:dyDescent="0.25">
      <c r="B57" s="215" t="s">
        <v>1324</v>
      </c>
      <c r="C57" s="215"/>
      <c r="D57" s="77">
        <f>DatosDelitos!F50</f>
        <v>14</v>
      </c>
      <c r="E57" s="77">
        <f>DatosDelitos!G50</f>
        <v>6</v>
      </c>
    </row>
    <row r="58" spans="2:5" ht="13.15" customHeight="1" x14ac:dyDescent="0.25">
      <c r="B58" s="215" t="s">
        <v>1325</v>
      </c>
      <c r="C58" s="215"/>
      <c r="D58" s="77">
        <f>DatosDelitos!F72</f>
        <v>0</v>
      </c>
      <c r="E58" s="77">
        <f>DatosDelitos!G72</f>
        <v>0</v>
      </c>
    </row>
    <row r="59" spans="2:5" ht="27" customHeight="1" x14ac:dyDescent="0.25">
      <c r="B59" s="215" t="s">
        <v>1350</v>
      </c>
      <c r="C59" s="215"/>
      <c r="D59" s="77">
        <f>DatosDelitos!F74</f>
        <v>1</v>
      </c>
      <c r="E59" s="77">
        <f>DatosDelitos!G74</f>
        <v>4</v>
      </c>
    </row>
    <row r="60" spans="2:5" ht="13.15" customHeight="1" x14ac:dyDescent="0.25">
      <c r="B60" s="215" t="s">
        <v>1327</v>
      </c>
      <c r="C60" s="215"/>
      <c r="D60" s="77">
        <f>DatosDelitos!F82</f>
        <v>8</v>
      </c>
      <c r="E60" s="77">
        <f>DatosDelitos!G82</f>
        <v>17</v>
      </c>
    </row>
    <row r="61" spans="2:5" ht="13.15" customHeight="1" x14ac:dyDescent="0.25">
      <c r="B61" s="215" t="s">
        <v>1328</v>
      </c>
      <c r="C61" s="215"/>
      <c r="D61" s="77">
        <f>DatosDelitos!F85</f>
        <v>6</v>
      </c>
      <c r="E61" s="77">
        <f>DatosDelitos!G85</f>
        <v>3</v>
      </c>
    </row>
    <row r="62" spans="2:5" ht="13.15" customHeight="1" x14ac:dyDescent="0.25">
      <c r="B62" s="215" t="s">
        <v>975</v>
      </c>
      <c r="C62" s="215"/>
      <c r="D62" s="77">
        <f>DatosDelitos!F97</f>
        <v>219</v>
      </c>
      <c r="E62" s="77">
        <f>DatosDelitos!G97</f>
        <v>196</v>
      </c>
    </row>
    <row r="63" spans="2:5" ht="27" customHeight="1" x14ac:dyDescent="0.25">
      <c r="B63" s="215" t="s">
        <v>1351</v>
      </c>
      <c r="C63" s="215"/>
      <c r="D63" s="77">
        <f>DatosDelitos!F131</f>
        <v>0</v>
      </c>
      <c r="E63" s="77">
        <f>DatosDelitos!G131</f>
        <v>0</v>
      </c>
    </row>
    <row r="64" spans="2:5" ht="13.15" customHeight="1" x14ac:dyDescent="0.25">
      <c r="B64" s="215" t="s">
        <v>1330</v>
      </c>
      <c r="C64" s="215"/>
      <c r="D64" s="77">
        <f>DatosDelitos!F137</f>
        <v>0</v>
      </c>
      <c r="E64" s="77">
        <f>DatosDelitos!G137</f>
        <v>0</v>
      </c>
    </row>
    <row r="65" spans="2:5" ht="13.15" customHeight="1" x14ac:dyDescent="0.25">
      <c r="B65" s="215" t="s">
        <v>1331</v>
      </c>
      <c r="C65" s="215"/>
      <c r="D65" s="77">
        <f>DatosDelitos!F144</f>
        <v>0</v>
      </c>
      <c r="E65" s="77">
        <f>DatosDelitos!G144</f>
        <v>0</v>
      </c>
    </row>
    <row r="66" spans="2:5" ht="40.5" customHeight="1" x14ac:dyDescent="0.25">
      <c r="B66" s="215" t="s">
        <v>1332</v>
      </c>
      <c r="C66" s="215"/>
      <c r="D66" s="77">
        <f>DatosDelitos!F147</f>
        <v>4</v>
      </c>
      <c r="E66" s="77">
        <f>DatosDelitos!G147</f>
        <v>5</v>
      </c>
    </row>
    <row r="67" spans="2:5" ht="13.15" customHeight="1" x14ac:dyDescent="0.25">
      <c r="B67" s="215" t="s">
        <v>1333</v>
      </c>
      <c r="C67" s="215"/>
      <c r="D67" s="77">
        <f>DatosDelitos!F156+SUM(DatosDelitos!F167:G172)</f>
        <v>1</v>
      </c>
      <c r="E67" s="77">
        <f>DatosDelitos!G156+SUM(DatosDelitos!G167:H172)</f>
        <v>1</v>
      </c>
    </row>
    <row r="68" spans="2:5" ht="13.15" customHeight="1" x14ac:dyDescent="0.25">
      <c r="B68" s="215" t="s">
        <v>1334</v>
      </c>
      <c r="C68" s="215"/>
      <c r="D68" s="77">
        <f>SUM(DatosDelitos!F173:G177)</f>
        <v>13</v>
      </c>
      <c r="E68" s="77">
        <f>SUM(DatosDelitos!G173:H177)</f>
        <v>83</v>
      </c>
    </row>
    <row r="69" spans="2:5" ht="13.15" customHeight="1" x14ac:dyDescent="0.25">
      <c r="B69" s="215" t="s">
        <v>1335</v>
      </c>
      <c r="C69" s="215"/>
      <c r="D69" s="77">
        <f>DatosDelitos!F178</f>
        <v>1096</v>
      </c>
      <c r="E69" s="77">
        <f>DatosDelitos!G178</f>
        <v>1124</v>
      </c>
    </row>
    <row r="70" spans="2:5" ht="13.15" customHeight="1" x14ac:dyDescent="0.25">
      <c r="B70" s="215" t="s">
        <v>1336</v>
      </c>
      <c r="C70" s="215"/>
      <c r="D70" s="77">
        <f>DatosDelitos!F186</f>
        <v>13</v>
      </c>
      <c r="E70" s="77">
        <f>DatosDelitos!G186</f>
        <v>10</v>
      </c>
    </row>
    <row r="71" spans="2:5" ht="13.15" customHeight="1" x14ac:dyDescent="0.25">
      <c r="B71" s="215" t="s">
        <v>1337</v>
      </c>
      <c r="C71" s="215"/>
      <c r="D71" s="77">
        <f>DatosDelitos!F201</f>
        <v>22</v>
      </c>
      <c r="E71" s="77">
        <f>DatosDelitos!G201</f>
        <v>15</v>
      </c>
    </row>
    <row r="72" spans="2:5" ht="13.15" customHeight="1" x14ac:dyDescent="0.25">
      <c r="B72" s="215" t="s">
        <v>1338</v>
      </c>
      <c r="C72" s="215"/>
      <c r="D72" s="77">
        <f>DatosDelitos!F223</f>
        <v>390</v>
      </c>
      <c r="E72" s="77">
        <f>DatosDelitos!G223</f>
        <v>321</v>
      </c>
    </row>
    <row r="73" spans="2:5" ht="13.15" customHeight="1" x14ac:dyDescent="0.25">
      <c r="B73" s="215" t="s">
        <v>1339</v>
      </c>
      <c r="C73" s="215"/>
      <c r="D73" s="77">
        <f>DatosDelitos!F244</f>
        <v>0</v>
      </c>
      <c r="E73" s="77">
        <f>DatosDelitos!G244</f>
        <v>0</v>
      </c>
    </row>
    <row r="74" spans="2:5" ht="13.15" customHeight="1" x14ac:dyDescent="0.25">
      <c r="B74" s="215" t="s">
        <v>1340</v>
      </c>
      <c r="C74" s="215"/>
      <c r="D74" s="77">
        <f>DatosDelitos!F271</f>
        <v>135</v>
      </c>
      <c r="E74" s="77">
        <f>DatosDelitos!G271</f>
        <v>122</v>
      </c>
    </row>
    <row r="75" spans="2:5" ht="38.25" customHeight="1" x14ac:dyDescent="0.25">
      <c r="B75" s="215" t="s">
        <v>1341</v>
      </c>
      <c r="C75" s="215"/>
      <c r="D75" s="77">
        <f>DatosDelitos!F301</f>
        <v>0</v>
      </c>
      <c r="E75" s="77">
        <f>DatosDelitos!G301</f>
        <v>0</v>
      </c>
    </row>
    <row r="76" spans="2:5" ht="13.15" customHeight="1" x14ac:dyDescent="0.25">
      <c r="B76" s="215" t="s">
        <v>1342</v>
      </c>
      <c r="C76" s="215"/>
      <c r="D76" s="77">
        <f>DatosDelitos!F305</f>
        <v>0</v>
      </c>
      <c r="E76" s="77">
        <f>DatosDelitos!G305</f>
        <v>0</v>
      </c>
    </row>
    <row r="77" spans="2:5" ht="13.15" customHeight="1" x14ac:dyDescent="0.25">
      <c r="B77" s="215" t="s">
        <v>1343</v>
      </c>
      <c r="C77" s="215"/>
      <c r="D77" s="77">
        <f>DatosDelitos!F312+DatosDelitos!F318+DatosDelitos!F320</f>
        <v>0</v>
      </c>
      <c r="E77" s="77">
        <f>DatosDelitos!G312+DatosDelitos!G318+DatosDelitos!G320</f>
        <v>0</v>
      </c>
    </row>
    <row r="78" spans="2:5" ht="13.9" customHeight="1" x14ac:dyDescent="0.25">
      <c r="B78" s="215" t="s">
        <v>1344</v>
      </c>
      <c r="C78" s="215"/>
      <c r="D78" s="77">
        <f>DatosDelitos!F323</f>
        <v>63</v>
      </c>
      <c r="E78" s="77">
        <f>DatosDelitos!G323</f>
        <v>0</v>
      </c>
    </row>
    <row r="79" spans="2:5" ht="15" customHeight="1" x14ac:dyDescent="0.25">
      <c r="B79" s="217" t="s">
        <v>1345</v>
      </c>
      <c r="C79" s="217"/>
      <c r="D79" s="77">
        <f>DatosDelitos!F325</f>
        <v>0</v>
      </c>
      <c r="E79" s="77">
        <f>DatosDelitos!G325</f>
        <v>0</v>
      </c>
    </row>
    <row r="80" spans="2:5" ht="15" customHeight="1" x14ac:dyDescent="0.25">
      <c r="B80" s="217" t="s">
        <v>952</v>
      </c>
      <c r="C80" s="217"/>
      <c r="D80" s="77">
        <f>DatosDelitos!F337</f>
        <v>0</v>
      </c>
      <c r="E80" s="77">
        <f>DatosDelitos!G337</f>
        <v>0</v>
      </c>
    </row>
    <row r="81" spans="2:13" ht="15" customHeight="1" x14ac:dyDescent="0.25">
      <c r="B81" s="217" t="s">
        <v>1346</v>
      </c>
      <c r="C81" s="217"/>
      <c r="D81" s="77">
        <f>DatosDelitos!F339</f>
        <v>0</v>
      </c>
      <c r="E81" s="77">
        <f>DatosDelitos!G339</f>
        <v>0</v>
      </c>
    </row>
    <row r="82" spans="2:13" ht="15" customHeight="1" x14ac:dyDescent="0.25">
      <c r="B82" s="217" t="s">
        <v>1352</v>
      </c>
      <c r="C82" s="217"/>
      <c r="D82" s="77">
        <f>SUM(D49:D81)</f>
        <v>3548</v>
      </c>
      <c r="E82" s="77">
        <f>SUM(E49:E81)</f>
        <v>2915</v>
      </c>
    </row>
    <row r="84" spans="2:13" s="80" customFormat="1" ht="15.75" x14ac:dyDescent="0.25">
      <c r="B84" s="78" t="s">
        <v>1353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25.5" x14ac:dyDescent="0.2">
      <c r="D86" s="81" t="s">
        <v>315</v>
      </c>
    </row>
    <row r="87" spans="2:13" ht="13.15" customHeight="1" x14ac:dyDescent="0.25">
      <c r="B87" s="215" t="s">
        <v>1320</v>
      </c>
      <c r="C87" s="215"/>
      <c r="D87" s="77">
        <f>DatosDelitos!N5+DatosDelitos!N13-DatosDelitos!N17</f>
        <v>7</v>
      </c>
    </row>
    <row r="88" spans="2:13" ht="13.15" customHeight="1" x14ac:dyDescent="0.25">
      <c r="B88" s="215" t="s">
        <v>329</v>
      </c>
      <c r="C88" s="215"/>
      <c r="D88" s="77">
        <f>DatosDelitos!N10</f>
        <v>0</v>
      </c>
    </row>
    <row r="89" spans="2:13" ht="13.15" customHeight="1" x14ac:dyDescent="0.25">
      <c r="B89" s="215" t="s">
        <v>347</v>
      </c>
      <c r="C89" s="215"/>
      <c r="D89" s="77">
        <f>DatosDelitos!N20</f>
        <v>0</v>
      </c>
    </row>
    <row r="90" spans="2:13" ht="13.15" customHeight="1" x14ac:dyDescent="0.25">
      <c r="B90" s="215" t="s">
        <v>352</v>
      </c>
      <c r="C90" s="215"/>
      <c r="D90" s="77">
        <f>DatosDelitos!N23</f>
        <v>0</v>
      </c>
    </row>
    <row r="91" spans="2:13" ht="13.15" customHeight="1" x14ac:dyDescent="0.25">
      <c r="B91" s="215" t="s">
        <v>1354</v>
      </c>
      <c r="C91" s="215"/>
      <c r="D91" s="77">
        <f>SUM(DatosDelitos!N17,DatosDelitos!N44)</f>
        <v>10</v>
      </c>
    </row>
    <row r="92" spans="2:13" ht="13.15" customHeight="1" x14ac:dyDescent="0.25">
      <c r="B92" s="215" t="s">
        <v>1322</v>
      </c>
      <c r="C92" s="215"/>
      <c r="D92" s="77">
        <f>DatosDelitos!N30</f>
        <v>8</v>
      </c>
    </row>
    <row r="93" spans="2:13" ht="13.15" customHeight="1" x14ac:dyDescent="0.25">
      <c r="B93" s="215" t="s">
        <v>1323</v>
      </c>
      <c r="C93" s="215"/>
      <c r="D93" s="77">
        <f>DatosDelitos!N42-DatosDelitos!N44</f>
        <v>1</v>
      </c>
    </row>
    <row r="94" spans="2:13" ht="13.15" customHeight="1" x14ac:dyDescent="0.25">
      <c r="B94" s="215" t="s">
        <v>1324</v>
      </c>
      <c r="C94" s="215"/>
      <c r="D94" s="77">
        <f>DatosDelitos!N50</f>
        <v>28</v>
      </c>
    </row>
    <row r="95" spans="2:13" ht="13.15" customHeight="1" x14ac:dyDescent="0.25">
      <c r="B95" s="215" t="s">
        <v>1325</v>
      </c>
      <c r="C95" s="215"/>
      <c r="D95" s="77">
        <f>DatosDelitos!N72</f>
        <v>0</v>
      </c>
    </row>
    <row r="96" spans="2:13" ht="27" customHeight="1" x14ac:dyDescent="0.25">
      <c r="B96" s="215" t="s">
        <v>1350</v>
      </c>
      <c r="C96" s="215"/>
      <c r="D96" s="77">
        <f>DatosDelitos!N74</f>
        <v>0</v>
      </c>
    </row>
    <row r="97" spans="2:4" ht="13.15" customHeight="1" x14ac:dyDescent="0.25">
      <c r="B97" s="215" t="s">
        <v>1327</v>
      </c>
      <c r="C97" s="215"/>
      <c r="D97" s="77">
        <f>DatosDelitos!N82</f>
        <v>2</v>
      </c>
    </row>
    <row r="98" spans="2:4" ht="13.15" customHeight="1" x14ac:dyDescent="0.25">
      <c r="B98" s="215" t="s">
        <v>1328</v>
      </c>
      <c r="C98" s="215"/>
      <c r="D98" s="77">
        <f>DatosDelitos!N85</f>
        <v>7</v>
      </c>
    </row>
    <row r="99" spans="2:4" ht="13.15" customHeight="1" x14ac:dyDescent="0.25">
      <c r="B99" s="215" t="s">
        <v>975</v>
      </c>
      <c r="C99" s="215"/>
      <c r="D99" s="77">
        <f>DatosDelitos!N97</f>
        <v>19</v>
      </c>
    </row>
    <row r="100" spans="2:4" ht="27" customHeight="1" x14ac:dyDescent="0.25">
      <c r="B100" s="215" t="s">
        <v>1351</v>
      </c>
      <c r="C100" s="215"/>
      <c r="D100" s="77">
        <f>DatosDelitos!N131</f>
        <v>2</v>
      </c>
    </row>
    <row r="101" spans="2:4" ht="13.15" customHeight="1" x14ac:dyDescent="0.25">
      <c r="B101" s="215" t="s">
        <v>1330</v>
      </c>
      <c r="C101" s="215"/>
      <c r="D101" s="77">
        <f>DatosDelitos!N137</f>
        <v>2</v>
      </c>
    </row>
    <row r="102" spans="2:4" ht="13.15" customHeight="1" x14ac:dyDescent="0.25">
      <c r="B102" s="215" t="s">
        <v>1331</v>
      </c>
      <c r="C102" s="215"/>
      <c r="D102" s="77">
        <f>DatosDelitos!N144</f>
        <v>0</v>
      </c>
    </row>
    <row r="103" spans="2:4" ht="13.15" customHeight="1" x14ac:dyDescent="0.25">
      <c r="B103" s="215" t="s">
        <v>1355</v>
      </c>
      <c r="C103" s="215"/>
      <c r="D103" s="77">
        <f>DatosDelitos!N148</f>
        <v>7</v>
      </c>
    </row>
    <row r="104" spans="2:4" ht="13.15" customHeight="1" x14ac:dyDescent="0.25">
      <c r="B104" s="215" t="s">
        <v>1186</v>
      </c>
      <c r="C104" s="215"/>
      <c r="D104" s="77">
        <f>SUM(DatosDelitos!N149,DatosDelitos!N150)</f>
        <v>0</v>
      </c>
    </row>
    <row r="105" spans="2:4" ht="13.15" customHeight="1" x14ac:dyDescent="0.25">
      <c r="B105" s="215" t="s">
        <v>1184</v>
      </c>
      <c r="C105" s="215"/>
      <c r="D105" s="77">
        <f>SUM(DatosDelitos!N151:N155)</f>
        <v>18</v>
      </c>
    </row>
    <row r="106" spans="2:4" ht="13.15" customHeight="1" x14ac:dyDescent="0.25">
      <c r="B106" s="215" t="s">
        <v>1333</v>
      </c>
      <c r="C106" s="215"/>
      <c r="D106" s="77">
        <f>SUM(SUM(DatosDelitos!N157:N160),SUM(DatosDelitos!N167:N172))</f>
        <v>1</v>
      </c>
    </row>
    <row r="107" spans="2:4" ht="13.15" customHeight="1" x14ac:dyDescent="0.25">
      <c r="B107" s="215" t="s">
        <v>1356</v>
      </c>
      <c r="C107" s="215"/>
      <c r="D107" s="77">
        <f>SUM(DatosDelitos!N161:N165)</f>
        <v>24</v>
      </c>
    </row>
    <row r="108" spans="2:4" ht="13.15" customHeight="1" x14ac:dyDescent="0.25">
      <c r="B108" s="215" t="s">
        <v>1334</v>
      </c>
      <c r="C108" s="215"/>
      <c r="D108" s="77">
        <f>SUM(DatosDelitos!N173:N177)</f>
        <v>4</v>
      </c>
    </row>
    <row r="109" spans="2:4" ht="13.15" customHeight="1" x14ac:dyDescent="0.25">
      <c r="B109" s="215" t="s">
        <v>1335</v>
      </c>
      <c r="C109" s="215"/>
      <c r="D109" s="77">
        <f>DatosDelitos!N178</f>
        <v>21</v>
      </c>
    </row>
    <row r="110" spans="2:4" ht="13.15" customHeight="1" x14ac:dyDescent="0.25">
      <c r="B110" s="215" t="s">
        <v>1336</v>
      </c>
      <c r="C110" s="215"/>
      <c r="D110" s="77">
        <f>DatosDelitos!N186</f>
        <v>4</v>
      </c>
    </row>
    <row r="111" spans="2:4" ht="13.15" customHeight="1" x14ac:dyDescent="0.25">
      <c r="B111" s="215" t="s">
        <v>1337</v>
      </c>
      <c r="C111" s="215"/>
      <c r="D111" s="77">
        <f>DatosDelitos!N201</f>
        <v>9</v>
      </c>
    </row>
    <row r="112" spans="2:4" ht="13.15" customHeight="1" x14ac:dyDescent="0.25">
      <c r="B112" s="215" t="s">
        <v>1338</v>
      </c>
      <c r="C112" s="215"/>
      <c r="D112" s="77">
        <f>DatosDelitos!N223</f>
        <v>2</v>
      </c>
    </row>
    <row r="113" spans="2:4" ht="13.15" customHeight="1" x14ac:dyDescent="0.25">
      <c r="B113" s="215" t="s">
        <v>1339</v>
      </c>
      <c r="C113" s="215"/>
      <c r="D113" s="77">
        <f>DatosDelitos!N244</f>
        <v>4</v>
      </c>
    </row>
    <row r="114" spans="2:4" ht="13.15" customHeight="1" x14ac:dyDescent="0.25">
      <c r="B114" s="215" t="s">
        <v>1340</v>
      </c>
      <c r="C114" s="215"/>
      <c r="D114" s="77">
        <f>DatosDelitos!N271</f>
        <v>0</v>
      </c>
    </row>
    <row r="115" spans="2:4" ht="38.25" customHeight="1" x14ac:dyDescent="0.25">
      <c r="B115" s="215" t="s">
        <v>1341</v>
      </c>
      <c r="C115" s="215"/>
      <c r="D115" s="77">
        <f>DatosDelitos!N301</f>
        <v>0</v>
      </c>
    </row>
    <row r="116" spans="2:4" ht="13.15" customHeight="1" x14ac:dyDescent="0.25">
      <c r="B116" s="215" t="s">
        <v>1342</v>
      </c>
      <c r="C116" s="215"/>
      <c r="D116" s="77">
        <f>DatosDelitos!N305</f>
        <v>0</v>
      </c>
    </row>
    <row r="117" spans="2:4" ht="13.15" customHeight="1" x14ac:dyDescent="0.25">
      <c r="B117" s="215" t="s">
        <v>1343</v>
      </c>
      <c r="C117" s="215"/>
      <c r="D117" s="77">
        <f>DatosDelitos!N312+DatosDelitos!N320</f>
        <v>0</v>
      </c>
    </row>
    <row r="118" spans="2:4" ht="13.15" customHeight="1" x14ac:dyDescent="0.25">
      <c r="B118" s="215" t="s">
        <v>918</v>
      </c>
      <c r="C118" s="215"/>
      <c r="D118" s="77">
        <f>DatosDelitos!N318</f>
        <v>0</v>
      </c>
    </row>
    <row r="119" spans="2:4" ht="13.9" customHeight="1" x14ac:dyDescent="0.25">
      <c r="B119" s="215" t="s">
        <v>1344</v>
      </c>
      <c r="C119" s="215"/>
      <c r="D119" s="77">
        <f>DatosDelitos!N323</f>
        <v>0</v>
      </c>
    </row>
    <row r="120" spans="2:4" ht="12.75" customHeight="1" x14ac:dyDescent="0.25">
      <c r="B120" s="217" t="s">
        <v>1345</v>
      </c>
      <c r="C120" s="217"/>
      <c r="D120" s="77">
        <f>DatosDelitos!N325</f>
        <v>0</v>
      </c>
    </row>
    <row r="121" spans="2:4" ht="15" customHeight="1" x14ac:dyDescent="0.25">
      <c r="B121" s="217" t="s">
        <v>952</v>
      </c>
      <c r="C121" s="217"/>
      <c r="D121" s="77">
        <f>DatosDelitos!N337</f>
        <v>0</v>
      </c>
    </row>
    <row r="122" spans="2:4" ht="15" customHeight="1" x14ac:dyDescent="0.25">
      <c r="B122" s="217" t="s">
        <v>1346</v>
      </c>
      <c r="C122" s="217"/>
      <c r="D122" s="77">
        <f>DatosDelitos!N339</f>
        <v>0</v>
      </c>
    </row>
    <row r="123" spans="2:4" ht="15" customHeight="1" x14ac:dyDescent="0.25">
      <c r="B123" s="215" t="s">
        <v>1352</v>
      </c>
      <c r="C123" s="215"/>
      <c r="D123" s="77">
        <f>SUM(D87:D122)</f>
        <v>180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2:P342"/>
  <sheetViews>
    <sheetView showGridLines="0" workbookViewId="0">
      <selection activeCell="V6" sqref="V6"/>
    </sheetView>
  </sheetViews>
  <sheetFormatPr baseColWidth="10" defaultColWidth="9.140625" defaultRowHeight="15" x14ac:dyDescent="0.25"/>
  <cols>
    <col min="1" max="1" width="20.140625" bestFit="1" customWidth="1"/>
    <col min="2" max="2" width="21.7109375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5703125" customWidth="1"/>
  </cols>
  <sheetData>
    <row r="2" spans="1:16" x14ac:dyDescent="0.25">
      <c r="A2" s="7" t="s">
        <v>302</v>
      </c>
    </row>
    <row r="3" spans="1:16" x14ac:dyDescent="0.25">
      <c r="A3" s="6"/>
    </row>
    <row r="4" spans="1:16" ht="33.75" x14ac:dyDescent="0.25">
      <c r="A4" s="9" t="s">
        <v>303</v>
      </c>
      <c r="B4" s="9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25">
      <c r="A5" s="179" t="s">
        <v>318</v>
      </c>
      <c r="B5" s="180"/>
      <c r="C5" s="24">
        <v>36</v>
      </c>
      <c r="D5" s="24">
        <v>31</v>
      </c>
      <c r="E5" s="25">
        <v>0.16129032258064499</v>
      </c>
      <c r="F5" s="24">
        <v>0</v>
      </c>
      <c r="G5" s="24">
        <v>0</v>
      </c>
      <c r="H5" s="24">
        <v>11</v>
      </c>
      <c r="I5" s="24">
        <v>7</v>
      </c>
      <c r="J5" s="24">
        <v>8</v>
      </c>
      <c r="K5" s="24">
        <v>5</v>
      </c>
      <c r="L5" s="24">
        <v>3</v>
      </c>
      <c r="M5" s="24">
        <v>1</v>
      </c>
      <c r="N5" s="24">
        <v>5</v>
      </c>
      <c r="O5" s="24">
        <v>18</v>
      </c>
      <c r="P5" s="26">
        <v>12</v>
      </c>
    </row>
    <row r="6" spans="1:16" x14ac:dyDescent="0.25">
      <c r="A6" s="27" t="s">
        <v>319</v>
      </c>
      <c r="B6" s="27" t="s">
        <v>320</v>
      </c>
      <c r="C6" s="14">
        <v>22</v>
      </c>
      <c r="D6" s="14">
        <v>4</v>
      </c>
      <c r="E6" s="28">
        <v>4.5</v>
      </c>
      <c r="F6" s="14">
        <v>0</v>
      </c>
      <c r="G6" s="14">
        <v>0</v>
      </c>
      <c r="H6" s="14">
        <v>0</v>
      </c>
      <c r="I6" s="14">
        <v>1</v>
      </c>
      <c r="J6" s="14">
        <v>5</v>
      </c>
      <c r="K6" s="14">
        <v>3</v>
      </c>
      <c r="L6" s="14">
        <v>3</v>
      </c>
      <c r="M6" s="14">
        <v>1</v>
      </c>
      <c r="N6" s="14">
        <v>0</v>
      </c>
      <c r="O6" s="14">
        <v>5</v>
      </c>
      <c r="P6" s="22">
        <v>4</v>
      </c>
    </row>
    <row r="7" spans="1:16" x14ac:dyDescent="0.25">
      <c r="A7" s="27" t="s">
        <v>321</v>
      </c>
      <c r="B7" s="27" t="s">
        <v>322</v>
      </c>
      <c r="C7" s="14">
        <v>8</v>
      </c>
      <c r="D7" s="14">
        <v>1</v>
      </c>
      <c r="E7" s="28">
        <v>7</v>
      </c>
      <c r="F7" s="14">
        <v>0</v>
      </c>
      <c r="G7" s="14">
        <v>0</v>
      </c>
      <c r="H7" s="14">
        <v>0</v>
      </c>
      <c r="I7" s="14">
        <v>0</v>
      </c>
      <c r="J7" s="14">
        <v>2</v>
      </c>
      <c r="K7" s="14">
        <v>2</v>
      </c>
      <c r="L7" s="14">
        <v>0</v>
      </c>
      <c r="M7" s="14">
        <v>0</v>
      </c>
      <c r="N7" s="14">
        <v>0</v>
      </c>
      <c r="O7" s="14">
        <v>13</v>
      </c>
      <c r="P7" s="22">
        <v>0</v>
      </c>
    </row>
    <row r="8" spans="1:16" x14ac:dyDescent="0.25">
      <c r="A8" s="27" t="s">
        <v>323</v>
      </c>
      <c r="B8" s="27" t="s">
        <v>324</v>
      </c>
      <c r="C8" s="14">
        <v>6</v>
      </c>
      <c r="D8" s="14">
        <v>26</v>
      </c>
      <c r="E8" s="28">
        <v>-0.76923076923076905</v>
      </c>
      <c r="F8" s="14">
        <v>0</v>
      </c>
      <c r="G8" s="14">
        <v>0</v>
      </c>
      <c r="H8" s="14">
        <v>11</v>
      </c>
      <c r="I8" s="14">
        <v>6</v>
      </c>
      <c r="J8" s="14">
        <v>1</v>
      </c>
      <c r="K8" s="14">
        <v>0</v>
      </c>
      <c r="L8" s="14">
        <v>0</v>
      </c>
      <c r="M8" s="14">
        <v>0</v>
      </c>
      <c r="N8" s="14">
        <v>5</v>
      </c>
      <c r="O8" s="14">
        <v>0</v>
      </c>
      <c r="P8" s="22">
        <v>8</v>
      </c>
    </row>
    <row r="9" spans="1:16" x14ac:dyDescent="0.25">
      <c r="A9" s="27" t="s">
        <v>325</v>
      </c>
      <c r="B9" s="27" t="s">
        <v>326</v>
      </c>
      <c r="C9" s="14">
        <v>0</v>
      </c>
      <c r="D9" s="14">
        <v>0</v>
      </c>
      <c r="E9" s="28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25">
      <c r="A10" s="179" t="s">
        <v>327</v>
      </c>
      <c r="B10" s="180"/>
      <c r="C10" s="24">
        <v>0</v>
      </c>
      <c r="D10" s="24">
        <v>3</v>
      </c>
      <c r="E10" s="25">
        <v>-1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25">
      <c r="A11" s="27" t="s">
        <v>328</v>
      </c>
      <c r="B11" s="27" t="s">
        <v>329</v>
      </c>
      <c r="C11" s="14">
        <v>0</v>
      </c>
      <c r="D11" s="14">
        <v>3</v>
      </c>
      <c r="E11" s="28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25">
      <c r="A12" s="27" t="s">
        <v>330</v>
      </c>
      <c r="B12" s="27" t="s">
        <v>331</v>
      </c>
      <c r="C12" s="14">
        <v>0</v>
      </c>
      <c r="D12" s="14">
        <v>0</v>
      </c>
      <c r="E12" s="28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25">
      <c r="A13" s="179" t="s">
        <v>332</v>
      </c>
      <c r="B13" s="180"/>
      <c r="C13" s="24">
        <v>7616</v>
      </c>
      <c r="D13" s="24">
        <v>6852</v>
      </c>
      <c r="E13" s="25">
        <v>0.111500291885581</v>
      </c>
      <c r="F13" s="24">
        <v>1197</v>
      </c>
      <c r="G13" s="24">
        <v>561</v>
      </c>
      <c r="H13" s="24">
        <v>401</v>
      </c>
      <c r="I13" s="24">
        <v>404</v>
      </c>
      <c r="J13" s="24">
        <v>9</v>
      </c>
      <c r="K13" s="24">
        <v>14</v>
      </c>
      <c r="L13" s="24">
        <v>0</v>
      </c>
      <c r="M13" s="24">
        <v>0</v>
      </c>
      <c r="N13" s="24">
        <v>11</v>
      </c>
      <c r="O13" s="24">
        <v>47</v>
      </c>
      <c r="P13" s="26">
        <v>932</v>
      </c>
    </row>
    <row r="14" spans="1:16" x14ac:dyDescent="0.25">
      <c r="A14" s="27" t="s">
        <v>333</v>
      </c>
      <c r="B14" s="27" t="s">
        <v>334</v>
      </c>
      <c r="C14" s="14">
        <v>6255</v>
      </c>
      <c r="D14" s="14">
        <v>4453</v>
      </c>
      <c r="E14" s="28">
        <v>0.40467100830900499</v>
      </c>
      <c r="F14" s="14">
        <v>88</v>
      </c>
      <c r="G14" s="14">
        <v>202</v>
      </c>
      <c r="H14" s="14">
        <v>186</v>
      </c>
      <c r="I14" s="14">
        <v>269</v>
      </c>
      <c r="J14" s="14">
        <v>3</v>
      </c>
      <c r="K14" s="14">
        <v>8</v>
      </c>
      <c r="L14" s="14">
        <v>0</v>
      </c>
      <c r="M14" s="14">
        <v>0</v>
      </c>
      <c r="N14" s="14">
        <v>1</v>
      </c>
      <c r="O14" s="14">
        <v>14</v>
      </c>
      <c r="P14" s="22">
        <v>501</v>
      </c>
    </row>
    <row r="15" spans="1:16" x14ac:dyDescent="0.25">
      <c r="A15" s="27" t="s">
        <v>335</v>
      </c>
      <c r="B15" s="27" t="s">
        <v>336</v>
      </c>
      <c r="C15" s="14">
        <v>3</v>
      </c>
      <c r="D15" s="14">
        <v>7</v>
      </c>
      <c r="E15" s="28">
        <v>-0.57142857142857095</v>
      </c>
      <c r="F15" s="14">
        <v>0</v>
      </c>
      <c r="G15" s="14">
        <v>0</v>
      </c>
      <c r="H15" s="14">
        <v>1</v>
      </c>
      <c r="I15" s="14">
        <v>5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18</v>
      </c>
      <c r="P15" s="22">
        <v>2</v>
      </c>
    </row>
    <row r="16" spans="1:16" x14ac:dyDescent="0.25">
      <c r="A16" s="27" t="s">
        <v>337</v>
      </c>
      <c r="B16" s="27" t="s">
        <v>338</v>
      </c>
      <c r="C16" s="14">
        <v>305</v>
      </c>
      <c r="D16" s="14">
        <v>1286</v>
      </c>
      <c r="E16" s="28">
        <v>-0.76283048211508497</v>
      </c>
      <c r="F16" s="14">
        <v>5</v>
      </c>
      <c r="G16" s="14">
        <v>3</v>
      </c>
      <c r="H16" s="14">
        <v>66</v>
      </c>
      <c r="I16" s="14">
        <v>53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2">
        <v>39</v>
      </c>
    </row>
    <row r="17" spans="1:16" ht="33.75" x14ac:dyDescent="0.25">
      <c r="A17" s="27" t="s">
        <v>339</v>
      </c>
      <c r="B17" s="27" t="s">
        <v>340</v>
      </c>
      <c r="C17" s="14">
        <v>1052</v>
      </c>
      <c r="D17" s="14">
        <v>1104</v>
      </c>
      <c r="E17" s="28">
        <v>-4.7101449275362299E-2</v>
      </c>
      <c r="F17" s="14">
        <v>1104</v>
      </c>
      <c r="G17" s="14">
        <v>355</v>
      </c>
      <c r="H17" s="14">
        <v>148</v>
      </c>
      <c r="I17" s="14">
        <v>77</v>
      </c>
      <c r="J17" s="14">
        <v>6</v>
      </c>
      <c r="K17" s="14">
        <v>5</v>
      </c>
      <c r="L17" s="14">
        <v>0</v>
      </c>
      <c r="M17" s="14">
        <v>0</v>
      </c>
      <c r="N17" s="14">
        <v>9</v>
      </c>
      <c r="O17" s="14">
        <v>15</v>
      </c>
      <c r="P17" s="22">
        <v>390</v>
      </c>
    </row>
    <row r="18" spans="1:16" x14ac:dyDescent="0.25">
      <c r="A18" s="27" t="s">
        <v>341</v>
      </c>
      <c r="B18" s="27" t="s">
        <v>342</v>
      </c>
      <c r="C18" s="14">
        <v>1</v>
      </c>
      <c r="D18" s="14">
        <v>2</v>
      </c>
      <c r="E18" s="28">
        <v>-0.5</v>
      </c>
      <c r="F18" s="14">
        <v>0</v>
      </c>
      <c r="G18" s="14">
        <v>1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0</v>
      </c>
    </row>
    <row r="19" spans="1:16" x14ac:dyDescent="0.25">
      <c r="A19" s="27" t="s">
        <v>343</v>
      </c>
      <c r="B19" s="27" t="s">
        <v>344</v>
      </c>
      <c r="C19" s="14">
        <v>0</v>
      </c>
      <c r="D19" s="14">
        <v>0</v>
      </c>
      <c r="E19" s="28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25">
      <c r="A20" s="179" t="s">
        <v>345</v>
      </c>
      <c r="B20" s="180"/>
      <c r="C20" s="24">
        <v>5</v>
      </c>
      <c r="D20" s="24">
        <v>4</v>
      </c>
      <c r="E20" s="25">
        <v>0.25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25">
      <c r="A21" s="27" t="s">
        <v>346</v>
      </c>
      <c r="B21" s="27" t="s">
        <v>347</v>
      </c>
      <c r="C21" s="14">
        <v>2</v>
      </c>
      <c r="D21" s="14">
        <v>0</v>
      </c>
      <c r="E21" s="28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ht="22.5" x14ac:dyDescent="0.25">
      <c r="A22" s="27" t="s">
        <v>348</v>
      </c>
      <c r="B22" s="27" t="s">
        <v>349</v>
      </c>
      <c r="C22" s="14">
        <v>3</v>
      </c>
      <c r="D22" s="14">
        <v>4</v>
      </c>
      <c r="E22" s="28">
        <v>-0.25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25">
      <c r="A23" s="179" t="s">
        <v>350</v>
      </c>
      <c r="B23" s="180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25">
      <c r="A24" s="27" t="s">
        <v>351</v>
      </c>
      <c r="B24" s="27" t="s">
        <v>352</v>
      </c>
      <c r="C24" s="14">
        <v>0</v>
      </c>
      <c r="D24" s="14">
        <v>0</v>
      </c>
      <c r="E24" s="28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2.5" x14ac:dyDescent="0.25">
      <c r="A25" s="27" t="s">
        <v>353</v>
      </c>
      <c r="B25" s="27" t="s">
        <v>354</v>
      </c>
      <c r="C25" s="14">
        <v>0</v>
      </c>
      <c r="D25" s="14">
        <v>0</v>
      </c>
      <c r="E25" s="28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ht="22.5" x14ac:dyDescent="0.25">
      <c r="A26" s="27" t="s">
        <v>355</v>
      </c>
      <c r="B26" s="27" t="s">
        <v>356</v>
      </c>
      <c r="C26" s="14">
        <v>0</v>
      </c>
      <c r="D26" s="14">
        <v>0</v>
      </c>
      <c r="E26" s="28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25">
      <c r="A27" s="27" t="s">
        <v>357</v>
      </c>
      <c r="B27" s="27" t="s">
        <v>358</v>
      </c>
      <c r="C27" s="14">
        <v>0</v>
      </c>
      <c r="D27" s="14">
        <v>0</v>
      </c>
      <c r="E27" s="28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25">
      <c r="A28" s="27" t="s">
        <v>359</v>
      </c>
      <c r="B28" s="27" t="s">
        <v>360</v>
      </c>
      <c r="C28" s="14">
        <v>0</v>
      </c>
      <c r="D28" s="14">
        <v>0</v>
      </c>
      <c r="E28" s="28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2.5" x14ac:dyDescent="0.25">
      <c r="A29" s="27" t="s">
        <v>361</v>
      </c>
      <c r="B29" s="27" t="s">
        <v>362</v>
      </c>
      <c r="C29" s="14">
        <v>0</v>
      </c>
      <c r="D29" s="14">
        <v>0</v>
      </c>
      <c r="E29" s="28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25">
      <c r="A30" s="179" t="s">
        <v>363</v>
      </c>
      <c r="B30" s="180"/>
      <c r="C30" s="24">
        <v>667</v>
      </c>
      <c r="D30" s="24">
        <v>574</v>
      </c>
      <c r="E30" s="25">
        <v>0.162020905923345</v>
      </c>
      <c r="F30" s="24">
        <v>200</v>
      </c>
      <c r="G30" s="24">
        <v>397</v>
      </c>
      <c r="H30" s="24">
        <v>62</v>
      </c>
      <c r="I30" s="24">
        <v>136</v>
      </c>
      <c r="J30" s="24">
        <v>0</v>
      </c>
      <c r="K30" s="24">
        <v>3</v>
      </c>
      <c r="L30" s="24">
        <v>0</v>
      </c>
      <c r="M30" s="24">
        <v>0</v>
      </c>
      <c r="N30" s="24">
        <v>8</v>
      </c>
      <c r="O30" s="24">
        <v>40</v>
      </c>
      <c r="P30" s="26">
        <v>400</v>
      </c>
    </row>
    <row r="31" spans="1:16" x14ac:dyDescent="0.25">
      <c r="A31" s="27" t="s">
        <v>364</v>
      </c>
      <c r="B31" s="27" t="s">
        <v>365</v>
      </c>
      <c r="C31" s="14">
        <v>12</v>
      </c>
      <c r="D31" s="14">
        <v>12</v>
      </c>
      <c r="E31" s="28">
        <v>0</v>
      </c>
      <c r="F31" s="14">
        <v>0</v>
      </c>
      <c r="G31" s="14">
        <v>1</v>
      </c>
      <c r="H31" s="14">
        <v>2</v>
      </c>
      <c r="I31" s="14">
        <v>3</v>
      </c>
      <c r="J31" s="14">
        <v>0</v>
      </c>
      <c r="K31" s="14">
        <v>0</v>
      </c>
      <c r="L31" s="14">
        <v>0</v>
      </c>
      <c r="M31" s="14">
        <v>0</v>
      </c>
      <c r="N31" s="14">
        <v>1</v>
      </c>
      <c r="O31" s="14">
        <v>10</v>
      </c>
      <c r="P31" s="22">
        <v>1</v>
      </c>
    </row>
    <row r="32" spans="1:16" x14ac:dyDescent="0.25">
      <c r="A32" s="27" t="s">
        <v>366</v>
      </c>
      <c r="B32" s="27" t="s">
        <v>367</v>
      </c>
      <c r="C32" s="14">
        <v>4</v>
      </c>
      <c r="D32" s="14">
        <v>2</v>
      </c>
      <c r="E32" s="28">
        <v>1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2">
        <v>0</v>
      </c>
    </row>
    <row r="33" spans="1:16" ht="22.5" x14ac:dyDescent="0.25">
      <c r="A33" s="27" t="s">
        <v>368</v>
      </c>
      <c r="B33" s="27" t="s">
        <v>369</v>
      </c>
      <c r="C33" s="14">
        <v>370</v>
      </c>
      <c r="D33" s="14">
        <v>369</v>
      </c>
      <c r="E33" s="28">
        <v>2.7100271002710001E-3</v>
      </c>
      <c r="F33" s="14">
        <v>96</v>
      </c>
      <c r="G33" s="14">
        <v>205</v>
      </c>
      <c r="H33" s="14">
        <v>37</v>
      </c>
      <c r="I33" s="14">
        <v>75</v>
      </c>
      <c r="J33" s="14">
        <v>0</v>
      </c>
      <c r="K33" s="14">
        <v>3</v>
      </c>
      <c r="L33" s="14">
        <v>0</v>
      </c>
      <c r="M33" s="14">
        <v>0</v>
      </c>
      <c r="N33" s="14">
        <v>3</v>
      </c>
      <c r="O33" s="14">
        <v>0</v>
      </c>
      <c r="P33" s="22">
        <v>205</v>
      </c>
    </row>
    <row r="34" spans="1:16" x14ac:dyDescent="0.25">
      <c r="A34" s="27" t="s">
        <v>370</v>
      </c>
      <c r="B34" s="27" t="s">
        <v>371</v>
      </c>
      <c r="C34" s="14">
        <v>12</v>
      </c>
      <c r="D34" s="14">
        <v>12</v>
      </c>
      <c r="E34" s="28">
        <v>0</v>
      </c>
      <c r="F34" s="14">
        <v>6</v>
      </c>
      <c r="G34" s="14">
        <v>9</v>
      </c>
      <c r="H34" s="14">
        <v>1</v>
      </c>
      <c r="I34" s="14">
        <v>2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2">
        <v>20</v>
      </c>
    </row>
    <row r="35" spans="1:16" x14ac:dyDescent="0.25">
      <c r="A35" s="27" t="s">
        <v>372</v>
      </c>
      <c r="B35" s="27" t="s">
        <v>373</v>
      </c>
      <c r="C35" s="14">
        <v>114</v>
      </c>
      <c r="D35" s="14">
        <v>85</v>
      </c>
      <c r="E35" s="28">
        <v>0.34117647058823503</v>
      </c>
      <c r="F35" s="14">
        <v>27</v>
      </c>
      <c r="G35" s="14">
        <v>62</v>
      </c>
      <c r="H35" s="14">
        <v>9</v>
      </c>
      <c r="I35" s="14">
        <v>20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6</v>
      </c>
      <c r="P35" s="22">
        <v>72</v>
      </c>
    </row>
    <row r="36" spans="1:16" ht="22.5" x14ac:dyDescent="0.25">
      <c r="A36" s="27" t="s">
        <v>374</v>
      </c>
      <c r="B36" s="27" t="s">
        <v>375</v>
      </c>
      <c r="C36" s="14">
        <v>49</v>
      </c>
      <c r="D36" s="14">
        <v>27</v>
      </c>
      <c r="E36" s="28">
        <v>0.81481481481481499</v>
      </c>
      <c r="F36" s="14">
        <v>59</v>
      </c>
      <c r="G36" s="14">
        <v>77</v>
      </c>
      <c r="H36" s="14">
        <v>8</v>
      </c>
      <c r="I36" s="14">
        <v>17</v>
      </c>
      <c r="J36" s="14">
        <v>0</v>
      </c>
      <c r="K36" s="14">
        <v>0</v>
      </c>
      <c r="L36" s="14">
        <v>0</v>
      </c>
      <c r="M36" s="14">
        <v>0</v>
      </c>
      <c r="N36" s="14">
        <v>3</v>
      </c>
      <c r="O36" s="14">
        <v>24</v>
      </c>
      <c r="P36" s="22">
        <v>65</v>
      </c>
    </row>
    <row r="37" spans="1:16" ht="22.5" x14ac:dyDescent="0.25">
      <c r="A37" s="27" t="s">
        <v>376</v>
      </c>
      <c r="B37" s="27" t="s">
        <v>377</v>
      </c>
      <c r="C37" s="14">
        <v>11</v>
      </c>
      <c r="D37" s="14">
        <v>4</v>
      </c>
      <c r="E37" s="28">
        <v>1.75</v>
      </c>
      <c r="F37" s="14">
        <v>10</v>
      </c>
      <c r="G37" s="14">
        <v>24</v>
      </c>
      <c r="H37" s="14">
        <v>0</v>
      </c>
      <c r="I37" s="14">
        <v>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2">
        <v>20</v>
      </c>
    </row>
    <row r="38" spans="1:16" ht="22.5" x14ac:dyDescent="0.25">
      <c r="A38" s="27" t="s">
        <v>378</v>
      </c>
      <c r="B38" s="27" t="s">
        <v>379</v>
      </c>
      <c r="C38" s="14">
        <v>6</v>
      </c>
      <c r="D38" s="14">
        <v>0</v>
      </c>
      <c r="E38" s="28">
        <v>0</v>
      </c>
      <c r="F38" s="14">
        <v>1</v>
      </c>
      <c r="G38" s="14">
        <v>3</v>
      </c>
      <c r="H38" s="14">
        <v>0</v>
      </c>
      <c r="I38" s="14">
        <v>2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2">
        <v>3</v>
      </c>
    </row>
    <row r="39" spans="1:16" ht="33.75" x14ac:dyDescent="0.25">
      <c r="A39" s="27" t="s">
        <v>380</v>
      </c>
      <c r="B39" s="27" t="s">
        <v>381</v>
      </c>
      <c r="C39" s="14">
        <v>0</v>
      </c>
      <c r="D39" s="14">
        <v>0</v>
      </c>
      <c r="E39" s="28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ht="22.5" x14ac:dyDescent="0.25">
      <c r="A40" s="27" t="s">
        <v>382</v>
      </c>
      <c r="B40" s="27" t="s">
        <v>383</v>
      </c>
      <c r="C40" s="14">
        <v>0</v>
      </c>
      <c r="D40" s="14">
        <v>0</v>
      </c>
      <c r="E40" s="28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0</v>
      </c>
    </row>
    <row r="41" spans="1:16" x14ac:dyDescent="0.25">
      <c r="A41" s="27" t="s">
        <v>384</v>
      </c>
      <c r="B41" s="27" t="s">
        <v>385</v>
      </c>
      <c r="C41" s="14">
        <v>89</v>
      </c>
      <c r="D41" s="14">
        <v>63</v>
      </c>
      <c r="E41" s="28">
        <v>0.41269841269841301</v>
      </c>
      <c r="F41" s="14">
        <v>1</v>
      </c>
      <c r="G41" s="14">
        <v>16</v>
      </c>
      <c r="H41" s="14">
        <v>5</v>
      </c>
      <c r="I41" s="14">
        <v>12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2">
        <v>14</v>
      </c>
    </row>
    <row r="42" spans="1:16" x14ac:dyDescent="0.25">
      <c r="A42" s="179" t="s">
        <v>386</v>
      </c>
      <c r="B42" s="180"/>
      <c r="C42" s="24">
        <v>220</v>
      </c>
      <c r="D42" s="24">
        <v>189</v>
      </c>
      <c r="E42" s="25">
        <v>0.16402116402116401</v>
      </c>
      <c r="F42" s="24">
        <v>166</v>
      </c>
      <c r="G42" s="24">
        <v>50</v>
      </c>
      <c r="H42" s="24">
        <v>13</v>
      </c>
      <c r="I42" s="24">
        <v>12</v>
      </c>
      <c r="J42" s="24">
        <v>3</v>
      </c>
      <c r="K42" s="24">
        <v>1</v>
      </c>
      <c r="L42" s="24">
        <v>0</v>
      </c>
      <c r="M42" s="24">
        <v>0</v>
      </c>
      <c r="N42" s="24">
        <v>2</v>
      </c>
      <c r="O42" s="24">
        <v>6</v>
      </c>
      <c r="P42" s="26">
        <v>45</v>
      </c>
    </row>
    <row r="43" spans="1:16" x14ac:dyDescent="0.25">
      <c r="A43" s="27" t="s">
        <v>387</v>
      </c>
      <c r="B43" s="27" t="s">
        <v>388</v>
      </c>
      <c r="C43" s="14">
        <v>5</v>
      </c>
      <c r="D43" s="14">
        <v>4</v>
      </c>
      <c r="E43" s="28">
        <v>0.25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2">
        <v>0</v>
      </c>
    </row>
    <row r="44" spans="1:16" ht="22.5" x14ac:dyDescent="0.25">
      <c r="A44" s="27" t="s">
        <v>389</v>
      </c>
      <c r="B44" s="27" t="s">
        <v>390</v>
      </c>
      <c r="C44" s="14">
        <v>206</v>
      </c>
      <c r="D44" s="14">
        <v>165</v>
      </c>
      <c r="E44" s="28">
        <v>0.248484848484848</v>
      </c>
      <c r="F44" s="14">
        <v>166</v>
      </c>
      <c r="G44" s="14">
        <v>50</v>
      </c>
      <c r="H44" s="14">
        <v>9</v>
      </c>
      <c r="I44" s="14">
        <v>9</v>
      </c>
      <c r="J44" s="14">
        <v>3</v>
      </c>
      <c r="K44" s="14">
        <v>0</v>
      </c>
      <c r="L44" s="14">
        <v>0</v>
      </c>
      <c r="M44" s="14">
        <v>0</v>
      </c>
      <c r="N44" s="14">
        <v>1</v>
      </c>
      <c r="O44" s="14">
        <v>6</v>
      </c>
      <c r="P44" s="22">
        <v>44</v>
      </c>
    </row>
    <row r="45" spans="1:16" x14ac:dyDescent="0.25">
      <c r="A45" s="27" t="s">
        <v>391</v>
      </c>
      <c r="B45" s="27" t="s">
        <v>392</v>
      </c>
      <c r="C45" s="14">
        <v>4</v>
      </c>
      <c r="D45" s="14">
        <v>9</v>
      </c>
      <c r="E45" s="28">
        <v>-0.55555555555555503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2">
        <v>0</v>
      </c>
    </row>
    <row r="46" spans="1:16" ht="22.5" x14ac:dyDescent="0.25">
      <c r="A46" s="27" t="s">
        <v>393</v>
      </c>
      <c r="B46" s="27" t="s">
        <v>394</v>
      </c>
      <c r="C46" s="14">
        <v>0</v>
      </c>
      <c r="D46" s="14">
        <v>6</v>
      </c>
      <c r="E46" s="28">
        <v>-1</v>
      </c>
      <c r="F46" s="14">
        <v>0</v>
      </c>
      <c r="G46" s="14">
        <v>0</v>
      </c>
      <c r="H46" s="14">
        <v>3</v>
      </c>
      <c r="I46" s="14">
        <v>3</v>
      </c>
      <c r="J46" s="14">
        <v>0</v>
      </c>
      <c r="K46" s="14">
        <v>1</v>
      </c>
      <c r="L46" s="14">
        <v>0</v>
      </c>
      <c r="M46" s="14">
        <v>0</v>
      </c>
      <c r="N46" s="14">
        <v>0</v>
      </c>
      <c r="O46" s="14">
        <v>0</v>
      </c>
      <c r="P46" s="22">
        <v>1</v>
      </c>
    </row>
    <row r="47" spans="1:16" ht="22.5" x14ac:dyDescent="0.25">
      <c r="A47" s="27" t="s">
        <v>395</v>
      </c>
      <c r="B47" s="27" t="s">
        <v>396</v>
      </c>
      <c r="C47" s="14">
        <v>0</v>
      </c>
      <c r="D47" s="14">
        <v>1</v>
      </c>
      <c r="E47" s="28">
        <v>-1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25">
      <c r="A48" s="27" t="s">
        <v>397</v>
      </c>
      <c r="B48" s="27" t="s">
        <v>398</v>
      </c>
      <c r="C48" s="14">
        <v>4</v>
      </c>
      <c r="D48" s="14">
        <v>3</v>
      </c>
      <c r="E48" s="28">
        <v>0.33333333333333298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2">
        <v>0</v>
      </c>
    </row>
    <row r="49" spans="1:16" x14ac:dyDescent="0.25">
      <c r="A49" s="27" t="s">
        <v>399</v>
      </c>
      <c r="B49" s="27" t="s">
        <v>400</v>
      </c>
      <c r="C49" s="14">
        <v>1</v>
      </c>
      <c r="D49" s="14">
        <v>1</v>
      </c>
      <c r="E49" s="28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0</v>
      </c>
    </row>
    <row r="50" spans="1:16" x14ac:dyDescent="0.25">
      <c r="A50" s="179" t="s">
        <v>401</v>
      </c>
      <c r="B50" s="180"/>
      <c r="C50" s="24">
        <v>385</v>
      </c>
      <c r="D50" s="24">
        <v>350</v>
      </c>
      <c r="E50" s="25">
        <v>0.1</v>
      </c>
      <c r="F50" s="24">
        <v>14</v>
      </c>
      <c r="G50" s="24">
        <v>6</v>
      </c>
      <c r="H50" s="24">
        <v>54</v>
      </c>
      <c r="I50" s="24">
        <v>38</v>
      </c>
      <c r="J50" s="24">
        <v>30</v>
      </c>
      <c r="K50" s="24">
        <v>35</v>
      </c>
      <c r="L50" s="24">
        <v>0</v>
      </c>
      <c r="M50" s="24">
        <v>0</v>
      </c>
      <c r="N50" s="24">
        <v>28</v>
      </c>
      <c r="O50" s="24">
        <v>19</v>
      </c>
      <c r="P50" s="26">
        <v>49</v>
      </c>
    </row>
    <row r="51" spans="1:16" x14ac:dyDescent="0.25">
      <c r="A51" s="27" t="s">
        <v>402</v>
      </c>
      <c r="B51" s="27" t="s">
        <v>403</v>
      </c>
      <c r="C51" s="14">
        <v>213</v>
      </c>
      <c r="D51" s="14">
        <v>128</v>
      </c>
      <c r="E51" s="28">
        <v>0.6640625</v>
      </c>
      <c r="F51" s="14">
        <v>10</v>
      </c>
      <c r="G51" s="14">
        <v>4</v>
      </c>
      <c r="H51" s="14">
        <v>14</v>
      </c>
      <c r="I51" s="14">
        <v>14</v>
      </c>
      <c r="J51" s="14">
        <v>14</v>
      </c>
      <c r="K51" s="14">
        <v>11</v>
      </c>
      <c r="L51" s="14">
        <v>0</v>
      </c>
      <c r="M51" s="14">
        <v>0</v>
      </c>
      <c r="N51" s="14">
        <v>12</v>
      </c>
      <c r="O51" s="14">
        <v>18</v>
      </c>
      <c r="P51" s="22">
        <v>16</v>
      </c>
    </row>
    <row r="52" spans="1:16" x14ac:dyDescent="0.25">
      <c r="A52" s="27" t="s">
        <v>404</v>
      </c>
      <c r="B52" s="27" t="s">
        <v>405</v>
      </c>
      <c r="C52" s="14">
        <v>3</v>
      </c>
      <c r="D52" s="14">
        <v>1</v>
      </c>
      <c r="E52" s="28">
        <v>2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4</v>
      </c>
      <c r="L52" s="14">
        <v>0</v>
      </c>
      <c r="M52" s="14">
        <v>0</v>
      </c>
      <c r="N52" s="14">
        <v>1</v>
      </c>
      <c r="O52" s="14">
        <v>0</v>
      </c>
      <c r="P52" s="22">
        <v>1</v>
      </c>
    </row>
    <row r="53" spans="1:16" x14ac:dyDescent="0.25">
      <c r="A53" s="27" t="s">
        <v>406</v>
      </c>
      <c r="B53" s="27" t="s">
        <v>407</v>
      </c>
      <c r="C53" s="14">
        <v>32</v>
      </c>
      <c r="D53" s="14">
        <v>90</v>
      </c>
      <c r="E53" s="28">
        <v>-0.64444444444444404</v>
      </c>
      <c r="F53" s="14">
        <v>2</v>
      </c>
      <c r="G53" s="14">
        <v>1</v>
      </c>
      <c r="H53" s="14">
        <v>14</v>
      </c>
      <c r="I53" s="14">
        <v>7</v>
      </c>
      <c r="J53" s="14">
        <v>3</v>
      </c>
      <c r="K53" s="14">
        <v>4</v>
      </c>
      <c r="L53" s="14">
        <v>0</v>
      </c>
      <c r="M53" s="14">
        <v>0</v>
      </c>
      <c r="N53" s="14">
        <v>4</v>
      </c>
      <c r="O53" s="14">
        <v>0</v>
      </c>
      <c r="P53" s="22">
        <v>10</v>
      </c>
    </row>
    <row r="54" spans="1:16" ht="22.5" x14ac:dyDescent="0.25">
      <c r="A54" s="27" t="s">
        <v>408</v>
      </c>
      <c r="B54" s="27" t="s">
        <v>409</v>
      </c>
      <c r="C54" s="14">
        <v>1</v>
      </c>
      <c r="D54" s="14">
        <v>4</v>
      </c>
      <c r="E54" s="28">
        <v>-0.75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 s="22">
        <v>1</v>
      </c>
    </row>
    <row r="55" spans="1:16" x14ac:dyDescent="0.25">
      <c r="A55" s="27" t="s">
        <v>410</v>
      </c>
      <c r="B55" s="27" t="s">
        <v>411</v>
      </c>
      <c r="C55" s="14">
        <v>0</v>
      </c>
      <c r="D55" s="14">
        <v>3</v>
      </c>
      <c r="E55" s="28">
        <v>-1</v>
      </c>
      <c r="F55" s="14">
        <v>0</v>
      </c>
      <c r="G55" s="14">
        <v>0</v>
      </c>
      <c r="H55" s="14">
        <v>0</v>
      </c>
      <c r="I55" s="14">
        <v>0</v>
      </c>
      <c r="J55" s="14">
        <v>1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0</v>
      </c>
    </row>
    <row r="56" spans="1:16" x14ac:dyDescent="0.25">
      <c r="A56" s="27" t="s">
        <v>412</v>
      </c>
      <c r="B56" s="27" t="s">
        <v>413</v>
      </c>
      <c r="C56" s="14">
        <v>9</v>
      </c>
      <c r="D56" s="14">
        <v>9</v>
      </c>
      <c r="E56" s="28">
        <v>0</v>
      </c>
      <c r="F56" s="14">
        <v>0</v>
      </c>
      <c r="G56" s="14">
        <v>0</v>
      </c>
      <c r="H56" s="14">
        <v>3</v>
      </c>
      <c r="I56" s="14">
        <v>0</v>
      </c>
      <c r="J56" s="14">
        <v>2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 s="22">
        <v>0</v>
      </c>
    </row>
    <row r="57" spans="1:16" ht="22.5" x14ac:dyDescent="0.25">
      <c r="A57" s="27" t="s">
        <v>414</v>
      </c>
      <c r="B57" s="27" t="s">
        <v>415</v>
      </c>
      <c r="C57" s="14">
        <v>7</v>
      </c>
      <c r="D57" s="14">
        <v>10</v>
      </c>
      <c r="E57" s="28">
        <v>-0.3</v>
      </c>
      <c r="F57" s="14">
        <v>1</v>
      </c>
      <c r="G57" s="14">
        <v>1</v>
      </c>
      <c r="H57" s="14">
        <v>1</v>
      </c>
      <c r="I57" s="14">
        <v>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2">
        <v>7</v>
      </c>
    </row>
    <row r="58" spans="1:16" ht="22.5" x14ac:dyDescent="0.25">
      <c r="A58" s="27" t="s">
        <v>416</v>
      </c>
      <c r="B58" s="27" t="s">
        <v>417</v>
      </c>
      <c r="C58" s="14">
        <v>4</v>
      </c>
      <c r="D58" s="14">
        <v>4</v>
      </c>
      <c r="E58" s="28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2">
        <v>0</v>
      </c>
    </row>
    <row r="59" spans="1:16" ht="22.5" x14ac:dyDescent="0.25">
      <c r="A59" s="27" t="s">
        <v>418</v>
      </c>
      <c r="B59" s="27" t="s">
        <v>419</v>
      </c>
      <c r="C59" s="14">
        <v>12</v>
      </c>
      <c r="D59" s="14">
        <v>2</v>
      </c>
      <c r="E59" s="28">
        <v>5</v>
      </c>
      <c r="F59" s="14">
        <v>0</v>
      </c>
      <c r="G59" s="14">
        <v>0</v>
      </c>
      <c r="H59" s="14">
        <v>1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2">
        <v>0</v>
      </c>
    </row>
    <row r="60" spans="1:16" ht="22.5" x14ac:dyDescent="0.25">
      <c r="A60" s="27" t="s">
        <v>420</v>
      </c>
      <c r="B60" s="27" t="s">
        <v>421</v>
      </c>
      <c r="C60" s="14">
        <v>5</v>
      </c>
      <c r="D60" s="14">
        <v>2</v>
      </c>
      <c r="E60" s="28">
        <v>1.5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2">
        <v>0</v>
      </c>
    </row>
    <row r="61" spans="1:16" ht="33.75" x14ac:dyDescent="0.25">
      <c r="A61" s="27" t="s">
        <v>422</v>
      </c>
      <c r="B61" s="27" t="s">
        <v>423</v>
      </c>
      <c r="C61" s="14">
        <v>10</v>
      </c>
      <c r="D61" s="14">
        <v>7</v>
      </c>
      <c r="E61" s="28">
        <v>0.42857142857142799</v>
      </c>
      <c r="F61" s="14">
        <v>1</v>
      </c>
      <c r="G61" s="14">
        <v>0</v>
      </c>
      <c r="H61" s="14">
        <v>1</v>
      </c>
      <c r="I61" s="14">
        <v>3</v>
      </c>
      <c r="J61" s="14">
        <v>0</v>
      </c>
      <c r="K61" s="14">
        <v>1</v>
      </c>
      <c r="L61" s="14">
        <v>0</v>
      </c>
      <c r="M61" s="14">
        <v>0</v>
      </c>
      <c r="N61" s="14">
        <v>5</v>
      </c>
      <c r="O61" s="14">
        <v>0</v>
      </c>
      <c r="P61" s="22">
        <v>5</v>
      </c>
    </row>
    <row r="62" spans="1:16" x14ac:dyDescent="0.25">
      <c r="A62" s="27" t="s">
        <v>424</v>
      </c>
      <c r="B62" s="27" t="s">
        <v>425</v>
      </c>
      <c r="C62" s="14">
        <v>4</v>
      </c>
      <c r="D62" s="14">
        <v>2</v>
      </c>
      <c r="E62" s="28">
        <v>1</v>
      </c>
      <c r="F62" s="14">
        <v>0</v>
      </c>
      <c r="G62" s="14">
        <v>0</v>
      </c>
      <c r="H62" s="14">
        <v>3</v>
      </c>
      <c r="I62" s="14">
        <v>2</v>
      </c>
      <c r="J62" s="14">
        <v>0</v>
      </c>
      <c r="K62" s="14">
        <v>1</v>
      </c>
      <c r="L62" s="14">
        <v>0</v>
      </c>
      <c r="M62" s="14">
        <v>0</v>
      </c>
      <c r="N62" s="14">
        <v>0</v>
      </c>
      <c r="O62" s="14">
        <v>0</v>
      </c>
      <c r="P62" s="22">
        <v>1</v>
      </c>
    </row>
    <row r="63" spans="1:16" ht="22.5" x14ac:dyDescent="0.25">
      <c r="A63" s="27" t="s">
        <v>426</v>
      </c>
      <c r="B63" s="27" t="s">
        <v>427</v>
      </c>
      <c r="C63" s="14">
        <v>40</v>
      </c>
      <c r="D63" s="14">
        <v>60</v>
      </c>
      <c r="E63" s="28">
        <v>-0.33333333333333298</v>
      </c>
      <c r="F63" s="14">
        <v>0</v>
      </c>
      <c r="G63" s="14">
        <v>0</v>
      </c>
      <c r="H63" s="14">
        <v>10</v>
      </c>
      <c r="I63" s="14">
        <v>5</v>
      </c>
      <c r="J63" s="14">
        <v>3</v>
      </c>
      <c r="K63" s="14">
        <v>9</v>
      </c>
      <c r="L63" s="14">
        <v>0</v>
      </c>
      <c r="M63" s="14">
        <v>0</v>
      </c>
      <c r="N63" s="14">
        <v>0</v>
      </c>
      <c r="O63" s="14">
        <v>0</v>
      </c>
      <c r="P63" s="22">
        <v>4</v>
      </c>
    </row>
    <row r="64" spans="1:16" ht="22.5" x14ac:dyDescent="0.25">
      <c r="A64" s="27" t="s">
        <v>428</v>
      </c>
      <c r="B64" s="27" t="s">
        <v>429</v>
      </c>
      <c r="C64" s="14">
        <v>40</v>
      </c>
      <c r="D64" s="14">
        <v>14</v>
      </c>
      <c r="E64" s="28">
        <v>1.8571428571428601</v>
      </c>
      <c r="F64" s="14">
        <v>0</v>
      </c>
      <c r="G64" s="14">
        <v>0</v>
      </c>
      <c r="H64" s="14">
        <v>4</v>
      </c>
      <c r="I64" s="14">
        <v>5</v>
      </c>
      <c r="J64" s="14">
        <v>6</v>
      </c>
      <c r="K64" s="14">
        <v>4</v>
      </c>
      <c r="L64" s="14">
        <v>0</v>
      </c>
      <c r="M64" s="14">
        <v>0</v>
      </c>
      <c r="N64" s="14">
        <v>4</v>
      </c>
      <c r="O64" s="14">
        <v>1</v>
      </c>
      <c r="P64" s="22">
        <v>3</v>
      </c>
    </row>
    <row r="65" spans="1:16" ht="33.75" x14ac:dyDescent="0.25">
      <c r="A65" s="27" t="s">
        <v>430</v>
      </c>
      <c r="B65" s="27" t="s">
        <v>431</v>
      </c>
      <c r="C65" s="14">
        <v>3</v>
      </c>
      <c r="D65" s="14">
        <v>3</v>
      </c>
      <c r="E65" s="28">
        <v>0</v>
      </c>
      <c r="F65" s="14">
        <v>0</v>
      </c>
      <c r="G65" s="14">
        <v>0</v>
      </c>
      <c r="H65" s="14">
        <v>3</v>
      </c>
      <c r="I65" s="14">
        <v>1</v>
      </c>
      <c r="J65" s="14">
        <v>0</v>
      </c>
      <c r="K65" s="14">
        <v>0</v>
      </c>
      <c r="L65" s="14">
        <v>0</v>
      </c>
      <c r="M65" s="14">
        <v>0</v>
      </c>
      <c r="N65" s="14">
        <v>1</v>
      </c>
      <c r="O65" s="14">
        <v>0</v>
      </c>
      <c r="P65" s="22">
        <v>1</v>
      </c>
    </row>
    <row r="66" spans="1:16" ht="33.75" x14ac:dyDescent="0.25">
      <c r="A66" s="27" t="s">
        <v>432</v>
      </c>
      <c r="B66" s="27" t="s">
        <v>433</v>
      </c>
      <c r="C66" s="14">
        <v>1</v>
      </c>
      <c r="D66" s="14">
        <v>0</v>
      </c>
      <c r="E66" s="28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0</v>
      </c>
    </row>
    <row r="67" spans="1:16" ht="33.75" x14ac:dyDescent="0.25">
      <c r="A67" s="27" t="s">
        <v>434</v>
      </c>
      <c r="B67" s="27" t="s">
        <v>435</v>
      </c>
      <c r="C67" s="14">
        <v>1</v>
      </c>
      <c r="D67" s="14">
        <v>7</v>
      </c>
      <c r="E67" s="28">
        <v>-0.85714285714285698</v>
      </c>
      <c r="F67" s="14">
        <v>0</v>
      </c>
      <c r="G67" s="14">
        <v>0</v>
      </c>
      <c r="H67" s="14">
        <v>0</v>
      </c>
      <c r="I67" s="14">
        <v>0</v>
      </c>
      <c r="J67" s="14">
        <v>1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2">
        <v>0</v>
      </c>
    </row>
    <row r="68" spans="1:16" ht="33.75" x14ac:dyDescent="0.25">
      <c r="A68" s="27" t="s">
        <v>436</v>
      </c>
      <c r="B68" s="27" t="s">
        <v>437</v>
      </c>
      <c r="C68" s="14">
        <v>0</v>
      </c>
      <c r="D68" s="14">
        <v>0</v>
      </c>
      <c r="E68" s="28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33.75" x14ac:dyDescent="0.25">
      <c r="A69" s="27" t="s">
        <v>438</v>
      </c>
      <c r="B69" s="27" t="s">
        <v>439</v>
      </c>
      <c r="C69" s="14">
        <v>0</v>
      </c>
      <c r="D69" s="14">
        <v>0</v>
      </c>
      <c r="E69" s="28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2">
        <v>0</v>
      </c>
    </row>
    <row r="70" spans="1:16" ht="33.75" x14ac:dyDescent="0.25">
      <c r="A70" s="27" t="s">
        <v>440</v>
      </c>
      <c r="B70" s="27" t="s">
        <v>441</v>
      </c>
      <c r="C70" s="14">
        <v>0</v>
      </c>
      <c r="D70" s="14">
        <v>1</v>
      </c>
      <c r="E70" s="28">
        <v>-1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2.5" x14ac:dyDescent="0.25">
      <c r="A71" s="27" t="s">
        <v>442</v>
      </c>
      <c r="B71" s="27" t="s">
        <v>443</v>
      </c>
      <c r="C71" s="14">
        <v>0</v>
      </c>
      <c r="D71" s="14">
        <v>3</v>
      </c>
      <c r="E71" s="28">
        <v>-1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0</v>
      </c>
    </row>
    <row r="72" spans="1:16" x14ac:dyDescent="0.25">
      <c r="A72" s="179" t="s">
        <v>444</v>
      </c>
      <c r="B72" s="180"/>
      <c r="C72" s="24">
        <v>1</v>
      </c>
      <c r="D72" s="24">
        <v>3</v>
      </c>
      <c r="E72" s="25">
        <v>-0.66666666666666696</v>
      </c>
      <c r="F72" s="24">
        <v>0</v>
      </c>
      <c r="G72" s="24">
        <v>0</v>
      </c>
      <c r="H72" s="24">
        <v>1</v>
      </c>
      <c r="I72" s="24">
        <v>2</v>
      </c>
      <c r="J72" s="24">
        <v>0</v>
      </c>
      <c r="K72" s="24">
        <v>0</v>
      </c>
      <c r="L72" s="24">
        <v>0</v>
      </c>
      <c r="M72" s="24">
        <v>1</v>
      </c>
      <c r="N72" s="24">
        <v>0</v>
      </c>
      <c r="O72" s="24">
        <v>0</v>
      </c>
      <c r="P72" s="26">
        <v>2</v>
      </c>
    </row>
    <row r="73" spans="1:16" x14ac:dyDescent="0.25">
      <c r="A73" s="27" t="s">
        <v>445</v>
      </c>
      <c r="B73" s="27" t="s">
        <v>446</v>
      </c>
      <c r="C73" s="14">
        <v>1</v>
      </c>
      <c r="D73" s="14">
        <v>3</v>
      </c>
      <c r="E73" s="28">
        <v>-0.66666666666666696</v>
      </c>
      <c r="F73" s="14">
        <v>0</v>
      </c>
      <c r="G73" s="14">
        <v>0</v>
      </c>
      <c r="H73" s="14">
        <v>1</v>
      </c>
      <c r="I73" s="14">
        <v>2</v>
      </c>
      <c r="J73" s="14">
        <v>0</v>
      </c>
      <c r="K73" s="14">
        <v>0</v>
      </c>
      <c r="L73" s="14">
        <v>0</v>
      </c>
      <c r="M73" s="14">
        <v>1</v>
      </c>
      <c r="N73" s="14">
        <v>0</v>
      </c>
      <c r="O73" s="14">
        <v>0</v>
      </c>
      <c r="P73" s="22">
        <v>2</v>
      </c>
    </row>
    <row r="74" spans="1:16" x14ac:dyDescent="0.25">
      <c r="A74" s="179" t="s">
        <v>447</v>
      </c>
      <c r="B74" s="180"/>
      <c r="C74" s="24">
        <v>83</v>
      </c>
      <c r="D74" s="24">
        <v>33</v>
      </c>
      <c r="E74" s="25">
        <v>1.51515151515152</v>
      </c>
      <c r="F74" s="24">
        <v>1</v>
      </c>
      <c r="G74" s="24">
        <v>4</v>
      </c>
      <c r="H74" s="24">
        <v>9</v>
      </c>
      <c r="I74" s="24">
        <v>11</v>
      </c>
      <c r="J74" s="24">
        <v>0</v>
      </c>
      <c r="K74" s="24">
        <v>2</v>
      </c>
      <c r="L74" s="24">
        <v>20</v>
      </c>
      <c r="M74" s="24">
        <v>8</v>
      </c>
      <c r="N74" s="24">
        <v>0</v>
      </c>
      <c r="O74" s="24">
        <v>14</v>
      </c>
      <c r="P74" s="26">
        <v>14</v>
      </c>
    </row>
    <row r="75" spans="1:16" x14ac:dyDescent="0.25">
      <c r="A75" s="27" t="s">
        <v>448</v>
      </c>
      <c r="B75" s="27" t="s">
        <v>449</v>
      </c>
      <c r="C75" s="14">
        <v>8</v>
      </c>
      <c r="D75" s="14">
        <v>3</v>
      </c>
      <c r="E75" s="28">
        <v>1.6666666666666701</v>
      </c>
      <c r="F75" s="14">
        <v>0</v>
      </c>
      <c r="G75" s="14">
        <v>1</v>
      </c>
      <c r="H75" s="14">
        <v>4</v>
      </c>
      <c r="I75" s="14">
        <v>3</v>
      </c>
      <c r="J75" s="14">
        <v>0</v>
      </c>
      <c r="K75" s="14">
        <v>1</v>
      </c>
      <c r="L75" s="14">
        <v>0</v>
      </c>
      <c r="M75" s="14">
        <v>0</v>
      </c>
      <c r="N75" s="14">
        <v>0</v>
      </c>
      <c r="O75" s="14">
        <v>0</v>
      </c>
      <c r="P75" s="22">
        <v>2</v>
      </c>
    </row>
    <row r="76" spans="1:16" ht="33.75" x14ac:dyDescent="0.25">
      <c r="A76" s="27" t="s">
        <v>450</v>
      </c>
      <c r="B76" s="27" t="s">
        <v>451</v>
      </c>
      <c r="C76" s="14">
        <v>0</v>
      </c>
      <c r="D76" s="14">
        <v>0</v>
      </c>
      <c r="E76" s="28">
        <v>0</v>
      </c>
      <c r="F76" s="14">
        <v>0</v>
      </c>
      <c r="G76" s="14">
        <v>0</v>
      </c>
      <c r="H76" s="14">
        <v>1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2">
        <v>1</v>
      </c>
    </row>
    <row r="77" spans="1:16" x14ac:dyDescent="0.25">
      <c r="A77" s="27" t="s">
        <v>452</v>
      </c>
      <c r="B77" s="27" t="s">
        <v>453</v>
      </c>
      <c r="C77" s="14">
        <v>52</v>
      </c>
      <c r="D77" s="14">
        <v>22</v>
      </c>
      <c r="E77" s="28">
        <v>1.36363636363636</v>
      </c>
      <c r="F77" s="14">
        <v>0</v>
      </c>
      <c r="G77" s="14">
        <v>1</v>
      </c>
      <c r="H77" s="14">
        <v>2</v>
      </c>
      <c r="I77" s="14">
        <v>2</v>
      </c>
      <c r="J77" s="14">
        <v>0</v>
      </c>
      <c r="K77" s="14">
        <v>0</v>
      </c>
      <c r="L77" s="14">
        <v>20</v>
      </c>
      <c r="M77" s="14">
        <v>8</v>
      </c>
      <c r="N77" s="14">
        <v>0</v>
      </c>
      <c r="O77" s="14">
        <v>14</v>
      </c>
      <c r="P77" s="22">
        <v>6</v>
      </c>
    </row>
    <row r="78" spans="1:16" x14ac:dyDescent="0.25">
      <c r="A78" s="27" t="s">
        <v>454</v>
      </c>
      <c r="B78" s="27" t="s">
        <v>455</v>
      </c>
      <c r="C78" s="14">
        <v>5</v>
      </c>
      <c r="D78" s="14">
        <v>1</v>
      </c>
      <c r="E78" s="28">
        <v>4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0</v>
      </c>
    </row>
    <row r="79" spans="1:16" ht="22.5" x14ac:dyDescent="0.25">
      <c r="A79" s="27" t="s">
        <v>456</v>
      </c>
      <c r="B79" s="27" t="s">
        <v>457</v>
      </c>
      <c r="C79" s="14">
        <v>16</v>
      </c>
      <c r="D79" s="14">
        <v>5</v>
      </c>
      <c r="E79" s="28">
        <v>2.2000000000000002</v>
      </c>
      <c r="F79" s="14">
        <v>1</v>
      </c>
      <c r="G79" s="14">
        <v>2</v>
      </c>
      <c r="H79" s="14">
        <v>1</v>
      </c>
      <c r="I79" s="14">
        <v>5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2">
        <v>4</v>
      </c>
    </row>
    <row r="80" spans="1:16" ht="33.75" x14ac:dyDescent="0.25">
      <c r="A80" s="27" t="s">
        <v>458</v>
      </c>
      <c r="B80" s="27" t="s">
        <v>459</v>
      </c>
      <c r="C80" s="14">
        <v>0</v>
      </c>
      <c r="D80" s="14">
        <v>0</v>
      </c>
      <c r="E80" s="28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2.5" x14ac:dyDescent="0.25">
      <c r="A81" s="27" t="s">
        <v>460</v>
      </c>
      <c r="B81" s="27" t="s">
        <v>461</v>
      </c>
      <c r="C81" s="14">
        <v>2</v>
      </c>
      <c r="D81" s="14">
        <v>2</v>
      </c>
      <c r="E81" s="28">
        <v>0</v>
      </c>
      <c r="F81" s="14">
        <v>0</v>
      </c>
      <c r="G81" s="14">
        <v>0</v>
      </c>
      <c r="H81" s="14">
        <v>1</v>
      </c>
      <c r="I81" s="14">
        <v>1</v>
      </c>
      <c r="J81" s="14">
        <v>0</v>
      </c>
      <c r="K81" s="14">
        <v>1</v>
      </c>
      <c r="L81" s="14">
        <v>0</v>
      </c>
      <c r="M81" s="14">
        <v>0</v>
      </c>
      <c r="N81" s="14">
        <v>0</v>
      </c>
      <c r="O81" s="14">
        <v>0</v>
      </c>
      <c r="P81" s="22">
        <v>1</v>
      </c>
    </row>
    <row r="82" spans="1:16" x14ac:dyDescent="0.25">
      <c r="A82" s="179" t="s">
        <v>462</v>
      </c>
      <c r="B82" s="180"/>
      <c r="C82" s="24">
        <v>71</v>
      </c>
      <c r="D82" s="24">
        <v>71</v>
      </c>
      <c r="E82" s="25">
        <v>0</v>
      </c>
      <c r="F82" s="24">
        <v>8</v>
      </c>
      <c r="G82" s="24">
        <v>17</v>
      </c>
      <c r="H82" s="24">
        <v>2</v>
      </c>
      <c r="I82" s="24">
        <v>10</v>
      </c>
      <c r="J82" s="24">
        <v>0</v>
      </c>
      <c r="K82" s="24">
        <v>0</v>
      </c>
      <c r="L82" s="24">
        <v>0</v>
      </c>
      <c r="M82" s="24">
        <v>0</v>
      </c>
      <c r="N82" s="24">
        <v>2</v>
      </c>
      <c r="O82" s="24">
        <v>0</v>
      </c>
      <c r="P82" s="26">
        <v>17</v>
      </c>
    </row>
    <row r="83" spans="1:16" x14ac:dyDescent="0.25">
      <c r="A83" s="27" t="s">
        <v>463</v>
      </c>
      <c r="B83" s="27" t="s">
        <v>464</v>
      </c>
      <c r="C83" s="14">
        <v>10</v>
      </c>
      <c r="D83" s="14">
        <v>13</v>
      </c>
      <c r="E83" s="28">
        <v>-0.230769230769231</v>
      </c>
      <c r="F83" s="14">
        <v>0</v>
      </c>
      <c r="G83" s="14">
        <v>0</v>
      </c>
      <c r="H83" s="14">
        <v>1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2</v>
      </c>
      <c r="O83" s="14">
        <v>0</v>
      </c>
      <c r="P83" s="22">
        <v>0</v>
      </c>
    </row>
    <row r="84" spans="1:16" x14ac:dyDescent="0.25">
      <c r="A84" s="27" t="s">
        <v>465</v>
      </c>
      <c r="B84" s="27" t="s">
        <v>466</v>
      </c>
      <c r="C84" s="14">
        <v>61</v>
      </c>
      <c r="D84" s="14">
        <v>58</v>
      </c>
      <c r="E84" s="28">
        <v>5.1724137931034503E-2</v>
      </c>
      <c r="F84" s="14">
        <v>8</v>
      </c>
      <c r="G84" s="14">
        <v>17</v>
      </c>
      <c r="H84" s="14">
        <v>1</v>
      </c>
      <c r="I84" s="14">
        <v>10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2">
        <v>17</v>
      </c>
    </row>
    <row r="85" spans="1:16" x14ac:dyDescent="0.25">
      <c r="A85" s="179" t="s">
        <v>467</v>
      </c>
      <c r="B85" s="180"/>
      <c r="C85" s="24">
        <v>159</v>
      </c>
      <c r="D85" s="24">
        <v>172</v>
      </c>
      <c r="E85" s="25">
        <v>-7.5581395348837205E-2</v>
      </c>
      <c r="F85" s="24">
        <v>6</v>
      </c>
      <c r="G85" s="24">
        <v>3</v>
      </c>
      <c r="H85" s="24">
        <v>89</v>
      </c>
      <c r="I85" s="24">
        <v>62</v>
      </c>
      <c r="J85" s="24">
        <v>0</v>
      </c>
      <c r="K85" s="24">
        <v>0</v>
      </c>
      <c r="L85" s="24">
        <v>0</v>
      </c>
      <c r="M85" s="24">
        <v>0</v>
      </c>
      <c r="N85" s="24">
        <v>7</v>
      </c>
      <c r="O85" s="24">
        <v>4</v>
      </c>
      <c r="P85" s="26">
        <v>62</v>
      </c>
    </row>
    <row r="86" spans="1:16" x14ac:dyDescent="0.25">
      <c r="A86" s="27" t="s">
        <v>468</v>
      </c>
      <c r="B86" s="27" t="s">
        <v>469</v>
      </c>
      <c r="C86" s="14">
        <v>0</v>
      </c>
      <c r="D86" s="14">
        <v>0</v>
      </c>
      <c r="E86" s="28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2">
        <v>0</v>
      </c>
    </row>
    <row r="87" spans="1:16" x14ac:dyDescent="0.25">
      <c r="A87" s="27" t="s">
        <v>470</v>
      </c>
      <c r="B87" s="27" t="s">
        <v>471</v>
      </c>
      <c r="C87" s="14">
        <v>0</v>
      </c>
      <c r="D87" s="14">
        <v>0</v>
      </c>
      <c r="E87" s="28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22.5" x14ac:dyDescent="0.25">
      <c r="A88" s="27" t="s">
        <v>472</v>
      </c>
      <c r="B88" s="27" t="s">
        <v>473</v>
      </c>
      <c r="C88" s="14">
        <v>0</v>
      </c>
      <c r="D88" s="14">
        <v>0</v>
      </c>
      <c r="E88" s="28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2.5" x14ac:dyDescent="0.25">
      <c r="A89" s="27" t="s">
        <v>474</v>
      </c>
      <c r="B89" s="27" t="s">
        <v>475</v>
      </c>
      <c r="C89" s="14">
        <v>2</v>
      </c>
      <c r="D89" s="14">
        <v>0</v>
      </c>
      <c r="E89" s="28">
        <v>0</v>
      </c>
      <c r="F89" s="14">
        <v>0</v>
      </c>
      <c r="G89" s="14">
        <v>0</v>
      </c>
      <c r="H89" s="14">
        <v>0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0</v>
      </c>
    </row>
    <row r="90" spans="1:16" ht="22.5" x14ac:dyDescent="0.25">
      <c r="A90" s="27" t="s">
        <v>476</v>
      </c>
      <c r="B90" s="27" t="s">
        <v>477</v>
      </c>
      <c r="C90" s="14">
        <v>0</v>
      </c>
      <c r="D90" s="14">
        <v>1</v>
      </c>
      <c r="E90" s="28">
        <v>-1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2">
        <v>0</v>
      </c>
    </row>
    <row r="91" spans="1:16" x14ac:dyDescent="0.25">
      <c r="A91" s="27" t="s">
        <v>478</v>
      </c>
      <c r="B91" s="27" t="s">
        <v>479</v>
      </c>
      <c r="C91" s="14">
        <v>6</v>
      </c>
      <c r="D91" s="14">
        <v>3</v>
      </c>
      <c r="E91" s="28">
        <v>1</v>
      </c>
      <c r="F91" s="14">
        <v>0</v>
      </c>
      <c r="G91" s="14">
        <v>0</v>
      </c>
      <c r="H91" s="14">
        <v>2</v>
      </c>
      <c r="I91" s="14">
        <v>2</v>
      </c>
      <c r="J91" s="14">
        <v>0</v>
      </c>
      <c r="K91" s="14">
        <v>0</v>
      </c>
      <c r="L91" s="14">
        <v>0</v>
      </c>
      <c r="M91" s="14">
        <v>0</v>
      </c>
      <c r="N91" s="14">
        <v>1</v>
      </c>
      <c r="O91" s="14">
        <v>4</v>
      </c>
      <c r="P91" s="22">
        <v>1</v>
      </c>
    </row>
    <row r="92" spans="1:16" x14ac:dyDescent="0.25">
      <c r="A92" s="27" t="s">
        <v>480</v>
      </c>
      <c r="B92" s="27" t="s">
        <v>481</v>
      </c>
      <c r="C92" s="14">
        <v>27</v>
      </c>
      <c r="D92" s="14">
        <v>56</v>
      </c>
      <c r="E92" s="28">
        <v>-0.51785714285714302</v>
      </c>
      <c r="F92" s="14">
        <v>2</v>
      </c>
      <c r="G92" s="14">
        <v>2</v>
      </c>
      <c r="H92" s="14">
        <v>15</v>
      </c>
      <c r="I92" s="14">
        <v>43</v>
      </c>
      <c r="J92" s="14">
        <v>0</v>
      </c>
      <c r="K92" s="14">
        <v>0</v>
      </c>
      <c r="L92" s="14">
        <v>0</v>
      </c>
      <c r="M92" s="14">
        <v>0</v>
      </c>
      <c r="N92" s="14">
        <v>2</v>
      </c>
      <c r="O92" s="14">
        <v>0</v>
      </c>
      <c r="P92" s="22">
        <v>43</v>
      </c>
    </row>
    <row r="93" spans="1:16" x14ac:dyDescent="0.25">
      <c r="A93" s="27" t="s">
        <v>482</v>
      </c>
      <c r="B93" s="27" t="s">
        <v>483</v>
      </c>
      <c r="C93" s="14">
        <v>5</v>
      </c>
      <c r="D93" s="14">
        <v>7</v>
      </c>
      <c r="E93" s="28">
        <v>-0.28571428571428598</v>
      </c>
      <c r="F93" s="14">
        <v>1</v>
      </c>
      <c r="G93" s="14">
        <v>1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1</v>
      </c>
    </row>
    <row r="94" spans="1:16" x14ac:dyDescent="0.25">
      <c r="A94" s="27" t="s">
        <v>484</v>
      </c>
      <c r="B94" s="27" t="s">
        <v>485</v>
      </c>
      <c r="C94" s="14">
        <v>118</v>
      </c>
      <c r="D94" s="14">
        <v>104</v>
      </c>
      <c r="E94" s="28">
        <v>0.134615384615385</v>
      </c>
      <c r="F94" s="14">
        <v>2</v>
      </c>
      <c r="G94" s="14">
        <v>0</v>
      </c>
      <c r="H94" s="14">
        <v>72</v>
      </c>
      <c r="I94" s="14">
        <v>15</v>
      </c>
      <c r="J94" s="14">
        <v>0</v>
      </c>
      <c r="K94" s="14">
        <v>0</v>
      </c>
      <c r="L94" s="14">
        <v>0</v>
      </c>
      <c r="M94" s="14">
        <v>0</v>
      </c>
      <c r="N94" s="14">
        <v>4</v>
      </c>
      <c r="O94" s="14">
        <v>0</v>
      </c>
      <c r="P94" s="22">
        <v>17</v>
      </c>
    </row>
    <row r="95" spans="1:16" ht="22.5" x14ac:dyDescent="0.25">
      <c r="A95" s="27" t="s">
        <v>486</v>
      </c>
      <c r="B95" s="27" t="s">
        <v>487</v>
      </c>
      <c r="C95" s="14">
        <v>1</v>
      </c>
      <c r="D95" s="14">
        <v>1</v>
      </c>
      <c r="E95" s="28">
        <v>0</v>
      </c>
      <c r="F95" s="14">
        <v>1</v>
      </c>
      <c r="G95" s="14">
        <v>0</v>
      </c>
      <c r="H95" s="14">
        <v>0</v>
      </c>
      <c r="I95" s="14">
        <v>1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0</v>
      </c>
    </row>
    <row r="96" spans="1:16" ht="22.5" x14ac:dyDescent="0.25">
      <c r="A96" s="27" t="s">
        <v>488</v>
      </c>
      <c r="B96" s="27" t="s">
        <v>489</v>
      </c>
      <c r="C96" s="14">
        <v>0</v>
      </c>
      <c r="D96" s="14">
        <v>0</v>
      </c>
      <c r="E96" s="28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25">
      <c r="A97" s="179" t="s">
        <v>490</v>
      </c>
      <c r="B97" s="180"/>
      <c r="C97" s="24">
        <v>4362</v>
      </c>
      <c r="D97" s="24">
        <v>3495</v>
      </c>
      <c r="E97" s="25">
        <v>0.248068669527897</v>
      </c>
      <c r="F97" s="24">
        <v>219</v>
      </c>
      <c r="G97" s="24">
        <v>196</v>
      </c>
      <c r="H97" s="24">
        <v>765</v>
      </c>
      <c r="I97" s="24">
        <v>709</v>
      </c>
      <c r="J97" s="24">
        <v>0</v>
      </c>
      <c r="K97" s="24">
        <v>2</v>
      </c>
      <c r="L97" s="24">
        <v>0</v>
      </c>
      <c r="M97" s="24">
        <v>0</v>
      </c>
      <c r="N97" s="24">
        <v>19</v>
      </c>
      <c r="O97" s="24">
        <v>69</v>
      </c>
      <c r="P97" s="26">
        <v>727</v>
      </c>
    </row>
    <row r="98" spans="1:16" x14ac:dyDescent="0.25">
      <c r="A98" s="27" t="s">
        <v>491</v>
      </c>
      <c r="B98" s="27" t="s">
        <v>492</v>
      </c>
      <c r="C98" s="14">
        <v>768</v>
      </c>
      <c r="D98" s="14">
        <v>465</v>
      </c>
      <c r="E98" s="28">
        <v>0.65161290322580601</v>
      </c>
      <c r="F98" s="14">
        <v>77</v>
      </c>
      <c r="G98" s="14">
        <v>62</v>
      </c>
      <c r="H98" s="14">
        <v>117</v>
      </c>
      <c r="I98" s="14">
        <v>120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2</v>
      </c>
      <c r="P98" s="22">
        <v>152</v>
      </c>
    </row>
    <row r="99" spans="1:16" x14ac:dyDescent="0.25">
      <c r="A99" s="27" t="s">
        <v>493</v>
      </c>
      <c r="B99" s="27" t="s">
        <v>494</v>
      </c>
      <c r="C99" s="14">
        <v>538</v>
      </c>
      <c r="D99" s="14">
        <v>370</v>
      </c>
      <c r="E99" s="28">
        <v>0.45405405405405402</v>
      </c>
      <c r="F99" s="14">
        <v>50</v>
      </c>
      <c r="G99" s="14">
        <v>32</v>
      </c>
      <c r="H99" s="14">
        <v>199</v>
      </c>
      <c r="I99" s="14">
        <v>106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4</v>
      </c>
      <c r="P99" s="22">
        <v>111</v>
      </c>
    </row>
    <row r="100" spans="1:16" ht="33.75" x14ac:dyDescent="0.25">
      <c r="A100" s="27" t="s">
        <v>495</v>
      </c>
      <c r="B100" s="27" t="s">
        <v>496</v>
      </c>
      <c r="C100" s="14">
        <v>108</v>
      </c>
      <c r="D100" s="14">
        <v>98</v>
      </c>
      <c r="E100" s="28">
        <v>0.102040816326531</v>
      </c>
      <c r="F100" s="14">
        <v>14</v>
      </c>
      <c r="G100" s="14">
        <v>14</v>
      </c>
      <c r="H100" s="14">
        <v>41</v>
      </c>
      <c r="I100" s="14">
        <v>95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21</v>
      </c>
      <c r="P100" s="22">
        <v>91</v>
      </c>
    </row>
    <row r="101" spans="1:16" ht="22.5" x14ac:dyDescent="0.25">
      <c r="A101" s="27" t="s">
        <v>497</v>
      </c>
      <c r="B101" s="27" t="s">
        <v>498</v>
      </c>
      <c r="C101" s="14">
        <v>350</v>
      </c>
      <c r="D101" s="14">
        <v>316</v>
      </c>
      <c r="E101" s="28">
        <v>0.107594936708861</v>
      </c>
      <c r="F101" s="14">
        <v>45</v>
      </c>
      <c r="G101" s="14">
        <v>32</v>
      </c>
      <c r="H101" s="14">
        <v>59</v>
      </c>
      <c r="I101" s="14">
        <v>54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21</v>
      </c>
      <c r="P101" s="22">
        <v>71</v>
      </c>
    </row>
    <row r="102" spans="1:16" x14ac:dyDescent="0.25">
      <c r="A102" s="27" t="s">
        <v>499</v>
      </c>
      <c r="B102" s="27" t="s">
        <v>500</v>
      </c>
      <c r="C102" s="14">
        <v>49</v>
      </c>
      <c r="D102" s="14">
        <v>58</v>
      </c>
      <c r="E102" s="28">
        <v>-0.15517241379310301</v>
      </c>
      <c r="F102" s="14">
        <v>0</v>
      </c>
      <c r="G102" s="14">
        <v>0</v>
      </c>
      <c r="H102" s="14">
        <v>10</v>
      </c>
      <c r="I102" s="14">
        <v>5</v>
      </c>
      <c r="J102" s="14">
        <v>0</v>
      </c>
      <c r="K102" s="14">
        <v>0</v>
      </c>
      <c r="L102" s="14">
        <v>0</v>
      </c>
      <c r="M102" s="14">
        <v>0</v>
      </c>
      <c r="N102" s="14">
        <v>2</v>
      </c>
      <c r="O102" s="14">
        <v>3</v>
      </c>
      <c r="P102" s="22">
        <v>2</v>
      </c>
    </row>
    <row r="103" spans="1:16" ht="22.5" x14ac:dyDescent="0.25">
      <c r="A103" s="27" t="s">
        <v>501</v>
      </c>
      <c r="B103" s="27" t="s">
        <v>502</v>
      </c>
      <c r="C103" s="14">
        <v>38</v>
      </c>
      <c r="D103" s="14">
        <v>52</v>
      </c>
      <c r="E103" s="28">
        <v>-0.269230769230769</v>
      </c>
      <c r="F103" s="14">
        <v>7</v>
      </c>
      <c r="G103" s="14">
        <v>4</v>
      </c>
      <c r="H103" s="14">
        <v>16</v>
      </c>
      <c r="I103" s="14">
        <v>12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2</v>
      </c>
      <c r="P103" s="22">
        <v>15</v>
      </c>
    </row>
    <row r="104" spans="1:16" x14ac:dyDescent="0.25">
      <c r="A104" s="27" t="s">
        <v>503</v>
      </c>
      <c r="B104" s="27" t="s">
        <v>504</v>
      </c>
      <c r="C104" s="14">
        <v>142</v>
      </c>
      <c r="D104" s="14">
        <v>168</v>
      </c>
      <c r="E104" s="28">
        <v>-0.15476190476190499</v>
      </c>
      <c r="F104" s="14">
        <v>0</v>
      </c>
      <c r="G104" s="14">
        <v>0</v>
      </c>
      <c r="H104" s="14">
        <v>7</v>
      </c>
      <c r="I104" s="14">
        <v>2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2">
        <v>4</v>
      </c>
    </row>
    <row r="105" spans="1:16" x14ac:dyDescent="0.25">
      <c r="A105" s="27" t="s">
        <v>505</v>
      </c>
      <c r="B105" s="27" t="s">
        <v>506</v>
      </c>
      <c r="C105" s="14">
        <v>1132</v>
      </c>
      <c r="D105" s="14">
        <v>824</v>
      </c>
      <c r="E105" s="28">
        <v>0.37378640776699001</v>
      </c>
      <c r="F105" s="14">
        <v>8</v>
      </c>
      <c r="G105" s="14">
        <v>5</v>
      </c>
      <c r="H105" s="14">
        <v>160</v>
      </c>
      <c r="I105" s="14">
        <v>142</v>
      </c>
      <c r="J105" s="14">
        <v>0</v>
      </c>
      <c r="K105" s="14">
        <v>0</v>
      </c>
      <c r="L105" s="14">
        <v>0</v>
      </c>
      <c r="M105" s="14">
        <v>0</v>
      </c>
      <c r="N105" s="14">
        <v>5</v>
      </c>
      <c r="O105" s="14">
        <v>2</v>
      </c>
      <c r="P105" s="22">
        <v>92</v>
      </c>
    </row>
    <row r="106" spans="1:16" ht="22.5" x14ac:dyDescent="0.25">
      <c r="A106" s="27" t="s">
        <v>507</v>
      </c>
      <c r="B106" s="27" t="s">
        <v>508</v>
      </c>
      <c r="C106" s="14">
        <v>268</v>
      </c>
      <c r="D106" s="14">
        <v>256</v>
      </c>
      <c r="E106" s="28">
        <v>4.6875E-2</v>
      </c>
      <c r="F106" s="14">
        <v>3</v>
      </c>
      <c r="G106" s="14">
        <v>3</v>
      </c>
      <c r="H106" s="14">
        <v>46</v>
      </c>
      <c r="I106" s="14">
        <v>35</v>
      </c>
      <c r="J106" s="14">
        <v>0</v>
      </c>
      <c r="K106" s="14">
        <v>0</v>
      </c>
      <c r="L106" s="14">
        <v>0</v>
      </c>
      <c r="M106" s="14">
        <v>0</v>
      </c>
      <c r="N106" s="14">
        <v>2</v>
      </c>
      <c r="O106" s="14">
        <v>0</v>
      </c>
      <c r="P106" s="22">
        <v>45</v>
      </c>
    </row>
    <row r="107" spans="1:16" ht="22.5" x14ac:dyDescent="0.25">
      <c r="A107" s="27" t="s">
        <v>509</v>
      </c>
      <c r="B107" s="27" t="s">
        <v>510</v>
      </c>
      <c r="C107" s="14">
        <v>24</v>
      </c>
      <c r="D107" s="14">
        <v>28</v>
      </c>
      <c r="E107" s="28">
        <v>-0.14285714285714299</v>
      </c>
      <c r="F107" s="14">
        <v>0</v>
      </c>
      <c r="G107" s="14">
        <v>1</v>
      </c>
      <c r="H107" s="14">
        <v>4</v>
      </c>
      <c r="I107" s="14">
        <v>8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2">
        <v>6</v>
      </c>
    </row>
    <row r="108" spans="1:16" x14ac:dyDescent="0.25">
      <c r="A108" s="27" t="s">
        <v>511</v>
      </c>
      <c r="B108" s="27" t="s">
        <v>512</v>
      </c>
      <c r="C108" s="14">
        <v>6</v>
      </c>
      <c r="D108" s="14">
        <v>7</v>
      </c>
      <c r="E108" s="28">
        <v>-0.14285714285714299</v>
      </c>
      <c r="F108" s="14">
        <v>0</v>
      </c>
      <c r="G108" s="14">
        <v>0</v>
      </c>
      <c r="H108" s="14">
        <v>13</v>
      </c>
      <c r="I108" s="14">
        <v>3</v>
      </c>
      <c r="J108" s="14">
        <v>0</v>
      </c>
      <c r="K108" s="14">
        <v>0</v>
      </c>
      <c r="L108" s="14">
        <v>0</v>
      </c>
      <c r="M108" s="14">
        <v>0</v>
      </c>
      <c r="N108" s="14">
        <v>5</v>
      </c>
      <c r="O108" s="14">
        <v>0</v>
      </c>
      <c r="P108" s="22">
        <v>3</v>
      </c>
    </row>
    <row r="109" spans="1:16" x14ac:dyDescent="0.25">
      <c r="A109" s="27" t="s">
        <v>513</v>
      </c>
      <c r="B109" s="27" t="s">
        <v>514</v>
      </c>
      <c r="C109" s="14">
        <v>4</v>
      </c>
      <c r="D109" s="14">
        <v>3</v>
      </c>
      <c r="E109" s="28">
        <v>0.33333333333333298</v>
      </c>
      <c r="F109" s="14">
        <v>0</v>
      </c>
      <c r="G109" s="14">
        <v>0</v>
      </c>
      <c r="H109" s="14">
        <v>1</v>
      </c>
      <c r="I109" s="14">
        <v>5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2">
        <v>0</v>
      </c>
    </row>
    <row r="110" spans="1:16" ht="22.5" x14ac:dyDescent="0.25">
      <c r="A110" s="27" t="s">
        <v>515</v>
      </c>
      <c r="B110" s="27" t="s">
        <v>516</v>
      </c>
      <c r="C110" s="14">
        <v>0</v>
      </c>
      <c r="D110" s="14">
        <v>0</v>
      </c>
      <c r="E110" s="28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25">
      <c r="A111" s="27" t="s">
        <v>517</v>
      </c>
      <c r="B111" s="27" t="s">
        <v>518</v>
      </c>
      <c r="C111" s="14">
        <v>873</v>
      </c>
      <c r="D111" s="14">
        <v>793</v>
      </c>
      <c r="E111" s="28">
        <v>0.10088272383354301</v>
      </c>
      <c r="F111" s="14">
        <v>12</v>
      </c>
      <c r="G111" s="14">
        <v>43</v>
      </c>
      <c r="H111" s="14">
        <v>70</v>
      </c>
      <c r="I111" s="14">
        <v>95</v>
      </c>
      <c r="J111" s="14">
        <v>0</v>
      </c>
      <c r="K111" s="14">
        <v>2</v>
      </c>
      <c r="L111" s="14">
        <v>0</v>
      </c>
      <c r="M111" s="14">
        <v>0</v>
      </c>
      <c r="N111" s="14">
        <v>5</v>
      </c>
      <c r="O111" s="14">
        <v>0</v>
      </c>
      <c r="P111" s="22">
        <v>111</v>
      </c>
    </row>
    <row r="112" spans="1:16" ht="22.5" x14ac:dyDescent="0.25">
      <c r="A112" s="27" t="s">
        <v>519</v>
      </c>
      <c r="B112" s="27" t="s">
        <v>520</v>
      </c>
      <c r="C112" s="14">
        <v>0</v>
      </c>
      <c r="D112" s="14">
        <v>0</v>
      </c>
      <c r="E112" s="28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ht="22.5" x14ac:dyDescent="0.25">
      <c r="A113" s="27" t="s">
        <v>521</v>
      </c>
      <c r="B113" s="27" t="s">
        <v>522</v>
      </c>
      <c r="C113" s="14">
        <v>0</v>
      </c>
      <c r="D113" s="14">
        <v>0</v>
      </c>
      <c r="E113" s="28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2">
        <v>0</v>
      </c>
    </row>
    <row r="114" spans="1:16" x14ac:dyDescent="0.25">
      <c r="A114" s="27" t="s">
        <v>523</v>
      </c>
      <c r="B114" s="27" t="s">
        <v>524</v>
      </c>
      <c r="C114" s="14">
        <v>28</v>
      </c>
      <c r="D114" s="14">
        <v>11</v>
      </c>
      <c r="E114" s="28">
        <v>1.5454545454545501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0</v>
      </c>
    </row>
    <row r="115" spans="1:16" ht="22.5" x14ac:dyDescent="0.25">
      <c r="A115" s="27" t="s">
        <v>525</v>
      </c>
      <c r="B115" s="27" t="s">
        <v>526</v>
      </c>
      <c r="C115" s="14">
        <v>3</v>
      </c>
      <c r="D115" s="14">
        <v>2</v>
      </c>
      <c r="E115" s="28">
        <v>0.5</v>
      </c>
      <c r="F115" s="14">
        <v>0</v>
      </c>
      <c r="G115" s="14">
        <v>0</v>
      </c>
      <c r="H115" s="14">
        <v>6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1</v>
      </c>
    </row>
    <row r="116" spans="1:16" ht="22.5" x14ac:dyDescent="0.25">
      <c r="A116" s="27" t="s">
        <v>527</v>
      </c>
      <c r="B116" s="27" t="s">
        <v>528</v>
      </c>
      <c r="C116" s="14">
        <v>0</v>
      </c>
      <c r="D116" s="14">
        <v>1</v>
      </c>
      <c r="E116" s="28">
        <v>-1</v>
      </c>
      <c r="F116" s="14">
        <v>0</v>
      </c>
      <c r="G116" s="14">
        <v>0</v>
      </c>
      <c r="H116" s="14">
        <v>1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0</v>
      </c>
    </row>
    <row r="117" spans="1:16" ht="22.5" x14ac:dyDescent="0.25">
      <c r="A117" s="27" t="s">
        <v>529</v>
      </c>
      <c r="B117" s="27" t="s">
        <v>530</v>
      </c>
      <c r="C117" s="14">
        <v>0</v>
      </c>
      <c r="D117" s="14">
        <v>1</v>
      </c>
      <c r="E117" s="28">
        <v>-1</v>
      </c>
      <c r="F117" s="14">
        <v>0</v>
      </c>
      <c r="G117" s="14">
        <v>0</v>
      </c>
      <c r="H117" s="14">
        <v>3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2.5" x14ac:dyDescent="0.25">
      <c r="A118" s="27" t="s">
        <v>531</v>
      </c>
      <c r="B118" s="27" t="s">
        <v>532</v>
      </c>
      <c r="C118" s="14">
        <v>0</v>
      </c>
      <c r="D118" s="14">
        <v>1</v>
      </c>
      <c r="E118" s="28">
        <v>-1</v>
      </c>
      <c r="F118" s="14">
        <v>0</v>
      </c>
      <c r="G118" s="14">
        <v>0</v>
      </c>
      <c r="H118" s="14">
        <v>0</v>
      </c>
      <c r="I118" s="14">
        <v>1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0</v>
      </c>
    </row>
    <row r="119" spans="1:16" ht="22.5" x14ac:dyDescent="0.25">
      <c r="A119" s="27" t="s">
        <v>533</v>
      </c>
      <c r="B119" s="27" t="s">
        <v>534</v>
      </c>
      <c r="C119" s="14">
        <v>0</v>
      </c>
      <c r="D119" s="14">
        <v>1</v>
      </c>
      <c r="E119" s="28">
        <v>-1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25">
      <c r="A120" s="27" t="s">
        <v>535</v>
      </c>
      <c r="B120" s="27" t="s">
        <v>536</v>
      </c>
      <c r="C120" s="14">
        <v>2</v>
      </c>
      <c r="D120" s="14">
        <v>7</v>
      </c>
      <c r="E120" s="28">
        <v>-0.71428571428571397</v>
      </c>
      <c r="F120" s="14">
        <v>0</v>
      </c>
      <c r="G120" s="14">
        <v>0</v>
      </c>
      <c r="H120" s="14">
        <v>1</v>
      </c>
      <c r="I120" s="14">
        <v>1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2">
        <v>0</v>
      </c>
    </row>
    <row r="121" spans="1:16" ht="22.5" x14ac:dyDescent="0.25">
      <c r="A121" s="27" t="s">
        <v>537</v>
      </c>
      <c r="B121" s="27" t="s">
        <v>538</v>
      </c>
      <c r="C121" s="14">
        <v>13</v>
      </c>
      <c r="D121" s="14">
        <v>15</v>
      </c>
      <c r="E121" s="28">
        <v>-0.133333333333333</v>
      </c>
      <c r="F121" s="14">
        <v>2</v>
      </c>
      <c r="G121" s="14">
        <v>0</v>
      </c>
      <c r="H121" s="14">
        <v>2</v>
      </c>
      <c r="I121" s="14">
        <v>11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2">
        <v>13</v>
      </c>
    </row>
    <row r="122" spans="1:16" x14ac:dyDescent="0.25">
      <c r="A122" s="27" t="s">
        <v>539</v>
      </c>
      <c r="B122" s="27" t="s">
        <v>540</v>
      </c>
      <c r="C122" s="14">
        <v>2</v>
      </c>
      <c r="D122" s="14">
        <v>4</v>
      </c>
      <c r="E122" s="28">
        <v>-0.5</v>
      </c>
      <c r="F122" s="14">
        <v>0</v>
      </c>
      <c r="G122" s="14">
        <v>0</v>
      </c>
      <c r="H122" s="14">
        <v>1</v>
      </c>
      <c r="I122" s="14">
        <v>7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14</v>
      </c>
      <c r="P122" s="22">
        <v>5</v>
      </c>
    </row>
    <row r="123" spans="1:16" x14ac:dyDescent="0.25">
      <c r="A123" s="27" t="s">
        <v>541</v>
      </c>
      <c r="B123" s="27" t="s">
        <v>542</v>
      </c>
      <c r="C123" s="14">
        <v>0</v>
      </c>
      <c r="D123" s="14">
        <v>0</v>
      </c>
      <c r="E123" s="28">
        <v>0</v>
      </c>
      <c r="F123" s="14">
        <v>0</v>
      </c>
      <c r="G123" s="14">
        <v>0</v>
      </c>
      <c r="H123" s="14">
        <v>1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0</v>
      </c>
    </row>
    <row r="124" spans="1:16" ht="22.5" x14ac:dyDescent="0.25">
      <c r="A124" s="27" t="s">
        <v>543</v>
      </c>
      <c r="B124" s="27" t="s">
        <v>544</v>
      </c>
      <c r="C124" s="14">
        <v>0</v>
      </c>
      <c r="D124" s="14">
        <v>0</v>
      </c>
      <c r="E124" s="28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2">
        <v>0</v>
      </c>
    </row>
    <row r="125" spans="1:16" x14ac:dyDescent="0.25">
      <c r="A125" s="27" t="s">
        <v>545</v>
      </c>
      <c r="B125" s="27" t="s">
        <v>546</v>
      </c>
      <c r="C125" s="14">
        <v>0</v>
      </c>
      <c r="D125" s="14">
        <v>0</v>
      </c>
      <c r="E125" s="28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25">
      <c r="A126" s="27" t="s">
        <v>547</v>
      </c>
      <c r="B126" s="27" t="s">
        <v>548</v>
      </c>
      <c r="C126" s="14">
        <v>4</v>
      </c>
      <c r="D126" s="14">
        <v>6</v>
      </c>
      <c r="E126" s="28">
        <v>-0.33333333333333298</v>
      </c>
      <c r="F126" s="14">
        <v>0</v>
      </c>
      <c r="G126" s="14">
        <v>0</v>
      </c>
      <c r="H126" s="14">
        <v>3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2">
        <v>0</v>
      </c>
    </row>
    <row r="127" spans="1:16" ht="22.5" x14ac:dyDescent="0.25">
      <c r="A127" s="27" t="s">
        <v>549</v>
      </c>
      <c r="B127" s="27" t="s">
        <v>550</v>
      </c>
      <c r="C127" s="14">
        <v>0</v>
      </c>
      <c r="D127" s="14">
        <v>0</v>
      </c>
      <c r="E127" s="28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1</v>
      </c>
    </row>
    <row r="128" spans="1:16" ht="22.5" x14ac:dyDescent="0.25">
      <c r="A128" s="27" t="s">
        <v>551</v>
      </c>
      <c r="B128" s="27" t="s">
        <v>552</v>
      </c>
      <c r="C128" s="14">
        <v>9</v>
      </c>
      <c r="D128" s="14">
        <v>8</v>
      </c>
      <c r="E128" s="28">
        <v>0.125</v>
      </c>
      <c r="F128" s="14">
        <v>1</v>
      </c>
      <c r="G128" s="14">
        <v>0</v>
      </c>
      <c r="H128" s="14">
        <v>3</v>
      </c>
      <c r="I128" s="14">
        <v>4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2</v>
      </c>
    </row>
    <row r="129" spans="1:16" ht="22.5" x14ac:dyDescent="0.25">
      <c r="A129" s="27" t="s">
        <v>553</v>
      </c>
      <c r="B129" s="27" t="s">
        <v>554</v>
      </c>
      <c r="C129" s="14">
        <v>1</v>
      </c>
      <c r="D129" s="14">
        <v>0</v>
      </c>
      <c r="E129" s="28">
        <v>0</v>
      </c>
      <c r="F129" s="14">
        <v>0</v>
      </c>
      <c r="G129" s="14">
        <v>0</v>
      </c>
      <c r="H129" s="14">
        <v>1</v>
      </c>
      <c r="I129" s="14">
        <v>1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0</v>
      </c>
    </row>
    <row r="130" spans="1:16" ht="22.5" x14ac:dyDescent="0.25">
      <c r="A130" s="27" t="s">
        <v>555</v>
      </c>
      <c r="B130" s="27" t="s">
        <v>556</v>
      </c>
      <c r="C130" s="14">
        <v>0</v>
      </c>
      <c r="D130" s="14">
        <v>0</v>
      </c>
      <c r="E130" s="28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2</v>
      </c>
    </row>
    <row r="131" spans="1:16" x14ac:dyDescent="0.25">
      <c r="A131" s="179" t="s">
        <v>557</v>
      </c>
      <c r="B131" s="180"/>
      <c r="C131" s="24">
        <v>6</v>
      </c>
      <c r="D131" s="24">
        <v>6</v>
      </c>
      <c r="E131" s="25">
        <v>0</v>
      </c>
      <c r="F131" s="24">
        <v>0</v>
      </c>
      <c r="G131" s="24">
        <v>0</v>
      </c>
      <c r="H131" s="24">
        <v>5</v>
      </c>
      <c r="I131" s="24">
        <v>5</v>
      </c>
      <c r="J131" s="24">
        <v>0</v>
      </c>
      <c r="K131" s="24">
        <v>0</v>
      </c>
      <c r="L131" s="24">
        <v>0</v>
      </c>
      <c r="M131" s="24">
        <v>0</v>
      </c>
      <c r="N131" s="24">
        <v>2</v>
      </c>
      <c r="O131" s="24">
        <v>0</v>
      </c>
      <c r="P131" s="26">
        <v>9</v>
      </c>
    </row>
    <row r="132" spans="1:16" x14ac:dyDescent="0.25">
      <c r="A132" s="27" t="s">
        <v>558</v>
      </c>
      <c r="B132" s="27" t="s">
        <v>559</v>
      </c>
      <c r="C132" s="14">
        <v>0</v>
      </c>
      <c r="D132" s="14">
        <v>1</v>
      </c>
      <c r="E132" s="28">
        <v>-1</v>
      </c>
      <c r="F132" s="14">
        <v>0</v>
      </c>
      <c r="G132" s="14">
        <v>0</v>
      </c>
      <c r="H132" s="14">
        <v>2</v>
      </c>
      <c r="I132" s="14">
        <v>2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2">
        <v>3</v>
      </c>
    </row>
    <row r="133" spans="1:16" x14ac:dyDescent="0.25">
      <c r="A133" s="27" t="s">
        <v>560</v>
      </c>
      <c r="B133" s="27" t="s">
        <v>561</v>
      </c>
      <c r="C133" s="14">
        <v>0</v>
      </c>
      <c r="D133" s="14">
        <v>0</v>
      </c>
      <c r="E133" s="28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25">
      <c r="A134" s="27" t="s">
        <v>562</v>
      </c>
      <c r="B134" s="27" t="s">
        <v>563</v>
      </c>
      <c r="C134" s="14">
        <v>5</v>
      </c>
      <c r="D134" s="14">
        <v>5</v>
      </c>
      <c r="E134" s="28">
        <v>0</v>
      </c>
      <c r="F134" s="14">
        <v>0</v>
      </c>
      <c r="G134" s="14">
        <v>0</v>
      </c>
      <c r="H134" s="14">
        <v>3</v>
      </c>
      <c r="I134" s="14">
        <v>3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2">
        <v>6</v>
      </c>
    </row>
    <row r="135" spans="1:16" x14ac:dyDescent="0.25">
      <c r="A135" s="27" t="s">
        <v>564</v>
      </c>
      <c r="B135" s="27" t="s">
        <v>565</v>
      </c>
      <c r="C135" s="14">
        <v>1</v>
      </c>
      <c r="D135" s="14">
        <v>0</v>
      </c>
      <c r="E135" s="28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2">
        <v>0</v>
      </c>
    </row>
    <row r="136" spans="1:16" x14ac:dyDescent="0.25">
      <c r="A136" s="27" t="s">
        <v>566</v>
      </c>
      <c r="B136" s="27" t="s">
        <v>567</v>
      </c>
      <c r="C136" s="14">
        <v>0</v>
      </c>
      <c r="D136" s="14">
        <v>0</v>
      </c>
      <c r="E136" s="28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25">
      <c r="A137" s="179" t="s">
        <v>568</v>
      </c>
      <c r="B137" s="180"/>
      <c r="C137" s="24">
        <v>4</v>
      </c>
      <c r="D137" s="24">
        <v>1</v>
      </c>
      <c r="E137" s="25">
        <v>3</v>
      </c>
      <c r="F137" s="24">
        <v>0</v>
      </c>
      <c r="G137" s="24">
        <v>0</v>
      </c>
      <c r="H137" s="24">
        <v>0</v>
      </c>
      <c r="I137" s="24">
        <v>1</v>
      </c>
      <c r="J137" s="24">
        <v>0</v>
      </c>
      <c r="K137" s="24">
        <v>0</v>
      </c>
      <c r="L137" s="24">
        <v>0</v>
      </c>
      <c r="M137" s="24">
        <v>0</v>
      </c>
      <c r="N137" s="24">
        <v>2</v>
      </c>
      <c r="O137" s="24">
        <v>0</v>
      </c>
      <c r="P137" s="26">
        <v>3</v>
      </c>
    </row>
    <row r="138" spans="1:16" ht="22.5" x14ac:dyDescent="0.25">
      <c r="A138" s="27" t="s">
        <v>569</v>
      </c>
      <c r="B138" s="27" t="s">
        <v>570</v>
      </c>
      <c r="C138" s="14">
        <v>3</v>
      </c>
      <c r="D138" s="14">
        <v>0</v>
      </c>
      <c r="E138" s="28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0</v>
      </c>
    </row>
    <row r="139" spans="1:16" x14ac:dyDescent="0.25">
      <c r="A139" s="27" t="s">
        <v>571</v>
      </c>
      <c r="B139" s="27" t="s">
        <v>572</v>
      </c>
      <c r="C139" s="14">
        <v>1</v>
      </c>
      <c r="D139" s="14">
        <v>0</v>
      </c>
      <c r="E139" s="28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1</v>
      </c>
      <c r="O139" s="14">
        <v>0</v>
      </c>
      <c r="P139" s="22">
        <v>0</v>
      </c>
    </row>
    <row r="140" spans="1:16" x14ac:dyDescent="0.25">
      <c r="A140" s="27" t="s">
        <v>573</v>
      </c>
      <c r="B140" s="27" t="s">
        <v>574</v>
      </c>
      <c r="C140" s="14">
        <v>0</v>
      </c>
      <c r="D140" s="14">
        <v>0</v>
      </c>
      <c r="E140" s="28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2.5" x14ac:dyDescent="0.25">
      <c r="A141" s="27" t="s">
        <v>575</v>
      </c>
      <c r="B141" s="27" t="s">
        <v>576</v>
      </c>
      <c r="C141" s="14">
        <v>0</v>
      </c>
      <c r="D141" s="14">
        <v>0</v>
      </c>
      <c r="E141" s="28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1</v>
      </c>
      <c r="O141" s="14">
        <v>0</v>
      </c>
      <c r="P141" s="22">
        <v>0</v>
      </c>
    </row>
    <row r="142" spans="1:16" ht="22.5" x14ac:dyDescent="0.25">
      <c r="A142" s="27" t="s">
        <v>577</v>
      </c>
      <c r="B142" s="27" t="s">
        <v>578</v>
      </c>
      <c r="C142" s="14">
        <v>0</v>
      </c>
      <c r="D142" s="14">
        <v>1</v>
      </c>
      <c r="E142" s="28">
        <v>-1</v>
      </c>
      <c r="F142" s="14">
        <v>0</v>
      </c>
      <c r="G142" s="14">
        <v>0</v>
      </c>
      <c r="H142" s="14">
        <v>0</v>
      </c>
      <c r="I142" s="14">
        <v>1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2">
        <v>2</v>
      </c>
    </row>
    <row r="143" spans="1:16" ht="22.5" x14ac:dyDescent="0.25">
      <c r="A143" s="27" t="s">
        <v>579</v>
      </c>
      <c r="B143" s="27" t="s">
        <v>580</v>
      </c>
      <c r="C143" s="14">
        <v>0</v>
      </c>
      <c r="D143" s="14">
        <v>0</v>
      </c>
      <c r="E143" s="28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1</v>
      </c>
    </row>
    <row r="144" spans="1:16" x14ac:dyDescent="0.25">
      <c r="A144" s="179" t="s">
        <v>581</v>
      </c>
      <c r="B144" s="180"/>
      <c r="C144" s="24">
        <v>0</v>
      </c>
      <c r="D144" s="24">
        <v>4</v>
      </c>
      <c r="E144" s="25">
        <v>-1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6">
        <v>0</v>
      </c>
    </row>
    <row r="145" spans="1:16" ht="22.5" x14ac:dyDescent="0.25">
      <c r="A145" s="27" t="s">
        <v>582</v>
      </c>
      <c r="B145" s="27" t="s">
        <v>583</v>
      </c>
      <c r="C145" s="14">
        <v>0</v>
      </c>
      <c r="D145" s="14">
        <v>2</v>
      </c>
      <c r="E145" s="28">
        <v>-1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2">
        <v>0</v>
      </c>
    </row>
    <row r="146" spans="1:16" ht="22.5" x14ac:dyDescent="0.25">
      <c r="A146" s="27" t="s">
        <v>584</v>
      </c>
      <c r="B146" s="27" t="s">
        <v>585</v>
      </c>
      <c r="C146" s="14">
        <v>0</v>
      </c>
      <c r="D146" s="14">
        <v>2</v>
      </c>
      <c r="E146" s="28">
        <v>-1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2">
        <v>0</v>
      </c>
    </row>
    <row r="147" spans="1:16" x14ac:dyDescent="0.25">
      <c r="A147" s="179" t="s">
        <v>586</v>
      </c>
      <c r="B147" s="180"/>
      <c r="C147" s="24">
        <v>55</v>
      </c>
      <c r="D147" s="24">
        <v>53</v>
      </c>
      <c r="E147" s="25">
        <v>3.77358490566038E-2</v>
      </c>
      <c r="F147" s="24">
        <v>4</v>
      </c>
      <c r="G147" s="24">
        <v>5</v>
      </c>
      <c r="H147" s="24">
        <v>24</v>
      </c>
      <c r="I147" s="24">
        <v>22</v>
      </c>
      <c r="J147" s="24">
        <v>0</v>
      </c>
      <c r="K147" s="24">
        <v>0</v>
      </c>
      <c r="L147" s="24">
        <v>0</v>
      </c>
      <c r="M147" s="24">
        <v>0</v>
      </c>
      <c r="N147" s="24">
        <v>25</v>
      </c>
      <c r="O147" s="24">
        <v>0</v>
      </c>
      <c r="P147" s="26">
        <v>28</v>
      </c>
    </row>
    <row r="148" spans="1:16" ht="22.5" x14ac:dyDescent="0.25">
      <c r="A148" s="27" t="s">
        <v>587</v>
      </c>
      <c r="B148" s="27" t="s">
        <v>588</v>
      </c>
      <c r="C148" s="14">
        <v>16</v>
      </c>
      <c r="D148" s="14">
        <v>14</v>
      </c>
      <c r="E148" s="28">
        <v>0.14285714285714299</v>
      </c>
      <c r="F148" s="14">
        <v>0</v>
      </c>
      <c r="G148" s="14">
        <v>0</v>
      </c>
      <c r="H148" s="14">
        <v>8</v>
      </c>
      <c r="I148" s="14">
        <v>9</v>
      </c>
      <c r="J148" s="14">
        <v>0</v>
      </c>
      <c r="K148" s="14">
        <v>0</v>
      </c>
      <c r="L148" s="14">
        <v>0</v>
      </c>
      <c r="M148" s="14">
        <v>0</v>
      </c>
      <c r="N148" s="14">
        <v>7</v>
      </c>
      <c r="O148" s="14">
        <v>0</v>
      </c>
      <c r="P148" s="22">
        <v>9</v>
      </c>
    </row>
    <row r="149" spans="1:16" x14ac:dyDescent="0.25">
      <c r="A149" s="27" t="s">
        <v>589</v>
      </c>
      <c r="B149" s="27" t="s">
        <v>590</v>
      </c>
      <c r="C149" s="14">
        <v>2</v>
      </c>
      <c r="D149" s="14">
        <v>0</v>
      </c>
      <c r="E149" s="28">
        <v>0</v>
      </c>
      <c r="F149" s="14">
        <v>0</v>
      </c>
      <c r="G149" s="14">
        <v>0</v>
      </c>
      <c r="H149" s="14">
        <v>3</v>
      </c>
      <c r="I149" s="14">
        <v>1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2">
        <v>0</v>
      </c>
    </row>
    <row r="150" spans="1:16" ht="22.5" x14ac:dyDescent="0.25">
      <c r="A150" s="27" t="s">
        <v>591</v>
      </c>
      <c r="B150" s="27" t="s">
        <v>592</v>
      </c>
      <c r="C150" s="14">
        <v>0</v>
      </c>
      <c r="D150" s="14">
        <v>0</v>
      </c>
      <c r="E150" s="28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22.5" x14ac:dyDescent="0.25">
      <c r="A151" s="27" t="s">
        <v>593</v>
      </c>
      <c r="B151" s="27" t="s">
        <v>594</v>
      </c>
      <c r="C151" s="14">
        <v>2</v>
      </c>
      <c r="D151" s="14">
        <v>6</v>
      </c>
      <c r="E151" s="28">
        <v>-0.66666666666666696</v>
      </c>
      <c r="F151" s="14">
        <v>0</v>
      </c>
      <c r="G151" s="14">
        <v>0</v>
      </c>
      <c r="H151" s="14">
        <v>1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6</v>
      </c>
      <c r="O151" s="14">
        <v>0</v>
      </c>
      <c r="P151" s="22">
        <v>1</v>
      </c>
    </row>
    <row r="152" spans="1:16" ht="33.75" x14ac:dyDescent="0.25">
      <c r="A152" s="27" t="s">
        <v>595</v>
      </c>
      <c r="B152" s="27" t="s">
        <v>596</v>
      </c>
      <c r="C152" s="14">
        <v>0</v>
      </c>
      <c r="D152" s="14">
        <v>0</v>
      </c>
      <c r="E152" s="28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2">
        <v>0</v>
      </c>
    </row>
    <row r="153" spans="1:16" x14ac:dyDescent="0.25">
      <c r="A153" s="27" t="s">
        <v>597</v>
      </c>
      <c r="B153" s="27" t="s">
        <v>598</v>
      </c>
      <c r="C153" s="14">
        <v>0</v>
      </c>
      <c r="D153" s="14">
        <v>0</v>
      </c>
      <c r="E153" s="28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2">
        <v>0</v>
      </c>
    </row>
    <row r="154" spans="1:16" x14ac:dyDescent="0.25">
      <c r="A154" s="27" t="s">
        <v>599</v>
      </c>
      <c r="B154" s="27" t="s">
        <v>600</v>
      </c>
      <c r="C154" s="14">
        <v>14</v>
      </c>
      <c r="D154" s="14">
        <v>15</v>
      </c>
      <c r="E154" s="28">
        <v>-6.6666666666666693E-2</v>
      </c>
      <c r="F154" s="14">
        <v>4</v>
      </c>
      <c r="G154" s="14">
        <v>5</v>
      </c>
      <c r="H154" s="14">
        <v>7</v>
      </c>
      <c r="I154" s="14">
        <v>7</v>
      </c>
      <c r="J154" s="14">
        <v>0</v>
      </c>
      <c r="K154" s="14">
        <v>0</v>
      </c>
      <c r="L154" s="14">
        <v>0</v>
      </c>
      <c r="M154" s="14">
        <v>0</v>
      </c>
      <c r="N154" s="14">
        <v>10</v>
      </c>
      <c r="O154" s="14">
        <v>0</v>
      </c>
      <c r="P154" s="22">
        <v>8</v>
      </c>
    </row>
    <row r="155" spans="1:16" ht="22.5" x14ac:dyDescent="0.25">
      <c r="A155" s="27" t="s">
        <v>601</v>
      </c>
      <c r="B155" s="27" t="s">
        <v>602</v>
      </c>
      <c r="C155" s="14">
        <v>21</v>
      </c>
      <c r="D155" s="14">
        <v>18</v>
      </c>
      <c r="E155" s="28">
        <v>0.16666666666666699</v>
      </c>
      <c r="F155" s="14">
        <v>0</v>
      </c>
      <c r="G155" s="14">
        <v>0</v>
      </c>
      <c r="H155" s="14">
        <v>5</v>
      </c>
      <c r="I155" s="14">
        <v>5</v>
      </c>
      <c r="J155" s="14">
        <v>0</v>
      </c>
      <c r="K155" s="14">
        <v>0</v>
      </c>
      <c r="L155" s="14">
        <v>0</v>
      </c>
      <c r="M155" s="14">
        <v>0</v>
      </c>
      <c r="N155" s="14">
        <v>2</v>
      </c>
      <c r="O155" s="14">
        <v>0</v>
      </c>
      <c r="P155" s="22">
        <v>10</v>
      </c>
    </row>
    <row r="156" spans="1:16" x14ac:dyDescent="0.25">
      <c r="A156" s="179" t="s">
        <v>603</v>
      </c>
      <c r="B156" s="180"/>
      <c r="C156" s="24">
        <v>87</v>
      </c>
      <c r="D156" s="24">
        <v>79</v>
      </c>
      <c r="E156" s="25">
        <v>0.10126582278481</v>
      </c>
      <c r="F156" s="24">
        <v>0</v>
      </c>
      <c r="G156" s="24">
        <v>0</v>
      </c>
      <c r="H156" s="24">
        <v>6</v>
      </c>
      <c r="I156" s="24">
        <v>5</v>
      </c>
      <c r="J156" s="24">
        <v>1</v>
      </c>
      <c r="K156" s="24">
        <v>0</v>
      </c>
      <c r="L156" s="24">
        <v>0</v>
      </c>
      <c r="M156" s="24">
        <v>0</v>
      </c>
      <c r="N156" s="24">
        <v>24</v>
      </c>
      <c r="O156" s="24">
        <v>3</v>
      </c>
      <c r="P156" s="26">
        <v>2</v>
      </c>
    </row>
    <row r="157" spans="1:16" ht="22.5" x14ac:dyDescent="0.25">
      <c r="A157" s="27" t="s">
        <v>604</v>
      </c>
      <c r="B157" s="27" t="s">
        <v>605</v>
      </c>
      <c r="C157" s="14">
        <v>0</v>
      </c>
      <c r="D157" s="14">
        <v>0</v>
      </c>
      <c r="E157" s="28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25">
      <c r="A158" s="27" t="s">
        <v>606</v>
      </c>
      <c r="B158" s="27" t="s">
        <v>607</v>
      </c>
      <c r="C158" s="14">
        <v>0</v>
      </c>
      <c r="D158" s="14">
        <v>0</v>
      </c>
      <c r="E158" s="28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25">
      <c r="A159" s="27" t="s">
        <v>608</v>
      </c>
      <c r="B159" s="27" t="s">
        <v>609</v>
      </c>
      <c r="C159" s="14">
        <v>0</v>
      </c>
      <c r="D159" s="14">
        <v>0</v>
      </c>
      <c r="E159" s="28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2.5" x14ac:dyDescent="0.25">
      <c r="A160" s="27" t="s">
        <v>610</v>
      </c>
      <c r="B160" s="27" t="s">
        <v>611</v>
      </c>
      <c r="C160" s="14">
        <v>0</v>
      </c>
      <c r="D160" s="14">
        <v>0</v>
      </c>
      <c r="E160" s="28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2.5" x14ac:dyDescent="0.25">
      <c r="A161" s="27" t="s">
        <v>612</v>
      </c>
      <c r="B161" s="27" t="s">
        <v>613</v>
      </c>
      <c r="C161" s="14">
        <v>14</v>
      </c>
      <c r="D161" s="14">
        <v>10</v>
      </c>
      <c r="E161" s="28">
        <v>0.4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3</v>
      </c>
      <c r="P161" s="22">
        <v>0</v>
      </c>
    </row>
    <row r="162" spans="1:16" x14ac:dyDescent="0.25">
      <c r="A162" s="27" t="s">
        <v>614</v>
      </c>
      <c r="B162" s="27" t="s">
        <v>615</v>
      </c>
      <c r="C162" s="14">
        <v>31</v>
      </c>
      <c r="D162" s="14">
        <v>31</v>
      </c>
      <c r="E162" s="28">
        <v>0</v>
      </c>
      <c r="F162" s="14">
        <v>0</v>
      </c>
      <c r="G162" s="14">
        <v>0</v>
      </c>
      <c r="H162" s="14">
        <v>2</v>
      </c>
      <c r="I162" s="14">
        <v>4</v>
      </c>
      <c r="J162" s="14">
        <v>0</v>
      </c>
      <c r="K162" s="14">
        <v>0</v>
      </c>
      <c r="L162" s="14">
        <v>0</v>
      </c>
      <c r="M162" s="14">
        <v>0</v>
      </c>
      <c r="N162" s="14">
        <v>20</v>
      </c>
      <c r="O162" s="14">
        <v>0</v>
      </c>
      <c r="P162" s="22">
        <v>2</v>
      </c>
    </row>
    <row r="163" spans="1:16" ht="22.5" x14ac:dyDescent="0.25">
      <c r="A163" s="27" t="s">
        <v>616</v>
      </c>
      <c r="B163" s="27" t="s">
        <v>617</v>
      </c>
      <c r="C163" s="14">
        <v>8</v>
      </c>
      <c r="D163" s="14">
        <v>16</v>
      </c>
      <c r="E163" s="28">
        <v>-0.5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0</v>
      </c>
    </row>
    <row r="164" spans="1:16" x14ac:dyDescent="0.25">
      <c r="A164" s="27" t="s">
        <v>618</v>
      </c>
      <c r="B164" s="27" t="s">
        <v>619</v>
      </c>
      <c r="C164" s="14">
        <v>23</v>
      </c>
      <c r="D164" s="14">
        <v>19</v>
      </c>
      <c r="E164" s="28">
        <v>0.21052631578947401</v>
      </c>
      <c r="F164" s="14">
        <v>0</v>
      </c>
      <c r="G164" s="14">
        <v>0</v>
      </c>
      <c r="H164" s="14">
        <v>2</v>
      </c>
      <c r="I164" s="14">
        <v>0</v>
      </c>
      <c r="J164" s="14">
        <v>1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0</v>
      </c>
    </row>
    <row r="165" spans="1:16" x14ac:dyDescent="0.25">
      <c r="A165" s="27" t="s">
        <v>620</v>
      </c>
      <c r="B165" s="27" t="s">
        <v>621</v>
      </c>
      <c r="C165" s="14">
        <v>11</v>
      </c>
      <c r="D165" s="14">
        <v>3</v>
      </c>
      <c r="E165" s="28">
        <v>2.6666666666666701</v>
      </c>
      <c r="F165" s="14">
        <v>0</v>
      </c>
      <c r="G165" s="14">
        <v>0</v>
      </c>
      <c r="H165" s="14">
        <v>2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4</v>
      </c>
      <c r="O165" s="14">
        <v>0</v>
      </c>
      <c r="P165" s="22">
        <v>0</v>
      </c>
    </row>
    <row r="166" spans="1:16" x14ac:dyDescent="0.25">
      <c r="A166" s="179" t="s">
        <v>622</v>
      </c>
      <c r="B166" s="180"/>
      <c r="C166" s="24">
        <v>304</v>
      </c>
      <c r="D166" s="24">
        <v>153</v>
      </c>
      <c r="E166" s="25">
        <v>0.986928104575163</v>
      </c>
      <c r="F166" s="24">
        <v>8</v>
      </c>
      <c r="G166" s="24">
        <v>6</v>
      </c>
      <c r="H166" s="24">
        <v>78</v>
      </c>
      <c r="I166" s="24">
        <v>54</v>
      </c>
      <c r="J166" s="24">
        <v>1</v>
      </c>
      <c r="K166" s="24">
        <v>1</v>
      </c>
      <c r="L166" s="24">
        <v>0</v>
      </c>
      <c r="M166" s="24">
        <v>0</v>
      </c>
      <c r="N166" s="24">
        <v>5</v>
      </c>
      <c r="O166" s="24">
        <v>63</v>
      </c>
      <c r="P166" s="26">
        <v>85</v>
      </c>
    </row>
    <row r="167" spans="1:16" ht="22.5" x14ac:dyDescent="0.25">
      <c r="A167" s="27" t="s">
        <v>623</v>
      </c>
      <c r="B167" s="27" t="s">
        <v>624</v>
      </c>
      <c r="C167" s="14">
        <v>21</v>
      </c>
      <c r="D167" s="14">
        <v>0</v>
      </c>
      <c r="E167" s="28">
        <v>0</v>
      </c>
      <c r="F167" s="14">
        <v>0</v>
      </c>
      <c r="G167" s="14">
        <v>0</v>
      </c>
      <c r="H167" s="14">
        <v>1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1</v>
      </c>
      <c r="O167" s="14">
        <v>0</v>
      </c>
      <c r="P167" s="22">
        <v>0</v>
      </c>
    </row>
    <row r="168" spans="1:16" ht="22.5" x14ac:dyDescent="0.25">
      <c r="A168" s="27" t="s">
        <v>625</v>
      </c>
      <c r="B168" s="27" t="s">
        <v>626</v>
      </c>
      <c r="C168" s="14">
        <v>0</v>
      </c>
      <c r="D168" s="14">
        <v>0</v>
      </c>
      <c r="E168" s="28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25">
      <c r="A169" s="27" t="s">
        <v>627</v>
      </c>
      <c r="B169" s="27" t="s">
        <v>628</v>
      </c>
      <c r="C169" s="14">
        <v>0</v>
      </c>
      <c r="D169" s="14">
        <v>0</v>
      </c>
      <c r="E169" s="28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2.5" x14ac:dyDescent="0.25">
      <c r="A170" s="27" t="s">
        <v>629</v>
      </c>
      <c r="B170" s="27" t="s">
        <v>630</v>
      </c>
      <c r="C170" s="14">
        <v>0</v>
      </c>
      <c r="D170" s="14">
        <v>0</v>
      </c>
      <c r="E170" s="28">
        <v>0</v>
      </c>
      <c r="F170" s="14">
        <v>1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25">
      <c r="A171" s="27" t="s">
        <v>631</v>
      </c>
      <c r="B171" s="27" t="s">
        <v>632</v>
      </c>
      <c r="C171" s="14">
        <v>33</v>
      </c>
      <c r="D171" s="14">
        <v>0</v>
      </c>
      <c r="E171" s="28">
        <v>0</v>
      </c>
      <c r="F171" s="14">
        <v>0</v>
      </c>
      <c r="G171" s="14">
        <v>0</v>
      </c>
      <c r="H171" s="14">
        <v>0</v>
      </c>
      <c r="I171" s="14">
        <v>1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ht="22.5" x14ac:dyDescent="0.25">
      <c r="A172" s="27" t="s">
        <v>633</v>
      </c>
      <c r="B172" s="27" t="s">
        <v>634</v>
      </c>
      <c r="C172" s="14">
        <v>0</v>
      </c>
      <c r="D172" s="14">
        <v>0</v>
      </c>
      <c r="E172" s="28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2.5" x14ac:dyDescent="0.25">
      <c r="A173" s="27" t="s">
        <v>635</v>
      </c>
      <c r="B173" s="27" t="s">
        <v>636</v>
      </c>
      <c r="C173" s="14">
        <v>30</v>
      </c>
      <c r="D173" s="14">
        <v>16</v>
      </c>
      <c r="E173" s="28">
        <v>0.875</v>
      </c>
      <c r="F173" s="14">
        <v>1</v>
      </c>
      <c r="G173" s="14">
        <v>0</v>
      </c>
      <c r="H173" s="14">
        <v>15</v>
      </c>
      <c r="I173" s="14">
        <v>14</v>
      </c>
      <c r="J173" s="14">
        <v>0</v>
      </c>
      <c r="K173" s="14">
        <v>1</v>
      </c>
      <c r="L173" s="14">
        <v>0</v>
      </c>
      <c r="M173" s="14">
        <v>0</v>
      </c>
      <c r="N173" s="14">
        <v>2</v>
      </c>
      <c r="O173" s="14">
        <v>38</v>
      </c>
      <c r="P173" s="22">
        <v>22</v>
      </c>
    </row>
    <row r="174" spans="1:16" ht="22.5" x14ac:dyDescent="0.25">
      <c r="A174" s="27" t="s">
        <v>637</v>
      </c>
      <c r="B174" s="27" t="s">
        <v>638</v>
      </c>
      <c r="C174" s="14">
        <v>185</v>
      </c>
      <c r="D174" s="14">
        <v>122</v>
      </c>
      <c r="E174" s="28">
        <v>0.51639344262295095</v>
      </c>
      <c r="F174" s="14">
        <v>6</v>
      </c>
      <c r="G174" s="14">
        <v>6</v>
      </c>
      <c r="H174" s="14">
        <v>61</v>
      </c>
      <c r="I174" s="14">
        <v>38</v>
      </c>
      <c r="J174" s="14">
        <v>0</v>
      </c>
      <c r="K174" s="14">
        <v>0</v>
      </c>
      <c r="L174" s="14">
        <v>0</v>
      </c>
      <c r="M174" s="14">
        <v>0</v>
      </c>
      <c r="N174" s="14">
        <v>2</v>
      </c>
      <c r="O174" s="14">
        <v>25</v>
      </c>
      <c r="P174" s="22">
        <v>63</v>
      </c>
    </row>
    <row r="175" spans="1:16" x14ac:dyDescent="0.25">
      <c r="A175" s="27" t="s">
        <v>639</v>
      </c>
      <c r="B175" s="27" t="s">
        <v>640</v>
      </c>
      <c r="C175" s="14">
        <v>33</v>
      </c>
      <c r="D175" s="14">
        <v>15</v>
      </c>
      <c r="E175" s="28">
        <v>1.2</v>
      </c>
      <c r="F175" s="14">
        <v>0</v>
      </c>
      <c r="G175" s="14">
        <v>0</v>
      </c>
      <c r="H175" s="14">
        <v>0</v>
      </c>
      <c r="I175" s="14">
        <v>1</v>
      </c>
      <c r="J175" s="14">
        <v>1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2">
        <v>0</v>
      </c>
    </row>
    <row r="176" spans="1:16" ht="22.5" x14ac:dyDescent="0.25">
      <c r="A176" s="27" t="s">
        <v>641</v>
      </c>
      <c r="B176" s="27" t="s">
        <v>642</v>
      </c>
      <c r="C176" s="14">
        <v>2</v>
      </c>
      <c r="D176" s="14">
        <v>0</v>
      </c>
      <c r="E176" s="28">
        <v>0</v>
      </c>
      <c r="F176" s="14">
        <v>0</v>
      </c>
      <c r="G176" s="14">
        <v>0</v>
      </c>
      <c r="H176" s="14">
        <v>1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0</v>
      </c>
    </row>
    <row r="177" spans="1:16" x14ac:dyDescent="0.25">
      <c r="A177" s="27" t="s">
        <v>643</v>
      </c>
      <c r="B177" s="27" t="s">
        <v>644</v>
      </c>
      <c r="C177" s="14">
        <v>0</v>
      </c>
      <c r="D177" s="14">
        <v>0</v>
      </c>
      <c r="E177" s="28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25">
      <c r="A178" s="179" t="s">
        <v>645</v>
      </c>
      <c r="B178" s="180"/>
      <c r="C178" s="24">
        <v>438</v>
      </c>
      <c r="D178" s="24">
        <v>511</v>
      </c>
      <c r="E178" s="25">
        <v>-0.14285714285714299</v>
      </c>
      <c r="F178" s="24">
        <v>1096</v>
      </c>
      <c r="G178" s="24">
        <v>1124</v>
      </c>
      <c r="H178" s="24">
        <v>234</v>
      </c>
      <c r="I178" s="24">
        <v>276</v>
      </c>
      <c r="J178" s="24">
        <v>0</v>
      </c>
      <c r="K178" s="24">
        <v>1</v>
      </c>
      <c r="L178" s="24">
        <v>0</v>
      </c>
      <c r="M178" s="24">
        <v>0</v>
      </c>
      <c r="N178" s="24">
        <v>21</v>
      </c>
      <c r="O178" s="24">
        <v>4</v>
      </c>
      <c r="P178" s="26">
        <v>1372</v>
      </c>
    </row>
    <row r="179" spans="1:16" ht="22.5" x14ac:dyDescent="0.25">
      <c r="A179" s="27" t="s">
        <v>646</v>
      </c>
      <c r="B179" s="27" t="s">
        <v>647</v>
      </c>
      <c r="C179" s="14">
        <v>4</v>
      </c>
      <c r="D179" s="14">
        <v>5</v>
      </c>
      <c r="E179" s="28">
        <v>-0.2</v>
      </c>
      <c r="F179" s="14">
        <v>4</v>
      </c>
      <c r="G179" s="14">
        <v>4</v>
      </c>
      <c r="H179" s="14">
        <v>1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2">
        <v>5</v>
      </c>
    </row>
    <row r="180" spans="1:16" ht="22.5" x14ac:dyDescent="0.25">
      <c r="A180" s="27" t="s">
        <v>648</v>
      </c>
      <c r="B180" s="27" t="s">
        <v>649</v>
      </c>
      <c r="C180" s="14">
        <v>284</v>
      </c>
      <c r="D180" s="14">
        <v>327</v>
      </c>
      <c r="E180" s="28">
        <v>-0.13149847094801201</v>
      </c>
      <c r="F180" s="14">
        <v>709</v>
      </c>
      <c r="G180" s="14">
        <v>714</v>
      </c>
      <c r="H180" s="14">
        <v>150</v>
      </c>
      <c r="I180" s="14">
        <v>150</v>
      </c>
      <c r="J180" s="14">
        <v>0</v>
      </c>
      <c r="K180" s="14">
        <v>0</v>
      </c>
      <c r="L180" s="14">
        <v>0</v>
      </c>
      <c r="M180" s="14">
        <v>0</v>
      </c>
      <c r="N180" s="14">
        <v>3</v>
      </c>
      <c r="O180" s="14">
        <v>1</v>
      </c>
      <c r="P180" s="22">
        <v>868</v>
      </c>
    </row>
    <row r="181" spans="1:16" x14ac:dyDescent="0.25">
      <c r="A181" s="27" t="s">
        <v>650</v>
      </c>
      <c r="B181" s="27" t="s">
        <v>651</v>
      </c>
      <c r="C181" s="14">
        <v>24</v>
      </c>
      <c r="D181" s="14">
        <v>45</v>
      </c>
      <c r="E181" s="28">
        <v>-0.46666666666666701</v>
      </c>
      <c r="F181" s="14">
        <v>9</v>
      </c>
      <c r="G181" s="14">
        <v>9</v>
      </c>
      <c r="H181" s="14">
        <v>14</v>
      </c>
      <c r="I181" s="14">
        <v>15</v>
      </c>
      <c r="J181" s="14">
        <v>0</v>
      </c>
      <c r="K181" s="14">
        <v>1</v>
      </c>
      <c r="L181" s="14">
        <v>0</v>
      </c>
      <c r="M181" s="14">
        <v>0</v>
      </c>
      <c r="N181" s="14">
        <v>0</v>
      </c>
      <c r="O181" s="14">
        <v>2</v>
      </c>
      <c r="P181" s="22">
        <v>30</v>
      </c>
    </row>
    <row r="182" spans="1:16" ht="22.5" x14ac:dyDescent="0.25">
      <c r="A182" s="27" t="s">
        <v>652</v>
      </c>
      <c r="B182" s="27" t="s">
        <v>653</v>
      </c>
      <c r="C182" s="14">
        <v>2</v>
      </c>
      <c r="D182" s="14">
        <v>0</v>
      </c>
      <c r="E182" s="28">
        <v>0</v>
      </c>
      <c r="F182" s="14">
        <v>1</v>
      </c>
      <c r="G182" s="14">
        <v>0</v>
      </c>
      <c r="H182" s="14">
        <v>0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2">
        <v>0</v>
      </c>
    </row>
    <row r="183" spans="1:16" ht="22.5" x14ac:dyDescent="0.25">
      <c r="A183" s="27" t="s">
        <v>654</v>
      </c>
      <c r="B183" s="27" t="s">
        <v>655</v>
      </c>
      <c r="C183" s="14">
        <v>11</v>
      </c>
      <c r="D183" s="14">
        <v>11</v>
      </c>
      <c r="E183" s="28">
        <v>0</v>
      </c>
      <c r="F183" s="14">
        <v>40</v>
      </c>
      <c r="G183" s="14">
        <v>59</v>
      </c>
      <c r="H183" s="14">
        <v>9</v>
      </c>
      <c r="I183" s="14">
        <v>26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2">
        <v>77</v>
      </c>
    </row>
    <row r="184" spans="1:16" ht="22.5" x14ac:dyDescent="0.25">
      <c r="A184" s="27" t="s">
        <v>656</v>
      </c>
      <c r="B184" s="27" t="s">
        <v>657</v>
      </c>
      <c r="C184" s="14">
        <v>112</v>
      </c>
      <c r="D184" s="14">
        <v>120</v>
      </c>
      <c r="E184" s="28">
        <v>-6.6666666666666693E-2</v>
      </c>
      <c r="F184" s="14">
        <v>333</v>
      </c>
      <c r="G184" s="14">
        <v>338</v>
      </c>
      <c r="H184" s="14">
        <v>60</v>
      </c>
      <c r="I184" s="14">
        <v>83</v>
      </c>
      <c r="J184" s="14">
        <v>0</v>
      </c>
      <c r="K184" s="14">
        <v>0</v>
      </c>
      <c r="L184" s="14">
        <v>0</v>
      </c>
      <c r="M184" s="14">
        <v>0</v>
      </c>
      <c r="N184" s="14">
        <v>18</v>
      </c>
      <c r="O184" s="14">
        <v>1</v>
      </c>
      <c r="P184" s="22">
        <v>392</v>
      </c>
    </row>
    <row r="185" spans="1:16" ht="22.5" x14ac:dyDescent="0.25">
      <c r="A185" s="27" t="s">
        <v>658</v>
      </c>
      <c r="B185" s="27" t="s">
        <v>659</v>
      </c>
      <c r="C185" s="14">
        <v>1</v>
      </c>
      <c r="D185" s="14">
        <v>3</v>
      </c>
      <c r="E185" s="28">
        <v>-0.66666666666666696</v>
      </c>
      <c r="F185" s="14">
        <v>0</v>
      </c>
      <c r="G185" s="14">
        <v>0</v>
      </c>
      <c r="H185" s="14">
        <v>0</v>
      </c>
      <c r="I185" s="14">
        <v>1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0</v>
      </c>
    </row>
    <row r="186" spans="1:16" x14ac:dyDescent="0.25">
      <c r="A186" s="179" t="s">
        <v>660</v>
      </c>
      <c r="B186" s="180"/>
      <c r="C186" s="24">
        <v>237</v>
      </c>
      <c r="D186" s="24">
        <v>223</v>
      </c>
      <c r="E186" s="25">
        <v>6.2780269058296007E-2</v>
      </c>
      <c r="F186" s="24">
        <v>13</v>
      </c>
      <c r="G186" s="24">
        <v>10</v>
      </c>
      <c r="H186" s="24">
        <v>63</v>
      </c>
      <c r="I186" s="24">
        <v>61</v>
      </c>
      <c r="J186" s="24">
        <v>0</v>
      </c>
      <c r="K186" s="24">
        <v>0</v>
      </c>
      <c r="L186" s="24">
        <v>0</v>
      </c>
      <c r="M186" s="24">
        <v>0</v>
      </c>
      <c r="N186" s="24">
        <v>4</v>
      </c>
      <c r="O186" s="24">
        <v>3</v>
      </c>
      <c r="P186" s="26">
        <v>47</v>
      </c>
    </row>
    <row r="187" spans="1:16" x14ac:dyDescent="0.25">
      <c r="A187" s="27" t="s">
        <v>661</v>
      </c>
      <c r="B187" s="27" t="s">
        <v>662</v>
      </c>
      <c r="C187" s="14">
        <v>0</v>
      </c>
      <c r="D187" s="14">
        <v>22</v>
      </c>
      <c r="E187" s="28">
        <v>-1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2">
        <v>0</v>
      </c>
    </row>
    <row r="188" spans="1:16" ht="22.5" x14ac:dyDescent="0.25">
      <c r="A188" s="27" t="s">
        <v>663</v>
      </c>
      <c r="B188" s="27" t="s">
        <v>664</v>
      </c>
      <c r="C188" s="14">
        <v>0</v>
      </c>
      <c r="D188" s="14">
        <v>0</v>
      </c>
      <c r="E188" s="28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2.5" x14ac:dyDescent="0.25">
      <c r="A189" s="27" t="s">
        <v>665</v>
      </c>
      <c r="B189" s="27" t="s">
        <v>666</v>
      </c>
      <c r="C189" s="14">
        <v>103</v>
      </c>
      <c r="D189" s="14">
        <v>68</v>
      </c>
      <c r="E189" s="28">
        <v>0.51470588235294101</v>
      </c>
      <c r="F189" s="14">
        <v>11</v>
      </c>
      <c r="G189" s="14">
        <v>7</v>
      </c>
      <c r="H189" s="14">
        <v>28</v>
      </c>
      <c r="I189" s="14">
        <v>16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2">
        <v>16</v>
      </c>
    </row>
    <row r="190" spans="1:16" ht="22.5" x14ac:dyDescent="0.25">
      <c r="A190" s="27" t="s">
        <v>667</v>
      </c>
      <c r="B190" s="27" t="s">
        <v>668</v>
      </c>
      <c r="C190" s="14">
        <v>0</v>
      </c>
      <c r="D190" s="14">
        <v>0</v>
      </c>
      <c r="E190" s="28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1</v>
      </c>
    </row>
    <row r="191" spans="1:16" ht="33.75" x14ac:dyDescent="0.25">
      <c r="A191" s="27" t="s">
        <v>669</v>
      </c>
      <c r="B191" s="27" t="s">
        <v>670</v>
      </c>
      <c r="C191" s="14">
        <v>14</v>
      </c>
      <c r="D191" s="14">
        <v>12</v>
      </c>
      <c r="E191" s="28">
        <v>0.16666666666666699</v>
      </c>
      <c r="F191" s="14">
        <v>1</v>
      </c>
      <c r="G191" s="14">
        <v>2</v>
      </c>
      <c r="H191" s="14">
        <v>12</v>
      </c>
      <c r="I191" s="14">
        <v>41</v>
      </c>
      <c r="J191" s="14">
        <v>0</v>
      </c>
      <c r="K191" s="14">
        <v>0</v>
      </c>
      <c r="L191" s="14">
        <v>0</v>
      </c>
      <c r="M191" s="14">
        <v>0</v>
      </c>
      <c r="N191" s="14">
        <v>3</v>
      </c>
      <c r="O191" s="14">
        <v>3</v>
      </c>
      <c r="P191" s="22">
        <v>27</v>
      </c>
    </row>
    <row r="192" spans="1:16" ht="22.5" x14ac:dyDescent="0.25">
      <c r="A192" s="27" t="s">
        <v>671</v>
      </c>
      <c r="B192" s="27" t="s">
        <v>672</v>
      </c>
      <c r="C192" s="14">
        <v>0</v>
      </c>
      <c r="D192" s="14">
        <v>0</v>
      </c>
      <c r="E192" s="28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2.5" x14ac:dyDescent="0.25">
      <c r="A193" s="27" t="s">
        <v>673</v>
      </c>
      <c r="B193" s="27" t="s">
        <v>674</v>
      </c>
      <c r="C193" s="14">
        <v>18</v>
      </c>
      <c r="D193" s="14">
        <v>11</v>
      </c>
      <c r="E193" s="28">
        <v>0.63636363636363602</v>
      </c>
      <c r="F193" s="14">
        <v>1</v>
      </c>
      <c r="G193" s="14">
        <v>1</v>
      </c>
      <c r="H193" s="14">
        <v>8</v>
      </c>
      <c r="I193" s="14">
        <v>2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2">
        <v>2</v>
      </c>
    </row>
    <row r="194" spans="1:16" x14ac:dyDescent="0.25">
      <c r="A194" s="27" t="s">
        <v>675</v>
      </c>
      <c r="B194" s="27" t="s">
        <v>676</v>
      </c>
      <c r="C194" s="14">
        <v>0</v>
      </c>
      <c r="D194" s="14">
        <v>0</v>
      </c>
      <c r="E194" s="28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2">
        <v>0</v>
      </c>
    </row>
    <row r="195" spans="1:16" ht="22.5" x14ac:dyDescent="0.25">
      <c r="A195" s="27" t="s">
        <v>677</v>
      </c>
      <c r="B195" s="27" t="s">
        <v>678</v>
      </c>
      <c r="C195" s="14">
        <v>0</v>
      </c>
      <c r="D195" s="14">
        <v>0</v>
      </c>
      <c r="E195" s="28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2.5" x14ac:dyDescent="0.25">
      <c r="A196" s="27" t="s">
        <v>679</v>
      </c>
      <c r="B196" s="27" t="s">
        <v>680</v>
      </c>
      <c r="C196" s="14">
        <v>1</v>
      </c>
      <c r="D196" s="14">
        <v>0</v>
      </c>
      <c r="E196" s="28">
        <v>0</v>
      </c>
      <c r="F196" s="14">
        <v>0</v>
      </c>
      <c r="G196" s="14">
        <v>0</v>
      </c>
      <c r="H196" s="14">
        <v>1</v>
      </c>
      <c r="I196" s="14">
        <v>2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2">
        <v>0</v>
      </c>
    </row>
    <row r="197" spans="1:16" x14ac:dyDescent="0.25">
      <c r="A197" s="27" t="s">
        <v>681</v>
      </c>
      <c r="B197" s="27" t="s">
        <v>682</v>
      </c>
      <c r="C197" s="14">
        <v>98</v>
      </c>
      <c r="D197" s="14">
        <v>104</v>
      </c>
      <c r="E197" s="28">
        <v>-5.7692307692307702E-2</v>
      </c>
      <c r="F197" s="14">
        <v>0</v>
      </c>
      <c r="G197" s="14">
        <v>0</v>
      </c>
      <c r="H197" s="14">
        <v>13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1</v>
      </c>
      <c r="O197" s="14">
        <v>0</v>
      </c>
      <c r="P197" s="22">
        <v>0</v>
      </c>
    </row>
    <row r="198" spans="1:16" ht="22.5" x14ac:dyDescent="0.25">
      <c r="A198" s="27" t="s">
        <v>683</v>
      </c>
      <c r="B198" s="27" t="s">
        <v>684</v>
      </c>
      <c r="C198" s="14">
        <v>0</v>
      </c>
      <c r="D198" s="14">
        <v>0</v>
      </c>
      <c r="E198" s="28">
        <v>0</v>
      </c>
      <c r="F198" s="14">
        <v>0</v>
      </c>
      <c r="G198" s="14">
        <v>0</v>
      </c>
      <c r="H198" s="14">
        <v>1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2">
        <v>0</v>
      </c>
    </row>
    <row r="199" spans="1:16" x14ac:dyDescent="0.25">
      <c r="A199" s="27" t="s">
        <v>685</v>
      </c>
      <c r="B199" s="27" t="s">
        <v>686</v>
      </c>
      <c r="C199" s="14">
        <v>2</v>
      </c>
      <c r="D199" s="14">
        <v>4</v>
      </c>
      <c r="E199" s="28">
        <v>-0.5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2">
        <v>0</v>
      </c>
    </row>
    <row r="200" spans="1:16" ht="22.5" x14ac:dyDescent="0.25">
      <c r="A200" s="27" t="s">
        <v>687</v>
      </c>
      <c r="B200" s="27" t="s">
        <v>688</v>
      </c>
      <c r="C200" s="14">
        <v>1</v>
      </c>
      <c r="D200" s="14">
        <v>2</v>
      </c>
      <c r="E200" s="28">
        <v>-0.5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1</v>
      </c>
    </row>
    <row r="201" spans="1:16" x14ac:dyDescent="0.25">
      <c r="A201" s="179" t="s">
        <v>689</v>
      </c>
      <c r="B201" s="180"/>
      <c r="C201" s="24">
        <v>67</v>
      </c>
      <c r="D201" s="24">
        <v>71</v>
      </c>
      <c r="E201" s="25">
        <v>-5.63380281690141E-2</v>
      </c>
      <c r="F201" s="24">
        <v>22</v>
      </c>
      <c r="G201" s="24">
        <v>15</v>
      </c>
      <c r="H201" s="24">
        <v>24</v>
      </c>
      <c r="I201" s="24">
        <v>19</v>
      </c>
      <c r="J201" s="24">
        <v>0</v>
      </c>
      <c r="K201" s="24">
        <v>0</v>
      </c>
      <c r="L201" s="24">
        <v>1</v>
      </c>
      <c r="M201" s="24">
        <v>1</v>
      </c>
      <c r="N201" s="24">
        <v>9</v>
      </c>
      <c r="O201" s="24">
        <v>0</v>
      </c>
      <c r="P201" s="26">
        <v>43</v>
      </c>
    </row>
    <row r="202" spans="1:16" x14ac:dyDescent="0.25">
      <c r="A202" s="27" t="s">
        <v>690</v>
      </c>
      <c r="B202" s="27" t="s">
        <v>691</v>
      </c>
      <c r="C202" s="14">
        <v>1</v>
      </c>
      <c r="D202" s="14">
        <v>13</v>
      </c>
      <c r="E202" s="28">
        <v>-0.92307692307692302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7</v>
      </c>
      <c r="O202" s="14">
        <v>0</v>
      </c>
      <c r="P202" s="22">
        <v>1</v>
      </c>
    </row>
    <row r="203" spans="1:16" x14ac:dyDescent="0.25">
      <c r="A203" s="27" t="s">
        <v>692</v>
      </c>
      <c r="B203" s="27" t="s">
        <v>693</v>
      </c>
      <c r="C203" s="14">
        <v>0</v>
      </c>
      <c r="D203" s="14">
        <v>0</v>
      </c>
      <c r="E203" s="28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25">
      <c r="A204" s="27" t="s">
        <v>694</v>
      </c>
      <c r="B204" s="27" t="s">
        <v>695</v>
      </c>
      <c r="C204" s="14">
        <v>0</v>
      </c>
      <c r="D204" s="14">
        <v>1</v>
      </c>
      <c r="E204" s="28">
        <v>-1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0</v>
      </c>
    </row>
    <row r="205" spans="1:16" ht="22.5" x14ac:dyDescent="0.25">
      <c r="A205" s="27" t="s">
        <v>696</v>
      </c>
      <c r="B205" s="27" t="s">
        <v>697</v>
      </c>
      <c r="C205" s="14">
        <v>0</v>
      </c>
      <c r="D205" s="14">
        <v>1</v>
      </c>
      <c r="E205" s="28">
        <v>-1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0</v>
      </c>
    </row>
    <row r="206" spans="1:16" ht="22.5" x14ac:dyDescent="0.25">
      <c r="A206" s="27" t="s">
        <v>698</v>
      </c>
      <c r="B206" s="27" t="s">
        <v>699</v>
      </c>
      <c r="C206" s="14">
        <v>66</v>
      </c>
      <c r="D206" s="14">
        <v>51</v>
      </c>
      <c r="E206" s="28">
        <v>0.29411764705882298</v>
      </c>
      <c r="F206" s="14">
        <v>22</v>
      </c>
      <c r="G206" s="14">
        <v>15</v>
      </c>
      <c r="H206" s="14">
        <v>23</v>
      </c>
      <c r="I206" s="14">
        <v>18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2">
        <v>40</v>
      </c>
    </row>
    <row r="207" spans="1:16" ht="22.5" x14ac:dyDescent="0.25">
      <c r="A207" s="27" t="s">
        <v>700</v>
      </c>
      <c r="B207" s="27" t="s">
        <v>701</v>
      </c>
      <c r="C207" s="14">
        <v>0</v>
      </c>
      <c r="D207" s="14">
        <v>1</v>
      </c>
      <c r="E207" s="28">
        <v>-1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0</v>
      </c>
    </row>
    <row r="208" spans="1:16" ht="22.5" x14ac:dyDescent="0.25">
      <c r="A208" s="27" t="s">
        <v>702</v>
      </c>
      <c r="B208" s="27" t="s">
        <v>703</v>
      </c>
      <c r="C208" s="14">
        <v>0</v>
      </c>
      <c r="D208" s="14">
        <v>0</v>
      </c>
      <c r="E208" s="28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2">
        <v>0</v>
      </c>
    </row>
    <row r="209" spans="1:16" ht="22.5" x14ac:dyDescent="0.25">
      <c r="A209" s="27" t="s">
        <v>704</v>
      </c>
      <c r="B209" s="27" t="s">
        <v>705</v>
      </c>
      <c r="C209" s="14">
        <v>0</v>
      </c>
      <c r="D209" s="14">
        <v>0</v>
      </c>
      <c r="E209" s="28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2.5" x14ac:dyDescent="0.25">
      <c r="A210" s="27" t="s">
        <v>706</v>
      </c>
      <c r="B210" s="27" t="s">
        <v>707</v>
      </c>
      <c r="C210" s="14">
        <v>0</v>
      </c>
      <c r="D210" s="14">
        <v>0</v>
      </c>
      <c r="E210" s="28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2.5" x14ac:dyDescent="0.25">
      <c r="A211" s="27" t="s">
        <v>708</v>
      </c>
      <c r="B211" s="27" t="s">
        <v>709</v>
      </c>
      <c r="C211" s="14">
        <v>0</v>
      </c>
      <c r="D211" s="14">
        <v>0</v>
      </c>
      <c r="E211" s="28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25">
      <c r="A212" s="27" t="s">
        <v>710</v>
      </c>
      <c r="B212" s="27" t="s">
        <v>711</v>
      </c>
      <c r="C212" s="14">
        <v>0</v>
      </c>
      <c r="D212" s="14">
        <v>0</v>
      </c>
      <c r="E212" s="28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1</v>
      </c>
      <c r="M212" s="14">
        <v>1</v>
      </c>
      <c r="N212" s="14">
        <v>1</v>
      </c>
      <c r="O212" s="14">
        <v>0</v>
      </c>
      <c r="P212" s="22">
        <v>1</v>
      </c>
    </row>
    <row r="213" spans="1:16" x14ac:dyDescent="0.25">
      <c r="A213" s="27" t="s">
        <v>712</v>
      </c>
      <c r="B213" s="27" t="s">
        <v>713</v>
      </c>
      <c r="C213" s="14">
        <v>0</v>
      </c>
      <c r="D213" s="14">
        <v>0</v>
      </c>
      <c r="E213" s="28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2">
        <v>0</v>
      </c>
    </row>
    <row r="214" spans="1:16" x14ac:dyDescent="0.25">
      <c r="A214" s="27" t="s">
        <v>714</v>
      </c>
      <c r="B214" s="27" t="s">
        <v>715</v>
      </c>
      <c r="C214" s="14">
        <v>0</v>
      </c>
      <c r="D214" s="14">
        <v>4</v>
      </c>
      <c r="E214" s="28">
        <v>-1</v>
      </c>
      <c r="F214" s="14">
        <v>0</v>
      </c>
      <c r="G214" s="14">
        <v>0</v>
      </c>
      <c r="H214" s="14">
        <v>1</v>
      </c>
      <c r="I214" s="14">
        <v>1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2">
        <v>1</v>
      </c>
    </row>
    <row r="215" spans="1:16" ht="22.5" x14ac:dyDescent="0.25">
      <c r="A215" s="27" t="s">
        <v>716</v>
      </c>
      <c r="B215" s="27" t="s">
        <v>717</v>
      </c>
      <c r="C215" s="14">
        <v>0</v>
      </c>
      <c r="D215" s="14">
        <v>0</v>
      </c>
      <c r="E215" s="28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2">
        <v>0</v>
      </c>
    </row>
    <row r="216" spans="1:16" x14ac:dyDescent="0.25">
      <c r="A216" s="27" t="s">
        <v>718</v>
      </c>
      <c r="B216" s="27" t="s">
        <v>719</v>
      </c>
      <c r="C216" s="14">
        <v>0</v>
      </c>
      <c r="D216" s="14">
        <v>0</v>
      </c>
      <c r="E216" s="28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2.5" x14ac:dyDescent="0.25">
      <c r="A217" s="27" t="s">
        <v>720</v>
      </c>
      <c r="B217" s="27" t="s">
        <v>721</v>
      </c>
      <c r="C217" s="14">
        <v>0</v>
      </c>
      <c r="D217" s="14">
        <v>0</v>
      </c>
      <c r="E217" s="28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2">
        <v>0</v>
      </c>
    </row>
    <row r="218" spans="1:16" ht="33.75" x14ac:dyDescent="0.25">
      <c r="A218" s="27" t="s">
        <v>722</v>
      </c>
      <c r="B218" s="27" t="s">
        <v>723</v>
      </c>
      <c r="C218" s="14">
        <v>0</v>
      </c>
      <c r="D218" s="14">
        <v>0</v>
      </c>
      <c r="E218" s="28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0</v>
      </c>
    </row>
    <row r="219" spans="1:16" ht="22.5" x14ac:dyDescent="0.25">
      <c r="A219" s="27" t="s">
        <v>724</v>
      </c>
      <c r="B219" s="27" t="s">
        <v>725</v>
      </c>
      <c r="C219" s="14">
        <v>0</v>
      </c>
      <c r="D219" s="14">
        <v>0</v>
      </c>
      <c r="E219" s="28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33.75" x14ac:dyDescent="0.25">
      <c r="A220" s="27" t="s">
        <v>726</v>
      </c>
      <c r="B220" s="27" t="s">
        <v>727</v>
      </c>
      <c r="C220" s="14">
        <v>0</v>
      </c>
      <c r="D220" s="14">
        <v>0</v>
      </c>
      <c r="E220" s="28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45" x14ac:dyDescent="0.25">
      <c r="A221" s="27" t="s">
        <v>728</v>
      </c>
      <c r="B221" s="27" t="s">
        <v>729</v>
      </c>
      <c r="C221" s="14">
        <v>0</v>
      </c>
      <c r="D221" s="14">
        <v>0</v>
      </c>
      <c r="E221" s="28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45" x14ac:dyDescent="0.25">
      <c r="A222" s="27" t="s">
        <v>730</v>
      </c>
      <c r="B222" s="27" t="s">
        <v>731</v>
      </c>
      <c r="C222" s="14">
        <v>0</v>
      </c>
      <c r="D222" s="14">
        <v>0</v>
      </c>
      <c r="E222" s="28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25">
      <c r="A223" s="179" t="s">
        <v>732</v>
      </c>
      <c r="B223" s="180"/>
      <c r="C223" s="24">
        <v>2215</v>
      </c>
      <c r="D223" s="24">
        <v>1886</v>
      </c>
      <c r="E223" s="25">
        <v>0.17444326617179201</v>
      </c>
      <c r="F223" s="24">
        <v>390</v>
      </c>
      <c r="G223" s="24">
        <v>321</v>
      </c>
      <c r="H223" s="24">
        <v>197</v>
      </c>
      <c r="I223" s="24">
        <v>159</v>
      </c>
      <c r="J223" s="24">
        <v>0</v>
      </c>
      <c r="K223" s="24">
        <v>0</v>
      </c>
      <c r="L223" s="24">
        <v>0</v>
      </c>
      <c r="M223" s="24">
        <v>0</v>
      </c>
      <c r="N223" s="24">
        <v>2</v>
      </c>
      <c r="O223" s="24">
        <v>43</v>
      </c>
      <c r="P223" s="26">
        <v>354</v>
      </c>
    </row>
    <row r="224" spans="1:16" x14ac:dyDescent="0.25">
      <c r="A224" s="27" t="s">
        <v>733</v>
      </c>
      <c r="B224" s="27" t="s">
        <v>734</v>
      </c>
      <c r="C224" s="14">
        <v>0</v>
      </c>
      <c r="D224" s="14">
        <v>0</v>
      </c>
      <c r="E224" s="28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2">
        <v>0</v>
      </c>
    </row>
    <row r="225" spans="1:16" ht="22.5" x14ac:dyDescent="0.25">
      <c r="A225" s="27" t="s">
        <v>735</v>
      </c>
      <c r="B225" s="27" t="s">
        <v>736</v>
      </c>
      <c r="C225" s="14">
        <v>0</v>
      </c>
      <c r="D225" s="14">
        <v>0</v>
      </c>
      <c r="E225" s="28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x14ac:dyDescent="0.25">
      <c r="A226" s="27" t="s">
        <v>737</v>
      </c>
      <c r="B226" s="27" t="s">
        <v>738</v>
      </c>
      <c r="C226" s="14">
        <v>0</v>
      </c>
      <c r="D226" s="14">
        <v>0</v>
      </c>
      <c r="E226" s="28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0</v>
      </c>
    </row>
    <row r="227" spans="1:16" ht="22.5" x14ac:dyDescent="0.25">
      <c r="A227" s="27" t="s">
        <v>739</v>
      </c>
      <c r="B227" s="27" t="s">
        <v>740</v>
      </c>
      <c r="C227" s="14">
        <v>0</v>
      </c>
      <c r="D227" s="14">
        <v>0</v>
      </c>
      <c r="E227" s="28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22.5" x14ac:dyDescent="0.25">
      <c r="A228" s="27" t="s">
        <v>741</v>
      </c>
      <c r="B228" s="27" t="s">
        <v>742</v>
      </c>
      <c r="C228" s="14">
        <v>0</v>
      </c>
      <c r="D228" s="14">
        <v>2</v>
      </c>
      <c r="E228" s="28">
        <v>-1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25">
      <c r="A229" s="27" t="s">
        <v>743</v>
      </c>
      <c r="B229" s="27" t="s">
        <v>744</v>
      </c>
      <c r="C229" s="14">
        <v>0</v>
      </c>
      <c r="D229" s="14">
        <v>0</v>
      </c>
      <c r="E229" s="28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2">
        <v>0</v>
      </c>
    </row>
    <row r="230" spans="1:16" ht="22.5" x14ac:dyDescent="0.25">
      <c r="A230" s="27" t="s">
        <v>745</v>
      </c>
      <c r="B230" s="27" t="s">
        <v>746</v>
      </c>
      <c r="C230" s="14">
        <v>1</v>
      </c>
      <c r="D230" s="14">
        <v>0</v>
      </c>
      <c r="E230" s="28">
        <v>0</v>
      </c>
      <c r="F230" s="14">
        <v>2</v>
      </c>
      <c r="G230" s="14">
        <v>3</v>
      </c>
      <c r="H230" s="14">
        <v>1</v>
      </c>
      <c r="I230" s="14">
        <v>3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5</v>
      </c>
    </row>
    <row r="231" spans="1:16" x14ac:dyDescent="0.25">
      <c r="A231" s="27" t="s">
        <v>747</v>
      </c>
      <c r="B231" s="27" t="s">
        <v>748</v>
      </c>
      <c r="C231" s="14">
        <v>7</v>
      </c>
      <c r="D231" s="14">
        <v>4</v>
      </c>
      <c r="E231" s="28">
        <v>0.75</v>
      </c>
      <c r="F231" s="14">
        <v>1</v>
      </c>
      <c r="G231" s="14">
        <v>1</v>
      </c>
      <c r="H231" s="14">
        <v>3</v>
      </c>
      <c r="I231" s="14">
        <v>2</v>
      </c>
      <c r="J231" s="14">
        <v>0</v>
      </c>
      <c r="K231" s="14">
        <v>0</v>
      </c>
      <c r="L231" s="14">
        <v>0</v>
      </c>
      <c r="M231" s="14">
        <v>0</v>
      </c>
      <c r="N231" s="14">
        <v>1</v>
      </c>
      <c r="O231" s="14">
        <v>0</v>
      </c>
      <c r="P231" s="22">
        <v>3</v>
      </c>
    </row>
    <row r="232" spans="1:16" x14ac:dyDescent="0.25">
      <c r="A232" s="27" t="s">
        <v>749</v>
      </c>
      <c r="B232" s="27" t="s">
        <v>750</v>
      </c>
      <c r="C232" s="14">
        <v>19</v>
      </c>
      <c r="D232" s="14">
        <v>28</v>
      </c>
      <c r="E232" s="28">
        <v>-0.32142857142857101</v>
      </c>
      <c r="F232" s="14">
        <v>2</v>
      </c>
      <c r="G232" s="14">
        <v>1</v>
      </c>
      <c r="H232" s="14">
        <v>10</v>
      </c>
      <c r="I232" s="14">
        <v>2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9</v>
      </c>
    </row>
    <row r="233" spans="1:16" x14ac:dyDescent="0.25">
      <c r="A233" s="27" t="s">
        <v>751</v>
      </c>
      <c r="B233" s="27" t="s">
        <v>752</v>
      </c>
      <c r="C233" s="14">
        <v>23</v>
      </c>
      <c r="D233" s="14">
        <v>26</v>
      </c>
      <c r="E233" s="28">
        <v>-0.115384615384615</v>
      </c>
      <c r="F233" s="14">
        <v>0</v>
      </c>
      <c r="G233" s="14">
        <v>0</v>
      </c>
      <c r="H233" s="14">
        <v>8</v>
      </c>
      <c r="I233" s="14">
        <v>7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2">
        <v>7</v>
      </c>
    </row>
    <row r="234" spans="1:16" ht="22.5" x14ac:dyDescent="0.25">
      <c r="A234" s="27" t="s">
        <v>753</v>
      </c>
      <c r="B234" s="27" t="s">
        <v>754</v>
      </c>
      <c r="C234" s="14">
        <v>1</v>
      </c>
      <c r="D234" s="14">
        <v>5</v>
      </c>
      <c r="E234" s="28">
        <v>-0.8</v>
      </c>
      <c r="F234" s="14">
        <v>1</v>
      </c>
      <c r="G234" s="14">
        <v>1</v>
      </c>
      <c r="H234" s="14">
        <v>2</v>
      </c>
      <c r="I234" s="14">
        <v>2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2</v>
      </c>
    </row>
    <row r="235" spans="1:16" ht="33.75" x14ac:dyDescent="0.25">
      <c r="A235" s="27" t="s">
        <v>755</v>
      </c>
      <c r="B235" s="27" t="s">
        <v>756</v>
      </c>
      <c r="C235" s="14">
        <v>0</v>
      </c>
      <c r="D235" s="14">
        <v>3</v>
      </c>
      <c r="E235" s="28">
        <v>-1</v>
      </c>
      <c r="F235" s="14">
        <v>1</v>
      </c>
      <c r="G235" s="14">
        <v>1</v>
      </c>
      <c r="H235" s="14">
        <v>2</v>
      </c>
      <c r="I235" s="14">
        <v>6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2">
        <v>5</v>
      </c>
    </row>
    <row r="236" spans="1:16" x14ac:dyDescent="0.25">
      <c r="A236" s="27" t="s">
        <v>757</v>
      </c>
      <c r="B236" s="27" t="s">
        <v>758</v>
      </c>
      <c r="C236" s="14">
        <v>1</v>
      </c>
      <c r="D236" s="14">
        <v>0</v>
      </c>
      <c r="E236" s="28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2">
        <v>0</v>
      </c>
    </row>
    <row r="237" spans="1:16" ht="22.5" x14ac:dyDescent="0.25">
      <c r="A237" s="27" t="s">
        <v>759</v>
      </c>
      <c r="B237" s="27" t="s">
        <v>760</v>
      </c>
      <c r="C237" s="14">
        <v>0</v>
      </c>
      <c r="D237" s="14">
        <v>0</v>
      </c>
      <c r="E237" s="28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3.75" x14ac:dyDescent="0.25">
      <c r="A238" s="27" t="s">
        <v>761</v>
      </c>
      <c r="B238" s="27" t="s">
        <v>762</v>
      </c>
      <c r="C238" s="14">
        <v>2163</v>
      </c>
      <c r="D238" s="14">
        <v>1818</v>
      </c>
      <c r="E238" s="28">
        <v>0.18976897689769001</v>
      </c>
      <c r="F238" s="14">
        <v>383</v>
      </c>
      <c r="G238" s="14">
        <v>314</v>
      </c>
      <c r="H238" s="14">
        <v>171</v>
      </c>
      <c r="I238" s="14">
        <v>137</v>
      </c>
      <c r="J238" s="14">
        <v>0</v>
      </c>
      <c r="K238" s="14">
        <v>0</v>
      </c>
      <c r="L238" s="14">
        <v>0</v>
      </c>
      <c r="M238" s="14">
        <v>0</v>
      </c>
      <c r="N238" s="14">
        <v>1</v>
      </c>
      <c r="O238" s="14">
        <v>43</v>
      </c>
      <c r="P238" s="22">
        <v>323</v>
      </c>
    </row>
    <row r="239" spans="1:16" x14ac:dyDescent="0.25">
      <c r="A239" s="27" t="s">
        <v>763</v>
      </c>
      <c r="B239" s="27" t="s">
        <v>764</v>
      </c>
      <c r="C239" s="14">
        <v>0</v>
      </c>
      <c r="D239" s="14">
        <v>0</v>
      </c>
      <c r="E239" s="28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2.5" x14ac:dyDescent="0.25">
      <c r="A240" s="27" t="s">
        <v>765</v>
      </c>
      <c r="B240" s="27" t="s">
        <v>766</v>
      </c>
      <c r="C240" s="14">
        <v>0</v>
      </c>
      <c r="D240" s="14">
        <v>0</v>
      </c>
      <c r="E240" s="28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45" x14ac:dyDescent="0.25">
      <c r="A241" s="27" t="s">
        <v>767</v>
      </c>
      <c r="B241" s="27" t="s">
        <v>768</v>
      </c>
      <c r="C241" s="14">
        <v>0</v>
      </c>
      <c r="D241" s="14">
        <v>0</v>
      </c>
      <c r="E241" s="28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45" x14ac:dyDescent="0.25">
      <c r="A242" s="27" t="s">
        <v>769</v>
      </c>
      <c r="B242" s="27" t="s">
        <v>770</v>
      </c>
      <c r="C242" s="14">
        <v>0</v>
      </c>
      <c r="D242" s="14">
        <v>0</v>
      </c>
      <c r="E242" s="28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3.75" x14ac:dyDescent="0.25">
      <c r="A243" s="27" t="s">
        <v>771</v>
      </c>
      <c r="B243" s="27" t="s">
        <v>772</v>
      </c>
      <c r="C243" s="14">
        <v>0</v>
      </c>
      <c r="D243" s="14">
        <v>0</v>
      </c>
      <c r="E243" s="28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25">
      <c r="A244" s="179" t="s">
        <v>773</v>
      </c>
      <c r="B244" s="180"/>
      <c r="C244" s="24">
        <v>2</v>
      </c>
      <c r="D244" s="24">
        <v>2</v>
      </c>
      <c r="E244" s="25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4</v>
      </c>
      <c r="O244" s="24">
        <v>0</v>
      </c>
      <c r="P244" s="26">
        <v>7</v>
      </c>
    </row>
    <row r="245" spans="1:16" x14ac:dyDescent="0.25">
      <c r="A245" s="27" t="s">
        <v>774</v>
      </c>
      <c r="B245" s="27" t="s">
        <v>775</v>
      </c>
      <c r="C245" s="14">
        <v>0</v>
      </c>
      <c r="D245" s="14">
        <v>0</v>
      </c>
      <c r="E245" s="28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25">
      <c r="A246" s="27" t="s">
        <v>776</v>
      </c>
      <c r="B246" s="27" t="s">
        <v>777</v>
      </c>
      <c r="C246" s="14">
        <v>0</v>
      </c>
      <c r="D246" s="14">
        <v>0</v>
      </c>
      <c r="E246" s="28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2.5" x14ac:dyDescent="0.25">
      <c r="A247" s="27" t="s">
        <v>778</v>
      </c>
      <c r="B247" s="27" t="s">
        <v>779</v>
      </c>
      <c r="C247" s="14">
        <v>0</v>
      </c>
      <c r="D247" s="14">
        <v>0</v>
      </c>
      <c r="E247" s="28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25">
      <c r="A248" s="27" t="s">
        <v>780</v>
      </c>
      <c r="B248" s="27" t="s">
        <v>781</v>
      </c>
      <c r="C248" s="14">
        <v>0</v>
      </c>
      <c r="D248" s="14">
        <v>0</v>
      </c>
      <c r="E248" s="28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25">
      <c r="A249" s="27" t="s">
        <v>782</v>
      </c>
      <c r="B249" s="27" t="s">
        <v>783</v>
      </c>
      <c r="C249" s="14">
        <v>2</v>
      </c>
      <c r="D249" s="14">
        <v>2</v>
      </c>
      <c r="E249" s="28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4</v>
      </c>
      <c r="O249" s="14">
        <v>0</v>
      </c>
      <c r="P249" s="22">
        <v>1</v>
      </c>
    </row>
    <row r="250" spans="1:16" ht="22.5" x14ac:dyDescent="0.25">
      <c r="A250" s="27" t="s">
        <v>784</v>
      </c>
      <c r="B250" s="27" t="s">
        <v>785</v>
      </c>
      <c r="C250" s="14">
        <v>0</v>
      </c>
      <c r="D250" s="14">
        <v>0</v>
      </c>
      <c r="E250" s="28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2.5" x14ac:dyDescent="0.25">
      <c r="A251" s="27" t="s">
        <v>786</v>
      </c>
      <c r="B251" s="27" t="s">
        <v>787</v>
      </c>
      <c r="C251" s="14">
        <v>0</v>
      </c>
      <c r="D251" s="14">
        <v>0</v>
      </c>
      <c r="E251" s="28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25">
      <c r="A252" s="27" t="s">
        <v>788</v>
      </c>
      <c r="B252" s="27" t="s">
        <v>789</v>
      </c>
      <c r="C252" s="14">
        <v>0</v>
      </c>
      <c r="D252" s="14">
        <v>0</v>
      </c>
      <c r="E252" s="28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2">
        <v>0</v>
      </c>
    </row>
    <row r="253" spans="1:16" ht="22.5" x14ac:dyDescent="0.25">
      <c r="A253" s="27" t="s">
        <v>790</v>
      </c>
      <c r="B253" s="27" t="s">
        <v>791</v>
      </c>
      <c r="C253" s="14">
        <v>0</v>
      </c>
      <c r="D253" s="14">
        <v>0</v>
      </c>
      <c r="E253" s="28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6</v>
      </c>
    </row>
    <row r="254" spans="1:16" ht="22.5" x14ac:dyDescent="0.25">
      <c r="A254" s="27" t="s">
        <v>792</v>
      </c>
      <c r="B254" s="27" t="s">
        <v>793</v>
      </c>
      <c r="C254" s="14">
        <v>0</v>
      </c>
      <c r="D254" s="14">
        <v>0</v>
      </c>
      <c r="E254" s="28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ht="22.5" x14ac:dyDescent="0.25">
      <c r="A255" s="27" t="s">
        <v>794</v>
      </c>
      <c r="B255" s="27" t="s">
        <v>795</v>
      </c>
      <c r="C255" s="14">
        <v>0</v>
      </c>
      <c r="D255" s="14">
        <v>0</v>
      </c>
      <c r="E255" s="28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25">
      <c r="A256" s="27" t="s">
        <v>796</v>
      </c>
      <c r="B256" s="27" t="s">
        <v>797</v>
      </c>
      <c r="C256" s="14">
        <v>0</v>
      </c>
      <c r="D256" s="14">
        <v>0</v>
      </c>
      <c r="E256" s="28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22.5" x14ac:dyDescent="0.25">
      <c r="A257" s="27" t="s">
        <v>798</v>
      </c>
      <c r="B257" s="27" t="s">
        <v>799</v>
      </c>
      <c r="C257" s="14">
        <v>0</v>
      </c>
      <c r="D257" s="14">
        <v>0</v>
      </c>
      <c r="E257" s="28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2.5" x14ac:dyDescent="0.25">
      <c r="A258" s="27" t="s">
        <v>800</v>
      </c>
      <c r="B258" s="27" t="s">
        <v>801</v>
      </c>
      <c r="C258" s="14">
        <v>0</v>
      </c>
      <c r="D258" s="14">
        <v>0</v>
      </c>
      <c r="E258" s="28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33.75" x14ac:dyDescent="0.25">
      <c r="A259" s="27" t="s">
        <v>802</v>
      </c>
      <c r="B259" s="27" t="s">
        <v>803</v>
      </c>
      <c r="C259" s="14">
        <v>0</v>
      </c>
      <c r="D259" s="14">
        <v>0</v>
      </c>
      <c r="E259" s="28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2.5" x14ac:dyDescent="0.25">
      <c r="A260" s="27" t="s">
        <v>804</v>
      </c>
      <c r="B260" s="27" t="s">
        <v>805</v>
      </c>
      <c r="C260" s="14">
        <v>0</v>
      </c>
      <c r="D260" s="14">
        <v>0</v>
      </c>
      <c r="E260" s="28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3.75" x14ac:dyDescent="0.25">
      <c r="A261" s="27" t="s">
        <v>806</v>
      </c>
      <c r="B261" s="27" t="s">
        <v>807</v>
      </c>
      <c r="C261" s="14">
        <v>0</v>
      </c>
      <c r="D261" s="14">
        <v>0</v>
      </c>
      <c r="E261" s="28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3.75" x14ac:dyDescent="0.25">
      <c r="A262" s="27" t="s">
        <v>808</v>
      </c>
      <c r="B262" s="27" t="s">
        <v>809</v>
      </c>
      <c r="C262" s="14">
        <v>0</v>
      </c>
      <c r="D262" s="14">
        <v>0</v>
      </c>
      <c r="E262" s="28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3.75" x14ac:dyDescent="0.25">
      <c r="A263" s="27" t="s">
        <v>810</v>
      </c>
      <c r="B263" s="27" t="s">
        <v>811</v>
      </c>
      <c r="C263" s="14">
        <v>0</v>
      </c>
      <c r="D263" s="14">
        <v>0</v>
      </c>
      <c r="E263" s="28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2.5" x14ac:dyDescent="0.25">
      <c r="A264" s="27" t="s">
        <v>812</v>
      </c>
      <c r="B264" s="27" t="s">
        <v>813</v>
      </c>
      <c r="C264" s="14">
        <v>0</v>
      </c>
      <c r="D264" s="14">
        <v>0</v>
      </c>
      <c r="E264" s="28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25">
      <c r="A265" s="27" t="s">
        <v>814</v>
      </c>
      <c r="B265" s="27" t="s">
        <v>815</v>
      </c>
      <c r="C265" s="14">
        <v>0</v>
      </c>
      <c r="D265" s="14">
        <v>0</v>
      </c>
      <c r="E265" s="28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22.5" x14ac:dyDescent="0.25">
      <c r="A266" s="27" t="s">
        <v>816</v>
      </c>
      <c r="B266" s="27" t="s">
        <v>817</v>
      </c>
      <c r="C266" s="14">
        <v>0</v>
      </c>
      <c r="D266" s="14">
        <v>0</v>
      </c>
      <c r="E266" s="28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2.5" x14ac:dyDescent="0.25">
      <c r="A267" s="27" t="s">
        <v>818</v>
      </c>
      <c r="B267" s="27" t="s">
        <v>819</v>
      </c>
      <c r="C267" s="14">
        <v>0</v>
      </c>
      <c r="D267" s="14">
        <v>0</v>
      </c>
      <c r="E267" s="28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25">
      <c r="A268" s="27" t="s">
        <v>820</v>
      </c>
      <c r="B268" s="27" t="s">
        <v>821</v>
      </c>
      <c r="C268" s="14">
        <v>0</v>
      </c>
      <c r="D268" s="14">
        <v>0</v>
      </c>
      <c r="E268" s="28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3.75" x14ac:dyDescent="0.25">
      <c r="A269" s="27" t="s">
        <v>822</v>
      </c>
      <c r="B269" s="27" t="s">
        <v>823</v>
      </c>
      <c r="C269" s="14">
        <v>0</v>
      </c>
      <c r="D269" s="14">
        <v>0</v>
      </c>
      <c r="E269" s="28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2">
        <v>0</v>
      </c>
    </row>
    <row r="270" spans="1:16" ht="22.5" x14ac:dyDescent="0.25">
      <c r="A270" s="27" t="s">
        <v>824</v>
      </c>
      <c r="B270" s="27" t="s">
        <v>825</v>
      </c>
      <c r="C270" s="14">
        <v>0</v>
      </c>
      <c r="D270" s="14">
        <v>0</v>
      </c>
      <c r="E270" s="28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25">
      <c r="A271" s="179" t="s">
        <v>826</v>
      </c>
      <c r="B271" s="180"/>
      <c r="C271" s="24">
        <v>164</v>
      </c>
      <c r="D271" s="24">
        <v>200</v>
      </c>
      <c r="E271" s="25">
        <v>-0.18</v>
      </c>
      <c r="F271" s="24">
        <v>135</v>
      </c>
      <c r="G271" s="24">
        <v>122</v>
      </c>
      <c r="H271" s="24">
        <v>107</v>
      </c>
      <c r="I271" s="24">
        <v>136</v>
      </c>
      <c r="J271" s="24">
        <v>0</v>
      </c>
      <c r="K271" s="24">
        <v>2</v>
      </c>
      <c r="L271" s="24">
        <v>0</v>
      </c>
      <c r="M271" s="24">
        <v>0</v>
      </c>
      <c r="N271" s="24">
        <v>0</v>
      </c>
      <c r="O271" s="24">
        <v>19</v>
      </c>
      <c r="P271" s="26">
        <v>233</v>
      </c>
    </row>
    <row r="272" spans="1:16" x14ac:dyDescent="0.25">
      <c r="A272" s="27" t="s">
        <v>827</v>
      </c>
      <c r="B272" s="27" t="s">
        <v>828</v>
      </c>
      <c r="C272" s="14">
        <v>0</v>
      </c>
      <c r="D272" s="14">
        <v>0</v>
      </c>
      <c r="E272" s="28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25">
      <c r="A273" s="27" t="s">
        <v>829</v>
      </c>
      <c r="B273" s="27" t="s">
        <v>830</v>
      </c>
      <c r="C273" s="14">
        <v>103</v>
      </c>
      <c r="D273" s="14">
        <v>135</v>
      </c>
      <c r="E273" s="28">
        <v>-0.23703703703703699</v>
      </c>
      <c r="F273" s="14">
        <v>94</v>
      </c>
      <c r="G273" s="14">
        <v>81</v>
      </c>
      <c r="H273" s="14">
        <v>75</v>
      </c>
      <c r="I273" s="14">
        <v>107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2</v>
      </c>
      <c r="P273" s="22">
        <v>163</v>
      </c>
    </row>
    <row r="274" spans="1:16" ht="33.75" x14ac:dyDescent="0.25">
      <c r="A274" s="27" t="s">
        <v>831</v>
      </c>
      <c r="B274" s="27" t="s">
        <v>832</v>
      </c>
      <c r="C274" s="14">
        <v>49</v>
      </c>
      <c r="D274" s="14">
        <v>50</v>
      </c>
      <c r="E274" s="28">
        <v>-0.02</v>
      </c>
      <c r="F274" s="14">
        <v>39</v>
      </c>
      <c r="G274" s="14">
        <v>36</v>
      </c>
      <c r="H274" s="14">
        <v>26</v>
      </c>
      <c r="I274" s="14">
        <v>16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1</v>
      </c>
      <c r="P274" s="22">
        <v>55</v>
      </c>
    </row>
    <row r="275" spans="1:16" ht="22.5" x14ac:dyDescent="0.25">
      <c r="A275" s="27" t="s">
        <v>833</v>
      </c>
      <c r="B275" s="27" t="s">
        <v>834</v>
      </c>
      <c r="C275" s="14">
        <v>0</v>
      </c>
      <c r="D275" s="14">
        <v>0</v>
      </c>
      <c r="E275" s="28">
        <v>0</v>
      </c>
      <c r="F275" s="14">
        <v>0</v>
      </c>
      <c r="G275" s="14">
        <v>3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6</v>
      </c>
    </row>
    <row r="276" spans="1:16" x14ac:dyDescent="0.25">
      <c r="A276" s="27" t="s">
        <v>835</v>
      </c>
      <c r="B276" s="27" t="s">
        <v>836</v>
      </c>
      <c r="C276" s="14">
        <v>1</v>
      </c>
      <c r="D276" s="14">
        <v>6</v>
      </c>
      <c r="E276" s="28">
        <v>-0.83333333333333304</v>
      </c>
      <c r="F276" s="14">
        <v>0</v>
      </c>
      <c r="G276" s="14">
        <v>0</v>
      </c>
      <c r="H276" s="14">
        <v>2</v>
      </c>
      <c r="I276" s="14">
        <v>2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2">
        <v>0</v>
      </c>
    </row>
    <row r="277" spans="1:16" x14ac:dyDescent="0.25">
      <c r="A277" s="27" t="s">
        <v>837</v>
      </c>
      <c r="B277" s="27" t="s">
        <v>838</v>
      </c>
      <c r="C277" s="14">
        <v>4</v>
      </c>
      <c r="D277" s="14">
        <v>3</v>
      </c>
      <c r="E277" s="28">
        <v>0.33333333333333298</v>
      </c>
      <c r="F277" s="14">
        <v>1</v>
      </c>
      <c r="G277" s="14">
        <v>1</v>
      </c>
      <c r="H277" s="14">
        <v>1</v>
      </c>
      <c r="I277" s="14">
        <v>2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2">
        <v>4</v>
      </c>
    </row>
    <row r="278" spans="1:16" ht="22.5" x14ac:dyDescent="0.25">
      <c r="A278" s="27" t="s">
        <v>839</v>
      </c>
      <c r="B278" s="27" t="s">
        <v>840</v>
      </c>
      <c r="C278" s="14">
        <v>5</v>
      </c>
      <c r="D278" s="14">
        <v>4</v>
      </c>
      <c r="E278" s="28">
        <v>0.25</v>
      </c>
      <c r="F278" s="14">
        <v>1</v>
      </c>
      <c r="G278" s="14">
        <v>1</v>
      </c>
      <c r="H278" s="14">
        <v>0</v>
      </c>
      <c r="I278" s="14">
        <v>2</v>
      </c>
      <c r="J278" s="14">
        <v>0</v>
      </c>
      <c r="K278" s="14">
        <v>1</v>
      </c>
      <c r="L278" s="14">
        <v>0</v>
      </c>
      <c r="M278" s="14">
        <v>0</v>
      </c>
      <c r="N278" s="14">
        <v>0</v>
      </c>
      <c r="O278" s="14">
        <v>5</v>
      </c>
      <c r="P278" s="22">
        <v>0</v>
      </c>
    </row>
    <row r="279" spans="1:16" ht="22.5" x14ac:dyDescent="0.25">
      <c r="A279" s="27" t="s">
        <v>841</v>
      </c>
      <c r="B279" s="27" t="s">
        <v>842</v>
      </c>
      <c r="C279" s="14">
        <v>0</v>
      </c>
      <c r="D279" s="14">
        <v>0</v>
      </c>
      <c r="E279" s="28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0</v>
      </c>
    </row>
    <row r="280" spans="1:16" ht="22.5" x14ac:dyDescent="0.25">
      <c r="A280" s="27" t="s">
        <v>843</v>
      </c>
      <c r="B280" s="27" t="s">
        <v>844</v>
      </c>
      <c r="C280" s="14">
        <v>0</v>
      </c>
      <c r="D280" s="14">
        <v>0</v>
      </c>
      <c r="E280" s="28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0</v>
      </c>
    </row>
    <row r="281" spans="1:16" ht="22.5" x14ac:dyDescent="0.25">
      <c r="A281" s="27" t="s">
        <v>845</v>
      </c>
      <c r="B281" s="27" t="s">
        <v>846</v>
      </c>
      <c r="C281" s="14">
        <v>0</v>
      </c>
      <c r="D281" s="14">
        <v>0</v>
      </c>
      <c r="E281" s="28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2.5" x14ac:dyDescent="0.25">
      <c r="A282" s="27" t="s">
        <v>847</v>
      </c>
      <c r="B282" s="27" t="s">
        <v>848</v>
      </c>
      <c r="C282" s="14">
        <v>0</v>
      </c>
      <c r="D282" s="14">
        <v>0</v>
      </c>
      <c r="E282" s="28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3.75" x14ac:dyDescent="0.25">
      <c r="A283" s="27" t="s">
        <v>849</v>
      </c>
      <c r="B283" s="27" t="s">
        <v>850</v>
      </c>
      <c r="C283" s="14">
        <v>0</v>
      </c>
      <c r="D283" s="14">
        <v>0</v>
      </c>
      <c r="E283" s="28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1</v>
      </c>
    </row>
    <row r="284" spans="1:16" x14ac:dyDescent="0.25">
      <c r="A284" s="27" t="s">
        <v>851</v>
      </c>
      <c r="B284" s="27" t="s">
        <v>852</v>
      </c>
      <c r="C284" s="14">
        <v>0</v>
      </c>
      <c r="D284" s="14">
        <v>0</v>
      </c>
      <c r="E284" s="28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2.5" x14ac:dyDescent="0.25">
      <c r="A285" s="27" t="s">
        <v>853</v>
      </c>
      <c r="B285" s="27" t="s">
        <v>854</v>
      </c>
      <c r="C285" s="14">
        <v>0</v>
      </c>
      <c r="D285" s="14">
        <v>0</v>
      </c>
      <c r="E285" s="28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25">
      <c r="A286" s="27" t="s">
        <v>855</v>
      </c>
      <c r="B286" s="27" t="s">
        <v>856</v>
      </c>
      <c r="C286" s="14">
        <v>0</v>
      </c>
      <c r="D286" s="14">
        <v>0</v>
      </c>
      <c r="E286" s="28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33.75" x14ac:dyDescent="0.25">
      <c r="A287" s="27" t="s">
        <v>857</v>
      </c>
      <c r="B287" s="27" t="s">
        <v>858</v>
      </c>
      <c r="C287" s="14">
        <v>0</v>
      </c>
      <c r="D287" s="14">
        <v>0</v>
      </c>
      <c r="E287" s="28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25">
      <c r="A288" s="27" t="s">
        <v>859</v>
      </c>
      <c r="B288" s="27" t="s">
        <v>860</v>
      </c>
      <c r="C288" s="14">
        <v>0</v>
      </c>
      <c r="D288" s="14">
        <v>0</v>
      </c>
      <c r="E288" s="28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2.5" x14ac:dyDescent="0.25">
      <c r="A289" s="27" t="s">
        <v>861</v>
      </c>
      <c r="B289" s="27" t="s">
        <v>862</v>
      </c>
      <c r="C289" s="14">
        <v>0</v>
      </c>
      <c r="D289" s="14">
        <v>0</v>
      </c>
      <c r="E289" s="28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2.5" x14ac:dyDescent="0.25">
      <c r="A290" s="27" t="s">
        <v>863</v>
      </c>
      <c r="B290" s="27" t="s">
        <v>864</v>
      </c>
      <c r="C290" s="14">
        <v>0</v>
      </c>
      <c r="D290" s="14">
        <v>0</v>
      </c>
      <c r="E290" s="28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2.5" x14ac:dyDescent="0.25">
      <c r="A291" s="27" t="s">
        <v>865</v>
      </c>
      <c r="B291" s="27" t="s">
        <v>866</v>
      </c>
      <c r="C291" s="14">
        <v>1</v>
      </c>
      <c r="D291" s="14">
        <v>0</v>
      </c>
      <c r="E291" s="28">
        <v>0</v>
      </c>
      <c r="F291" s="14">
        <v>0</v>
      </c>
      <c r="G291" s="14">
        <v>0</v>
      </c>
      <c r="H291" s="14">
        <v>1</v>
      </c>
      <c r="I291" s="14">
        <v>5</v>
      </c>
      <c r="J291" s="14">
        <v>0</v>
      </c>
      <c r="K291" s="14">
        <v>1</v>
      </c>
      <c r="L291" s="14">
        <v>0</v>
      </c>
      <c r="M291" s="14">
        <v>0</v>
      </c>
      <c r="N291" s="14">
        <v>0</v>
      </c>
      <c r="O291" s="14">
        <v>9</v>
      </c>
      <c r="P291" s="22">
        <v>1</v>
      </c>
    </row>
    <row r="292" spans="1:16" ht="22.5" x14ac:dyDescent="0.25">
      <c r="A292" s="27" t="s">
        <v>867</v>
      </c>
      <c r="B292" s="27" t="s">
        <v>868</v>
      </c>
      <c r="C292" s="14">
        <v>0</v>
      </c>
      <c r="D292" s="14">
        <v>0</v>
      </c>
      <c r="E292" s="28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0</v>
      </c>
    </row>
    <row r="293" spans="1:16" x14ac:dyDescent="0.25">
      <c r="A293" s="27" t="s">
        <v>869</v>
      </c>
      <c r="B293" s="27" t="s">
        <v>870</v>
      </c>
      <c r="C293" s="14">
        <v>0</v>
      </c>
      <c r="D293" s="14">
        <v>0</v>
      </c>
      <c r="E293" s="28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33.75" x14ac:dyDescent="0.25">
      <c r="A294" s="27" t="s">
        <v>871</v>
      </c>
      <c r="B294" s="27" t="s">
        <v>872</v>
      </c>
      <c r="C294" s="14">
        <v>1</v>
      </c>
      <c r="D294" s="14">
        <v>2</v>
      </c>
      <c r="E294" s="28">
        <v>-0.5</v>
      </c>
      <c r="F294" s="14">
        <v>0</v>
      </c>
      <c r="G294" s="14">
        <v>0</v>
      </c>
      <c r="H294" s="14">
        <v>2</v>
      </c>
      <c r="I294" s="14">
        <v>2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2</v>
      </c>
      <c r="P294" s="22">
        <v>3</v>
      </c>
    </row>
    <row r="295" spans="1:16" x14ac:dyDescent="0.25">
      <c r="A295" s="27" t="s">
        <v>873</v>
      </c>
      <c r="B295" s="27" t="s">
        <v>874</v>
      </c>
      <c r="C295" s="14">
        <v>0</v>
      </c>
      <c r="D295" s="14">
        <v>0</v>
      </c>
      <c r="E295" s="28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ht="22.5" x14ac:dyDescent="0.25">
      <c r="A296" s="27" t="s">
        <v>875</v>
      </c>
      <c r="B296" s="27" t="s">
        <v>876</v>
      </c>
      <c r="C296" s="14">
        <v>0</v>
      </c>
      <c r="D296" s="14">
        <v>0</v>
      </c>
      <c r="E296" s="28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25">
      <c r="A297" s="27" t="s">
        <v>877</v>
      </c>
      <c r="B297" s="27" t="s">
        <v>878</v>
      </c>
      <c r="C297" s="14">
        <v>0</v>
      </c>
      <c r="D297" s="14">
        <v>0</v>
      </c>
      <c r="E297" s="28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25">
      <c r="A298" s="27" t="s">
        <v>879</v>
      </c>
      <c r="B298" s="27" t="s">
        <v>880</v>
      </c>
      <c r="C298" s="14">
        <v>0</v>
      </c>
      <c r="D298" s="14">
        <v>0</v>
      </c>
      <c r="E298" s="28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2.5" x14ac:dyDescent="0.25">
      <c r="A299" s="27" t="s">
        <v>881</v>
      </c>
      <c r="B299" s="27" t="s">
        <v>882</v>
      </c>
      <c r="C299" s="14">
        <v>0</v>
      </c>
      <c r="D299" s="14">
        <v>0</v>
      </c>
      <c r="E299" s="28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2.5" x14ac:dyDescent="0.25">
      <c r="A300" s="27" t="s">
        <v>883</v>
      </c>
      <c r="B300" s="27" t="s">
        <v>884</v>
      </c>
      <c r="C300" s="14">
        <v>0</v>
      </c>
      <c r="D300" s="14">
        <v>0</v>
      </c>
      <c r="E300" s="28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25">
      <c r="A301" s="179" t="s">
        <v>885</v>
      </c>
      <c r="B301" s="180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25">
      <c r="A302" s="27" t="s">
        <v>886</v>
      </c>
      <c r="B302" s="27" t="s">
        <v>887</v>
      </c>
      <c r="C302" s="14">
        <v>0</v>
      </c>
      <c r="D302" s="14">
        <v>0</v>
      </c>
      <c r="E302" s="28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2.5" x14ac:dyDescent="0.25">
      <c r="A303" s="27" t="s">
        <v>888</v>
      </c>
      <c r="B303" s="27" t="s">
        <v>889</v>
      </c>
      <c r="C303" s="14">
        <v>0</v>
      </c>
      <c r="D303" s="14">
        <v>0</v>
      </c>
      <c r="E303" s="28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3.75" x14ac:dyDescent="0.25">
      <c r="A304" s="27" t="s">
        <v>890</v>
      </c>
      <c r="B304" s="27" t="s">
        <v>891</v>
      </c>
      <c r="C304" s="14">
        <v>0</v>
      </c>
      <c r="D304" s="14">
        <v>0</v>
      </c>
      <c r="E304" s="28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25">
      <c r="A305" s="179" t="s">
        <v>892</v>
      </c>
      <c r="B305" s="180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25">
      <c r="A306" s="27" t="s">
        <v>893</v>
      </c>
      <c r="B306" s="27" t="s">
        <v>894</v>
      </c>
      <c r="C306" s="14">
        <v>0</v>
      </c>
      <c r="D306" s="14">
        <v>0</v>
      </c>
      <c r="E306" s="28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25">
      <c r="A307" s="27" t="s">
        <v>895</v>
      </c>
      <c r="B307" s="27" t="s">
        <v>896</v>
      </c>
      <c r="C307" s="14">
        <v>0</v>
      </c>
      <c r="D307" s="14">
        <v>0</v>
      </c>
      <c r="E307" s="28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25">
      <c r="A308" s="27" t="s">
        <v>897</v>
      </c>
      <c r="B308" s="27" t="s">
        <v>898</v>
      </c>
      <c r="C308" s="14">
        <v>0</v>
      </c>
      <c r="D308" s="14">
        <v>0</v>
      </c>
      <c r="E308" s="28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2.5" x14ac:dyDescent="0.25">
      <c r="A309" s="27" t="s">
        <v>899</v>
      </c>
      <c r="B309" s="27" t="s">
        <v>900</v>
      </c>
      <c r="C309" s="14">
        <v>0</v>
      </c>
      <c r="D309" s="14">
        <v>0</v>
      </c>
      <c r="E309" s="28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2.5" x14ac:dyDescent="0.25">
      <c r="A310" s="27" t="s">
        <v>901</v>
      </c>
      <c r="B310" s="27" t="s">
        <v>902</v>
      </c>
      <c r="C310" s="14">
        <v>0</v>
      </c>
      <c r="D310" s="14">
        <v>0</v>
      </c>
      <c r="E310" s="28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25">
      <c r="A311" s="27" t="s">
        <v>903</v>
      </c>
      <c r="B311" s="27" t="s">
        <v>904</v>
      </c>
      <c r="C311" s="14">
        <v>0</v>
      </c>
      <c r="D311" s="14">
        <v>0</v>
      </c>
      <c r="E311" s="28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25">
      <c r="A312" s="179" t="s">
        <v>905</v>
      </c>
      <c r="B312" s="180"/>
      <c r="C312" s="24">
        <v>0</v>
      </c>
      <c r="D312" s="24">
        <v>0</v>
      </c>
      <c r="E312" s="25">
        <v>0</v>
      </c>
      <c r="F312" s="24">
        <v>0</v>
      </c>
      <c r="G312" s="24">
        <v>0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6">
        <v>0</v>
      </c>
    </row>
    <row r="313" spans="1:16" x14ac:dyDescent="0.25">
      <c r="A313" s="27" t="s">
        <v>906</v>
      </c>
      <c r="B313" s="27" t="s">
        <v>907</v>
      </c>
      <c r="C313" s="14">
        <v>0</v>
      </c>
      <c r="D313" s="14">
        <v>0</v>
      </c>
      <c r="E313" s="28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2">
        <v>0</v>
      </c>
    </row>
    <row r="314" spans="1:16" ht="33.75" x14ac:dyDescent="0.25">
      <c r="A314" s="27" t="s">
        <v>908</v>
      </c>
      <c r="B314" s="27" t="s">
        <v>909</v>
      </c>
      <c r="C314" s="14">
        <v>0</v>
      </c>
      <c r="D314" s="14">
        <v>0</v>
      </c>
      <c r="E314" s="28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2.5" x14ac:dyDescent="0.25">
      <c r="A315" s="27" t="s">
        <v>910</v>
      </c>
      <c r="B315" s="27" t="s">
        <v>911</v>
      </c>
      <c r="C315" s="14">
        <v>0</v>
      </c>
      <c r="D315" s="14">
        <v>0</v>
      </c>
      <c r="E315" s="28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0</v>
      </c>
    </row>
    <row r="316" spans="1:16" ht="33.75" x14ac:dyDescent="0.25">
      <c r="A316" s="27" t="s">
        <v>912</v>
      </c>
      <c r="B316" s="27" t="s">
        <v>913</v>
      </c>
      <c r="C316" s="14">
        <v>0</v>
      </c>
      <c r="D316" s="14">
        <v>0</v>
      </c>
      <c r="E316" s="28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25">
      <c r="A317" s="27" t="s">
        <v>914</v>
      </c>
      <c r="B317" s="27" t="s">
        <v>915</v>
      </c>
      <c r="C317" s="14">
        <v>0</v>
      </c>
      <c r="D317" s="14">
        <v>0</v>
      </c>
      <c r="E317" s="28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25">
      <c r="A318" s="179" t="s">
        <v>916</v>
      </c>
      <c r="B318" s="180"/>
      <c r="C318" s="24">
        <v>0</v>
      </c>
      <c r="D318" s="24">
        <v>0</v>
      </c>
      <c r="E318" s="25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6">
        <v>0</v>
      </c>
    </row>
    <row r="319" spans="1:16" x14ac:dyDescent="0.25">
      <c r="A319" s="27" t="s">
        <v>917</v>
      </c>
      <c r="B319" s="27" t="s">
        <v>918</v>
      </c>
      <c r="C319" s="14">
        <v>0</v>
      </c>
      <c r="D319" s="14">
        <v>0</v>
      </c>
      <c r="E319" s="28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2">
        <v>0</v>
      </c>
    </row>
    <row r="320" spans="1:16" x14ac:dyDescent="0.25">
      <c r="A320" s="179" t="s">
        <v>919</v>
      </c>
      <c r="B320" s="180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2.5" x14ac:dyDescent="0.25">
      <c r="A321" s="27" t="s">
        <v>920</v>
      </c>
      <c r="B321" s="27" t="s">
        <v>921</v>
      </c>
      <c r="C321" s="14">
        <v>0</v>
      </c>
      <c r="D321" s="14">
        <v>0</v>
      </c>
      <c r="E321" s="28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2.5" x14ac:dyDescent="0.25">
      <c r="A322" s="27" t="s">
        <v>922</v>
      </c>
      <c r="B322" s="27" t="s">
        <v>923</v>
      </c>
      <c r="C322" s="14">
        <v>0</v>
      </c>
      <c r="D322" s="14">
        <v>0</v>
      </c>
      <c r="E322" s="28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25">
      <c r="A323" s="179" t="s">
        <v>924</v>
      </c>
      <c r="B323" s="180"/>
      <c r="C323" s="24">
        <v>4276</v>
      </c>
      <c r="D323" s="24">
        <v>2650</v>
      </c>
      <c r="E323" s="25">
        <v>0.61358490566037704</v>
      </c>
      <c r="F323" s="24">
        <v>63</v>
      </c>
      <c r="G323" s="24">
        <v>0</v>
      </c>
      <c r="H323" s="24">
        <v>80</v>
      </c>
      <c r="I323" s="24">
        <v>0</v>
      </c>
      <c r="J323" s="24">
        <v>3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6">
        <v>4</v>
      </c>
    </row>
    <row r="324" spans="1:16" x14ac:dyDescent="0.25">
      <c r="A324" s="27" t="s">
        <v>925</v>
      </c>
      <c r="B324" s="27" t="s">
        <v>926</v>
      </c>
      <c r="C324" s="14">
        <v>4276</v>
      </c>
      <c r="D324" s="14">
        <v>2650</v>
      </c>
      <c r="E324" s="28">
        <v>0.61358490566037704</v>
      </c>
      <c r="F324" s="14">
        <v>63</v>
      </c>
      <c r="G324" s="14">
        <v>0</v>
      </c>
      <c r="H324" s="14">
        <v>80</v>
      </c>
      <c r="I324" s="14">
        <v>0</v>
      </c>
      <c r="J324" s="14">
        <v>3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22">
        <v>4</v>
      </c>
    </row>
    <row r="325" spans="1:16" x14ac:dyDescent="0.25">
      <c r="A325" s="179" t="s">
        <v>927</v>
      </c>
      <c r="B325" s="180"/>
      <c r="C325" s="24">
        <v>5</v>
      </c>
      <c r="D325" s="24">
        <v>0</v>
      </c>
      <c r="E325" s="25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6">
        <v>1</v>
      </c>
    </row>
    <row r="326" spans="1:16" ht="45" x14ac:dyDescent="0.25">
      <c r="A326" s="27" t="s">
        <v>928</v>
      </c>
      <c r="B326" s="27" t="s">
        <v>929</v>
      </c>
      <c r="C326" s="14">
        <v>0</v>
      </c>
      <c r="D326" s="14">
        <v>0</v>
      </c>
      <c r="E326" s="28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2">
        <v>0</v>
      </c>
    </row>
    <row r="327" spans="1:16" ht="56.25" x14ac:dyDescent="0.25">
      <c r="A327" s="27" t="s">
        <v>930</v>
      </c>
      <c r="B327" s="27" t="s">
        <v>931</v>
      </c>
      <c r="C327" s="14">
        <v>0</v>
      </c>
      <c r="D327" s="14">
        <v>0</v>
      </c>
      <c r="E327" s="28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2.5" x14ac:dyDescent="0.25">
      <c r="A328" s="27" t="s">
        <v>932</v>
      </c>
      <c r="B328" s="27" t="s">
        <v>933</v>
      </c>
      <c r="C328" s="14">
        <v>5</v>
      </c>
      <c r="D328" s="14">
        <v>0</v>
      </c>
      <c r="E328" s="28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2">
        <v>1</v>
      </c>
    </row>
    <row r="329" spans="1:16" ht="33.75" x14ac:dyDescent="0.25">
      <c r="A329" s="27" t="s">
        <v>934</v>
      </c>
      <c r="B329" s="27" t="s">
        <v>935</v>
      </c>
      <c r="C329" s="14">
        <v>0</v>
      </c>
      <c r="D329" s="14">
        <v>0</v>
      </c>
      <c r="E329" s="28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3.75" x14ac:dyDescent="0.25">
      <c r="A330" s="27" t="s">
        <v>936</v>
      </c>
      <c r="B330" s="27" t="s">
        <v>937</v>
      </c>
      <c r="C330" s="14">
        <v>0</v>
      </c>
      <c r="D330" s="14">
        <v>0</v>
      </c>
      <c r="E330" s="28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5" x14ac:dyDescent="0.25">
      <c r="A331" s="27" t="s">
        <v>938</v>
      </c>
      <c r="B331" s="27" t="s">
        <v>939</v>
      </c>
      <c r="C331" s="14">
        <v>0</v>
      </c>
      <c r="D331" s="14">
        <v>0</v>
      </c>
      <c r="E331" s="28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33.75" x14ac:dyDescent="0.25">
      <c r="A332" s="27" t="s">
        <v>940</v>
      </c>
      <c r="B332" s="27" t="s">
        <v>941</v>
      </c>
      <c r="C332" s="14">
        <v>0</v>
      </c>
      <c r="D332" s="14">
        <v>0</v>
      </c>
      <c r="E332" s="28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5" x14ac:dyDescent="0.25">
      <c r="A333" s="27" t="s">
        <v>942</v>
      </c>
      <c r="B333" s="27" t="s">
        <v>943</v>
      </c>
      <c r="C333" s="14">
        <v>0</v>
      </c>
      <c r="D333" s="14">
        <v>0</v>
      </c>
      <c r="E333" s="28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3.75" x14ac:dyDescent="0.25">
      <c r="A334" s="27" t="s">
        <v>944</v>
      </c>
      <c r="B334" s="27" t="s">
        <v>945</v>
      </c>
      <c r="C334" s="14">
        <v>0</v>
      </c>
      <c r="D334" s="14">
        <v>0</v>
      </c>
      <c r="E334" s="28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5" x14ac:dyDescent="0.25">
      <c r="A335" s="27" t="s">
        <v>946</v>
      </c>
      <c r="B335" s="27" t="s">
        <v>947</v>
      </c>
      <c r="C335" s="14">
        <v>0</v>
      </c>
      <c r="D335" s="14">
        <v>0</v>
      </c>
      <c r="E335" s="28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2.5" x14ac:dyDescent="0.25">
      <c r="A336" s="27" t="s">
        <v>948</v>
      </c>
      <c r="B336" s="27" t="s">
        <v>949</v>
      </c>
      <c r="C336" s="14">
        <v>0</v>
      </c>
      <c r="D336" s="14">
        <v>0</v>
      </c>
      <c r="E336" s="28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25">
      <c r="A337" s="179" t="s">
        <v>950</v>
      </c>
      <c r="B337" s="180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2.5" x14ac:dyDescent="0.25">
      <c r="A338" s="27" t="s">
        <v>951</v>
      </c>
      <c r="B338" s="27" t="s">
        <v>952</v>
      </c>
      <c r="C338" s="14">
        <v>0</v>
      </c>
      <c r="D338" s="14">
        <v>0</v>
      </c>
      <c r="E338" s="28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25">
      <c r="A339" s="179" t="s">
        <v>953</v>
      </c>
      <c r="B339" s="180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3.75" x14ac:dyDescent="0.25">
      <c r="A340" s="27" t="s">
        <v>954</v>
      </c>
      <c r="B340" s="27" t="s">
        <v>955</v>
      </c>
      <c r="C340" s="14">
        <v>0</v>
      </c>
      <c r="D340" s="14">
        <v>0</v>
      </c>
      <c r="E340" s="28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25">
      <c r="A341" s="181" t="s">
        <v>956</v>
      </c>
      <c r="B341" s="182"/>
      <c r="C341" s="29">
        <v>21465</v>
      </c>
      <c r="D341" s="29">
        <v>17616</v>
      </c>
      <c r="E341" s="30">
        <v>0.21849455040871901</v>
      </c>
      <c r="F341" s="29">
        <v>3542</v>
      </c>
      <c r="G341" s="29">
        <v>2837</v>
      </c>
      <c r="H341" s="29">
        <v>2225</v>
      </c>
      <c r="I341" s="29">
        <v>2129</v>
      </c>
      <c r="J341" s="29">
        <v>55</v>
      </c>
      <c r="K341" s="29">
        <v>66</v>
      </c>
      <c r="L341" s="29">
        <v>24</v>
      </c>
      <c r="M341" s="29">
        <v>11</v>
      </c>
      <c r="N341" s="29">
        <v>180</v>
      </c>
      <c r="O341" s="29">
        <v>352</v>
      </c>
      <c r="P341" s="29">
        <v>4448</v>
      </c>
    </row>
    <row r="342" spans="1:16" x14ac:dyDescent="0.25">
      <c r="A342" s="6"/>
    </row>
  </sheetData>
  <sheetProtection algorithmName="SHA-512" hashValue="JGm5JwMesS2p+lSUbcne1l/mK/l65K2Ucca/dpmQnwwBV9M/qirxwYqmVVrctJM3zcxztBFh8iJVHJo1dtK98g==" saltValue="yGGUYzz+hvB1XxPIJoJqpA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2:C80"/>
  <sheetViews>
    <sheetView showGridLines="0" workbookViewId="0"/>
  </sheetViews>
  <sheetFormatPr baseColWidth="10" defaultColWidth="9.140625" defaultRowHeight="15" x14ac:dyDescent="0.25"/>
  <cols>
    <col min="1" max="1" width="59" bestFit="1" customWidth="1"/>
    <col min="2" max="2" width="39.85546875" bestFit="1" customWidth="1"/>
    <col min="3" max="3" width="4.85546875" bestFit="1" customWidth="1"/>
    <col min="4" max="5" width="20.85546875" customWidth="1"/>
  </cols>
  <sheetData>
    <row r="2" spans="1:3" x14ac:dyDescent="0.25">
      <c r="A2" s="7" t="s">
        <v>957</v>
      </c>
    </row>
    <row r="3" spans="1:3" x14ac:dyDescent="0.25">
      <c r="A3" s="8" t="s">
        <v>958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70" t="s">
        <v>959</v>
      </c>
      <c r="B5" s="13" t="s">
        <v>960</v>
      </c>
      <c r="C5" s="22">
        <v>2</v>
      </c>
    </row>
    <row r="6" spans="1:3" x14ac:dyDescent="0.25">
      <c r="A6" s="171"/>
      <c r="B6" s="13" t="s">
        <v>334</v>
      </c>
      <c r="C6" s="22">
        <v>37</v>
      </c>
    </row>
    <row r="7" spans="1:3" x14ac:dyDescent="0.25">
      <c r="A7" s="171"/>
      <c r="B7" s="13" t="s">
        <v>961</v>
      </c>
      <c r="C7" s="22">
        <v>36</v>
      </c>
    </row>
    <row r="8" spans="1:3" x14ac:dyDescent="0.25">
      <c r="A8" s="171"/>
      <c r="B8" s="13" t="s">
        <v>962</v>
      </c>
      <c r="C8" s="22">
        <v>6</v>
      </c>
    </row>
    <row r="9" spans="1:3" x14ac:dyDescent="0.25">
      <c r="A9" s="171"/>
      <c r="B9" s="13" t="s">
        <v>963</v>
      </c>
      <c r="C9" s="22">
        <v>46</v>
      </c>
    </row>
    <row r="10" spans="1:3" x14ac:dyDescent="0.25">
      <c r="A10" s="171"/>
      <c r="B10" s="13" t="s">
        <v>964</v>
      </c>
      <c r="C10" s="22">
        <v>35</v>
      </c>
    </row>
    <row r="11" spans="1:3" x14ac:dyDescent="0.25">
      <c r="A11" s="171"/>
      <c r="B11" s="13" t="s">
        <v>965</v>
      </c>
      <c r="C11" s="22">
        <v>16</v>
      </c>
    </row>
    <row r="12" spans="1:3" x14ac:dyDescent="0.25">
      <c r="A12" s="171"/>
      <c r="B12" s="13" t="s">
        <v>518</v>
      </c>
      <c r="C12" s="22">
        <v>54</v>
      </c>
    </row>
    <row r="13" spans="1:3" x14ac:dyDescent="0.25">
      <c r="A13" s="171"/>
      <c r="B13" s="13" t="s">
        <v>966</v>
      </c>
      <c r="C13" s="22">
        <v>3</v>
      </c>
    </row>
    <row r="14" spans="1:3" x14ac:dyDescent="0.25">
      <c r="A14" s="171"/>
      <c r="B14" s="13" t="s">
        <v>967</v>
      </c>
      <c r="C14" s="22">
        <v>0</v>
      </c>
    </row>
    <row r="15" spans="1:3" x14ac:dyDescent="0.25">
      <c r="A15" s="171"/>
      <c r="B15" s="13" t="s">
        <v>651</v>
      </c>
      <c r="C15" s="22">
        <v>1</v>
      </c>
    </row>
    <row r="16" spans="1:3" x14ac:dyDescent="0.25">
      <c r="A16" s="171"/>
      <c r="B16" s="13" t="s">
        <v>968</v>
      </c>
      <c r="C16" s="22">
        <v>23</v>
      </c>
    </row>
    <row r="17" spans="1:3" x14ac:dyDescent="0.25">
      <c r="A17" s="171"/>
      <c r="B17" s="13" t="s">
        <v>969</v>
      </c>
      <c r="C17" s="22">
        <v>67</v>
      </c>
    </row>
    <row r="18" spans="1:3" x14ac:dyDescent="0.25">
      <c r="A18" s="171"/>
      <c r="B18" s="13" t="s">
        <v>970</v>
      </c>
      <c r="C18" s="22">
        <v>19</v>
      </c>
    </row>
    <row r="19" spans="1:3" x14ac:dyDescent="0.25">
      <c r="A19" s="172"/>
      <c r="B19" s="13" t="s">
        <v>111</v>
      </c>
      <c r="C19" s="22">
        <v>55</v>
      </c>
    </row>
    <row r="20" spans="1:3" x14ac:dyDescent="0.25">
      <c r="A20" s="170" t="s">
        <v>971</v>
      </c>
      <c r="B20" s="13" t="s">
        <v>972</v>
      </c>
      <c r="C20" s="22">
        <v>11</v>
      </c>
    </row>
    <row r="21" spans="1:3" x14ac:dyDescent="0.25">
      <c r="A21" s="172"/>
      <c r="B21" s="13" t="s">
        <v>973</v>
      </c>
      <c r="C21" s="22">
        <v>0</v>
      </c>
    </row>
    <row r="22" spans="1:3" x14ac:dyDescent="0.25">
      <c r="A22" s="170" t="s">
        <v>974</v>
      </c>
      <c r="B22" s="13" t="s">
        <v>975</v>
      </c>
      <c r="C22" s="22">
        <v>163</v>
      </c>
    </row>
    <row r="23" spans="1:3" x14ac:dyDescent="0.25">
      <c r="A23" s="171"/>
      <c r="B23" s="13" t="s">
        <v>976</v>
      </c>
      <c r="C23" s="22">
        <v>152</v>
      </c>
    </row>
    <row r="24" spans="1:3" x14ac:dyDescent="0.25">
      <c r="A24" s="172"/>
      <c r="B24" s="13" t="s">
        <v>977</v>
      </c>
      <c r="C24" s="22">
        <v>6</v>
      </c>
    </row>
    <row r="25" spans="1:3" x14ac:dyDescent="0.25">
      <c r="A25" s="3"/>
    </row>
    <row r="26" spans="1:3" x14ac:dyDescent="0.25">
      <c r="A26" s="8" t="s">
        <v>978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979</v>
      </c>
      <c r="B28" s="16"/>
      <c r="C28" s="22">
        <v>256</v>
      </c>
    </row>
    <row r="29" spans="1:3" x14ac:dyDescent="0.25">
      <c r="A29" s="170" t="s">
        <v>980</v>
      </c>
      <c r="B29" s="13" t="s">
        <v>981</v>
      </c>
      <c r="C29" s="22">
        <v>5</v>
      </c>
    </row>
    <row r="30" spans="1:3" x14ac:dyDescent="0.25">
      <c r="A30" s="171"/>
      <c r="B30" s="13" t="s">
        <v>982</v>
      </c>
      <c r="C30" s="22">
        <v>55</v>
      </c>
    </row>
    <row r="31" spans="1:3" x14ac:dyDescent="0.25">
      <c r="A31" s="171"/>
      <c r="B31" s="13" t="s">
        <v>983</v>
      </c>
      <c r="C31" s="22">
        <v>0</v>
      </c>
    </row>
    <row r="32" spans="1:3" x14ac:dyDescent="0.25">
      <c r="A32" s="172"/>
      <c r="B32" s="13" t="s">
        <v>984</v>
      </c>
      <c r="C32" s="22">
        <v>7</v>
      </c>
    </row>
    <row r="33" spans="1:3" x14ac:dyDescent="0.25">
      <c r="A33" s="12" t="s">
        <v>985</v>
      </c>
      <c r="B33" s="16"/>
      <c r="C33" s="22">
        <v>0</v>
      </c>
    </row>
    <row r="34" spans="1:3" x14ac:dyDescent="0.25">
      <c r="A34" s="12" t="s">
        <v>986</v>
      </c>
      <c r="B34" s="16"/>
      <c r="C34" s="22">
        <v>154</v>
      </c>
    </row>
    <row r="35" spans="1:3" x14ac:dyDescent="0.25">
      <c r="A35" s="12" t="s">
        <v>987</v>
      </c>
      <c r="B35" s="16"/>
      <c r="C35" s="22">
        <v>19</v>
      </c>
    </row>
    <row r="36" spans="1:3" x14ac:dyDescent="0.25">
      <c r="A36" s="12" t="s">
        <v>988</v>
      </c>
      <c r="B36" s="16"/>
      <c r="C36" s="22">
        <v>0</v>
      </c>
    </row>
    <row r="37" spans="1:3" x14ac:dyDescent="0.25">
      <c r="A37" s="12" t="s">
        <v>989</v>
      </c>
      <c r="B37" s="16"/>
      <c r="C37" s="22">
        <v>31</v>
      </c>
    </row>
    <row r="38" spans="1:3" x14ac:dyDescent="0.25">
      <c r="A38" s="12" t="s">
        <v>990</v>
      </c>
      <c r="B38" s="16"/>
      <c r="C38" s="22">
        <v>1</v>
      </c>
    </row>
    <row r="39" spans="1:3" x14ac:dyDescent="0.25">
      <c r="A39" s="12" t="s">
        <v>977</v>
      </c>
      <c r="B39" s="16"/>
      <c r="C39" s="22">
        <v>69</v>
      </c>
    </row>
    <row r="40" spans="1:3" x14ac:dyDescent="0.25">
      <c r="A40" s="170" t="s">
        <v>991</v>
      </c>
      <c r="B40" s="13" t="s">
        <v>992</v>
      </c>
      <c r="C40" s="22">
        <v>26</v>
      </c>
    </row>
    <row r="41" spans="1:3" x14ac:dyDescent="0.25">
      <c r="A41" s="171"/>
      <c r="B41" s="13" t="s">
        <v>993</v>
      </c>
      <c r="C41" s="22">
        <v>0</v>
      </c>
    </row>
    <row r="42" spans="1:3" x14ac:dyDescent="0.25">
      <c r="A42" s="171"/>
      <c r="B42" s="13" t="s">
        <v>994</v>
      </c>
      <c r="C42" s="22">
        <v>0</v>
      </c>
    </row>
    <row r="43" spans="1:3" x14ac:dyDescent="0.25">
      <c r="A43" s="171"/>
      <c r="B43" s="13" t="s">
        <v>995</v>
      </c>
      <c r="C43" s="22">
        <v>0</v>
      </c>
    </row>
    <row r="44" spans="1:3" x14ac:dyDescent="0.25">
      <c r="A44" s="172"/>
      <c r="B44" s="13" t="s">
        <v>996</v>
      </c>
      <c r="C44" s="22">
        <v>0</v>
      </c>
    </row>
    <row r="45" spans="1:3" x14ac:dyDescent="0.25">
      <c r="A45" s="3"/>
    </row>
    <row r="46" spans="1:3" x14ac:dyDescent="0.25">
      <c r="A46" s="8" t="s">
        <v>997</v>
      </c>
    </row>
    <row r="47" spans="1:3" x14ac:dyDescent="0.25">
      <c r="A47" s="9" t="s">
        <v>14</v>
      </c>
      <c r="B47" s="9" t="s">
        <v>15</v>
      </c>
      <c r="C47" s="11" t="s">
        <v>3</v>
      </c>
    </row>
    <row r="48" spans="1:3" x14ac:dyDescent="0.25">
      <c r="A48" s="12" t="s">
        <v>82</v>
      </c>
      <c r="B48" s="16"/>
      <c r="C48" s="22">
        <v>14</v>
      </c>
    </row>
    <row r="49" spans="1:3" x14ac:dyDescent="0.25">
      <c r="A49" s="170" t="s">
        <v>81</v>
      </c>
      <c r="B49" s="13" t="s">
        <v>998</v>
      </c>
      <c r="C49" s="22">
        <v>42</v>
      </c>
    </row>
    <row r="50" spans="1:3" x14ac:dyDescent="0.25">
      <c r="A50" s="172"/>
      <c r="B50" s="13" t="s">
        <v>999</v>
      </c>
      <c r="C50" s="22">
        <v>219</v>
      </c>
    </row>
    <row r="51" spans="1:3" x14ac:dyDescent="0.25">
      <c r="A51" s="170" t="s">
        <v>1000</v>
      </c>
      <c r="B51" s="13" t="s">
        <v>1001</v>
      </c>
      <c r="C51" s="22">
        <v>0</v>
      </c>
    </row>
    <row r="52" spans="1:3" x14ac:dyDescent="0.25">
      <c r="A52" s="172"/>
      <c r="B52" s="13" t="s">
        <v>1002</v>
      </c>
      <c r="C52" s="22">
        <v>0</v>
      </c>
    </row>
    <row r="53" spans="1:3" x14ac:dyDescent="0.25">
      <c r="A53" s="3"/>
    </row>
    <row r="54" spans="1:3" x14ac:dyDescent="0.25">
      <c r="A54" s="8" t="s">
        <v>1003</v>
      </c>
    </row>
    <row r="55" spans="1:3" x14ac:dyDescent="0.25">
      <c r="A55" s="9" t="s">
        <v>14</v>
      </c>
      <c r="B55" s="9" t="s">
        <v>15</v>
      </c>
      <c r="C55" s="11" t="s">
        <v>3</v>
      </c>
    </row>
    <row r="56" spans="1:3" x14ac:dyDescent="0.25">
      <c r="A56" s="170" t="s">
        <v>245</v>
      </c>
      <c r="B56" s="13" t="s">
        <v>20</v>
      </c>
      <c r="C56" s="22">
        <v>1087</v>
      </c>
    </row>
    <row r="57" spans="1:3" x14ac:dyDescent="0.25">
      <c r="A57" s="171"/>
      <c r="B57" s="13" t="s">
        <v>1004</v>
      </c>
      <c r="C57" s="22">
        <v>127</v>
      </c>
    </row>
    <row r="58" spans="1:3" x14ac:dyDescent="0.25">
      <c r="A58" s="171"/>
      <c r="B58" s="13" t="s">
        <v>1005</v>
      </c>
      <c r="C58" s="22">
        <v>104</v>
      </c>
    </row>
    <row r="59" spans="1:3" x14ac:dyDescent="0.25">
      <c r="A59" s="171"/>
      <c r="B59" s="13" t="s">
        <v>1006</v>
      </c>
      <c r="C59" s="22">
        <v>494</v>
      </c>
    </row>
    <row r="60" spans="1:3" x14ac:dyDescent="0.25">
      <c r="A60" s="172"/>
      <c r="B60" s="13" t="s">
        <v>1007</v>
      </c>
      <c r="C60" s="22">
        <v>8</v>
      </c>
    </row>
    <row r="61" spans="1:3" x14ac:dyDescent="0.25">
      <c r="A61" s="170" t="s">
        <v>1008</v>
      </c>
      <c r="B61" s="13" t="s">
        <v>1009</v>
      </c>
      <c r="C61" s="22">
        <v>372</v>
      </c>
    </row>
    <row r="62" spans="1:3" x14ac:dyDescent="0.25">
      <c r="A62" s="171"/>
      <c r="B62" s="13" t="s">
        <v>1010</v>
      </c>
      <c r="C62" s="22">
        <v>30</v>
      </c>
    </row>
    <row r="63" spans="1:3" x14ac:dyDescent="0.25">
      <c r="A63" s="171"/>
      <c r="B63" s="13" t="s">
        <v>1011</v>
      </c>
      <c r="C63" s="22">
        <v>3</v>
      </c>
    </row>
    <row r="64" spans="1:3" x14ac:dyDescent="0.25">
      <c r="A64" s="171"/>
      <c r="B64" s="13" t="s">
        <v>1012</v>
      </c>
      <c r="C64" s="22">
        <v>307</v>
      </c>
    </row>
    <row r="65" spans="1:3" x14ac:dyDescent="0.25">
      <c r="A65" s="172"/>
      <c r="B65" s="13" t="s">
        <v>1007</v>
      </c>
      <c r="C65" s="22">
        <v>145</v>
      </c>
    </row>
    <row r="66" spans="1:3" x14ac:dyDescent="0.25">
      <c r="A66" s="3"/>
    </row>
    <row r="67" spans="1:3" x14ac:dyDescent="0.25">
      <c r="A67" s="8" t="s">
        <v>1013</v>
      </c>
    </row>
    <row r="68" spans="1:3" x14ac:dyDescent="0.25">
      <c r="A68" s="9" t="s">
        <v>14</v>
      </c>
      <c r="B68" s="9" t="s">
        <v>15</v>
      </c>
      <c r="C68" s="11" t="s">
        <v>3</v>
      </c>
    </row>
    <row r="69" spans="1:3" x14ac:dyDescent="0.25">
      <c r="A69" s="12" t="s">
        <v>1014</v>
      </c>
      <c r="B69" s="16"/>
      <c r="C69" s="22">
        <v>98</v>
      </c>
    </row>
    <row r="70" spans="1:3" x14ac:dyDescent="0.25">
      <c r="A70" s="12" t="s">
        <v>1015</v>
      </c>
      <c r="B70" s="16"/>
      <c r="C70" s="22">
        <v>77</v>
      </c>
    </row>
    <row r="71" spans="1:3" x14ac:dyDescent="0.25">
      <c r="A71" s="12" t="s">
        <v>1016</v>
      </c>
      <c r="B71" s="16"/>
      <c r="C71" s="22">
        <v>376</v>
      </c>
    </row>
    <row r="72" spans="1:3" x14ac:dyDescent="0.25">
      <c r="A72" s="170" t="s">
        <v>1017</v>
      </c>
      <c r="B72" s="13" t="s">
        <v>1018</v>
      </c>
      <c r="C72" s="22">
        <v>0</v>
      </c>
    </row>
    <row r="73" spans="1:3" x14ac:dyDescent="0.25">
      <c r="A73" s="172"/>
      <c r="B73" s="13" t="s">
        <v>1019</v>
      </c>
      <c r="C73" s="22">
        <v>12</v>
      </c>
    </row>
    <row r="74" spans="1:3" x14ac:dyDescent="0.25">
      <c r="A74" s="12" t="s">
        <v>1020</v>
      </c>
      <c r="B74" s="16"/>
      <c r="C74" s="22">
        <v>0</v>
      </c>
    </row>
    <row r="75" spans="1:3" x14ac:dyDescent="0.25">
      <c r="A75" s="12" t="s">
        <v>1021</v>
      </c>
      <c r="B75" s="16"/>
      <c r="C75" s="22">
        <v>14</v>
      </c>
    </row>
    <row r="76" spans="1:3" x14ac:dyDescent="0.25">
      <c r="A76" s="12" t="s">
        <v>1022</v>
      </c>
      <c r="B76" s="16"/>
      <c r="C76" s="22">
        <v>0</v>
      </c>
    </row>
    <row r="77" spans="1:3" x14ac:dyDescent="0.25">
      <c r="A77" s="12" t="s">
        <v>1023</v>
      </c>
      <c r="B77" s="16"/>
      <c r="C77" s="22">
        <v>8</v>
      </c>
    </row>
    <row r="78" spans="1:3" x14ac:dyDescent="0.25">
      <c r="A78" s="12" t="s">
        <v>1024</v>
      </c>
      <c r="B78" s="16"/>
      <c r="C78" s="22">
        <v>0</v>
      </c>
    </row>
    <row r="79" spans="1:3" x14ac:dyDescent="0.25">
      <c r="A79" s="12" t="s">
        <v>1025</v>
      </c>
      <c r="B79" s="16"/>
      <c r="C79" s="22">
        <v>0</v>
      </c>
    </row>
    <row r="80" spans="1:3" x14ac:dyDescent="0.25">
      <c r="A80" s="6"/>
    </row>
  </sheetData>
  <sheetProtection algorithmName="SHA-512" hashValue="/E1vZOJpjxfAUGfyAq/k2iFu12p27WcyxhtYbqUiIjKYexkIq6U52wJpXhMHpql3iZlCvabqOH1qgRLtYs+IqA==" saltValue="3D+nSjdwqd73HS9z0OW+Nw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2:F72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7.42578125" bestFit="1" customWidth="1"/>
    <col min="3" max="3" width="8" bestFit="1" customWidth="1"/>
    <col min="4" max="4" width="9.42578125" bestFit="1" customWidth="1"/>
    <col min="5" max="5" width="12.5703125" bestFit="1" customWidth="1"/>
    <col min="6" max="6" width="15.7109375" bestFit="1" customWidth="1"/>
    <col min="7" max="8" width="7.5703125" customWidth="1"/>
  </cols>
  <sheetData>
    <row r="2" spans="1:3" x14ac:dyDescent="0.25">
      <c r="A2" s="4" t="s">
        <v>1026</v>
      </c>
    </row>
    <row r="3" spans="1:3" x14ac:dyDescent="0.25">
      <c r="A3" s="31" t="s">
        <v>1027</v>
      </c>
    </row>
    <row r="4" spans="1:3" x14ac:dyDescent="0.25">
      <c r="A4" s="32" t="s">
        <v>14</v>
      </c>
      <c r="B4" s="32" t="s">
        <v>15</v>
      </c>
      <c r="C4" s="33" t="s">
        <v>3</v>
      </c>
    </row>
    <row r="5" spans="1:3" x14ac:dyDescent="0.25">
      <c r="A5" s="185" t="s">
        <v>1028</v>
      </c>
      <c r="B5" s="35" t="s">
        <v>1029</v>
      </c>
      <c r="C5" s="36">
        <v>19</v>
      </c>
    </row>
    <row r="6" spans="1:3" x14ac:dyDescent="0.25">
      <c r="A6" s="186"/>
      <c r="B6" s="35" t="s">
        <v>304</v>
      </c>
      <c r="C6" s="36">
        <v>167</v>
      </c>
    </row>
    <row r="7" spans="1:3" x14ac:dyDescent="0.25">
      <c r="A7" s="186"/>
      <c r="B7" s="35" t="s">
        <v>1030</v>
      </c>
      <c r="C7" s="36">
        <v>27</v>
      </c>
    </row>
    <row r="8" spans="1:3" x14ac:dyDescent="0.25">
      <c r="A8" s="186"/>
      <c r="B8" s="35" t="s">
        <v>1031</v>
      </c>
      <c r="C8" s="36">
        <v>0</v>
      </c>
    </row>
    <row r="9" spans="1:3" x14ac:dyDescent="0.25">
      <c r="A9" s="186"/>
      <c r="B9" s="35" t="s">
        <v>1032</v>
      </c>
      <c r="C9" s="36">
        <v>0</v>
      </c>
    </row>
    <row r="10" spans="1:3" x14ac:dyDescent="0.25">
      <c r="A10" s="186"/>
      <c r="B10" s="35" t="s">
        <v>1033</v>
      </c>
      <c r="C10" s="36">
        <v>0</v>
      </c>
    </row>
    <row r="11" spans="1:3" x14ac:dyDescent="0.25">
      <c r="A11" s="187"/>
      <c r="B11" s="35" t="s">
        <v>1034</v>
      </c>
      <c r="C11" s="36">
        <v>0</v>
      </c>
    </row>
    <row r="12" spans="1:3" x14ac:dyDescent="0.25">
      <c r="A12" s="185" t="s">
        <v>1035</v>
      </c>
      <c r="B12" s="35" t="s">
        <v>65</v>
      </c>
      <c r="C12" s="36">
        <v>125</v>
      </c>
    </row>
    <row r="13" spans="1:3" x14ac:dyDescent="0.25">
      <c r="A13" s="186"/>
      <c r="B13" s="35" t="s">
        <v>1036</v>
      </c>
      <c r="C13" s="36">
        <v>43</v>
      </c>
    </row>
    <row r="14" spans="1:3" x14ac:dyDescent="0.25">
      <c r="A14" s="186"/>
      <c r="B14" s="35" t="s">
        <v>1037</v>
      </c>
      <c r="C14" s="36">
        <v>12</v>
      </c>
    </row>
    <row r="15" spans="1:3" x14ac:dyDescent="0.25">
      <c r="A15" s="187"/>
      <c r="B15" s="35" t="s">
        <v>1038</v>
      </c>
      <c r="C15" s="36">
        <v>16</v>
      </c>
    </row>
    <row r="16" spans="1:3" x14ac:dyDescent="0.25">
      <c r="A16" s="3"/>
    </row>
    <row r="17" spans="1:3" x14ac:dyDescent="0.25">
      <c r="A17" s="31" t="s">
        <v>1039</v>
      </c>
    </row>
    <row r="18" spans="1:3" x14ac:dyDescent="0.25">
      <c r="A18" s="32" t="s">
        <v>14</v>
      </c>
      <c r="B18" s="32" t="s">
        <v>15</v>
      </c>
      <c r="C18" s="33" t="s">
        <v>3</v>
      </c>
    </row>
    <row r="19" spans="1:3" x14ac:dyDescent="0.25">
      <c r="A19" s="34" t="s">
        <v>1040</v>
      </c>
      <c r="B19" s="37"/>
      <c r="C19" s="36">
        <v>13</v>
      </c>
    </row>
    <row r="20" spans="1:3" x14ac:dyDescent="0.25">
      <c r="A20" s="34" t="s">
        <v>1041</v>
      </c>
      <c r="B20" s="37"/>
      <c r="C20" s="36">
        <v>0</v>
      </c>
    </row>
    <row r="21" spans="1:3" x14ac:dyDescent="0.25">
      <c r="A21" s="34" t="s">
        <v>1042</v>
      </c>
      <c r="B21" s="37"/>
      <c r="C21" s="36">
        <v>19</v>
      </c>
    </row>
    <row r="22" spans="1:3" x14ac:dyDescent="0.25">
      <c r="A22" s="34" t="s">
        <v>1043</v>
      </c>
      <c r="B22" s="37"/>
      <c r="C22" s="36">
        <v>24</v>
      </c>
    </row>
    <row r="23" spans="1:3" x14ac:dyDescent="0.25">
      <c r="A23" s="34" t="s">
        <v>1044</v>
      </c>
      <c r="B23" s="37"/>
      <c r="C23" s="36">
        <v>117</v>
      </c>
    </row>
    <row r="24" spans="1:3" x14ac:dyDescent="0.25">
      <c r="A24" s="34" t="s">
        <v>1045</v>
      </c>
      <c r="B24" s="37"/>
      <c r="C24" s="36">
        <v>51</v>
      </c>
    </row>
    <row r="25" spans="1:3" x14ac:dyDescent="0.25">
      <c r="A25" s="34" t="s">
        <v>1046</v>
      </c>
      <c r="B25" s="37"/>
      <c r="C25" s="36">
        <v>22</v>
      </c>
    </row>
    <row r="26" spans="1:3" x14ac:dyDescent="0.25">
      <c r="A26" s="34" t="s">
        <v>1047</v>
      </c>
      <c r="B26" s="37"/>
      <c r="C26" s="36">
        <v>1</v>
      </c>
    </row>
    <row r="27" spans="1:3" x14ac:dyDescent="0.25">
      <c r="A27" s="34" t="s">
        <v>1048</v>
      </c>
      <c r="B27" s="37"/>
      <c r="C27" s="36">
        <v>0</v>
      </c>
    </row>
    <row r="28" spans="1:3" x14ac:dyDescent="0.25">
      <c r="A28" s="34" t="s">
        <v>1049</v>
      </c>
      <c r="B28" s="37"/>
      <c r="C28" s="36">
        <v>52</v>
      </c>
    </row>
    <row r="29" spans="1:3" x14ac:dyDescent="0.25">
      <c r="A29" s="3"/>
    </row>
    <row r="30" spans="1:3" x14ac:dyDescent="0.25">
      <c r="A30" s="31" t="s">
        <v>1050</v>
      </c>
    </row>
    <row r="31" spans="1:3" x14ac:dyDescent="0.25">
      <c r="A31" s="32" t="s">
        <v>14</v>
      </c>
      <c r="B31" s="32" t="s">
        <v>15</v>
      </c>
      <c r="C31" s="33" t="s">
        <v>3</v>
      </c>
    </row>
    <row r="32" spans="1:3" x14ac:dyDescent="0.25">
      <c r="A32" s="34" t="s">
        <v>1051</v>
      </c>
      <c r="B32" s="37"/>
      <c r="C32" s="36">
        <v>4</v>
      </c>
    </row>
    <row r="33" spans="1:6" x14ac:dyDescent="0.25">
      <c r="A33" s="34" t="s">
        <v>1052</v>
      </c>
      <c r="B33" s="37"/>
      <c r="C33" s="36">
        <v>19</v>
      </c>
    </row>
    <row r="34" spans="1:6" x14ac:dyDescent="0.25">
      <c r="A34" s="34" t="s">
        <v>1053</v>
      </c>
      <c r="B34" s="37"/>
      <c r="C34" s="36">
        <v>17</v>
      </c>
    </row>
    <row r="35" spans="1:6" x14ac:dyDescent="0.25">
      <c r="A35" s="34" t="s">
        <v>1054</v>
      </c>
      <c r="B35" s="37"/>
      <c r="C35" s="36">
        <v>17</v>
      </c>
    </row>
    <row r="36" spans="1:6" x14ac:dyDescent="0.25">
      <c r="A36" s="34" t="s">
        <v>1055</v>
      </c>
      <c r="B36" s="37"/>
      <c r="C36" s="36">
        <v>4</v>
      </c>
    </row>
    <row r="37" spans="1:6" x14ac:dyDescent="0.25">
      <c r="A37" s="34" t="s">
        <v>1056</v>
      </c>
      <c r="B37" s="37"/>
      <c r="C37" s="36">
        <v>11</v>
      </c>
    </row>
    <row r="38" spans="1:6" x14ac:dyDescent="0.25">
      <c r="A38" s="34" t="s">
        <v>1057</v>
      </c>
      <c r="B38" s="37"/>
      <c r="C38" s="36">
        <v>1</v>
      </c>
    </row>
    <row r="39" spans="1:6" x14ac:dyDescent="0.25">
      <c r="A39" s="34" t="s">
        <v>1058</v>
      </c>
      <c r="B39" s="37"/>
      <c r="C39" s="36">
        <v>1</v>
      </c>
    </row>
    <row r="40" spans="1:6" x14ac:dyDescent="0.25">
      <c r="A40" s="3"/>
    </row>
    <row r="41" spans="1:6" x14ac:dyDescent="0.25">
      <c r="A41" s="31" t="s">
        <v>1059</v>
      </c>
    </row>
    <row r="42" spans="1:6" x14ac:dyDescent="0.25">
      <c r="A42" s="32" t="s">
        <v>14</v>
      </c>
      <c r="B42" s="32" t="s">
        <v>15</v>
      </c>
      <c r="C42" s="33" t="s">
        <v>3</v>
      </c>
    </row>
    <row r="43" spans="1:6" x14ac:dyDescent="0.25">
      <c r="A43" s="34" t="s">
        <v>104</v>
      </c>
      <c r="B43" s="37"/>
      <c r="C43" s="36">
        <v>5</v>
      </c>
    </row>
    <row r="44" spans="1:6" x14ac:dyDescent="0.25">
      <c r="A44" s="34" t="s">
        <v>114</v>
      </c>
      <c r="B44" s="37"/>
      <c r="C44" s="36">
        <v>1</v>
      </c>
    </row>
    <row r="45" spans="1:6" x14ac:dyDescent="0.25">
      <c r="A45" s="34" t="s">
        <v>1060</v>
      </c>
      <c r="B45" s="37"/>
      <c r="C45" s="36">
        <v>2</v>
      </c>
    </row>
    <row r="46" spans="1:6" x14ac:dyDescent="0.25">
      <c r="A46" s="31" t="s">
        <v>1061</v>
      </c>
    </row>
    <row r="47" spans="1:6" ht="33.75" x14ac:dyDescent="0.25">
      <c r="A47" s="32" t="s">
        <v>14</v>
      </c>
      <c r="B47" s="32" t="s">
        <v>15</v>
      </c>
      <c r="C47" s="38" t="s">
        <v>104</v>
      </c>
      <c r="D47" s="38" t="s">
        <v>1062</v>
      </c>
      <c r="E47" s="38" t="s">
        <v>1037</v>
      </c>
      <c r="F47" s="38" t="s">
        <v>1036</v>
      </c>
    </row>
    <row r="48" spans="1:6" x14ac:dyDescent="0.25">
      <c r="A48" s="188" t="s">
        <v>959</v>
      </c>
      <c r="B48" s="40" t="s">
        <v>1063</v>
      </c>
      <c r="C48" s="41">
        <v>0</v>
      </c>
      <c r="D48" s="41">
        <v>0</v>
      </c>
      <c r="E48" s="41">
        <v>0</v>
      </c>
      <c r="F48" s="36">
        <v>0</v>
      </c>
    </row>
    <row r="49" spans="1:6" x14ac:dyDescent="0.25">
      <c r="A49" s="189"/>
      <c r="B49" s="40" t="s">
        <v>1064</v>
      </c>
      <c r="C49" s="41">
        <v>0</v>
      </c>
      <c r="D49" s="41">
        <v>0</v>
      </c>
      <c r="E49" s="41">
        <v>0</v>
      </c>
      <c r="F49" s="36">
        <v>0</v>
      </c>
    </row>
    <row r="50" spans="1:6" x14ac:dyDescent="0.25">
      <c r="A50" s="189"/>
      <c r="B50" s="40" t="s">
        <v>1065</v>
      </c>
      <c r="C50" s="41">
        <v>0</v>
      </c>
      <c r="D50" s="41">
        <v>0</v>
      </c>
      <c r="E50" s="41">
        <v>1</v>
      </c>
      <c r="F50" s="36">
        <v>0</v>
      </c>
    </row>
    <row r="51" spans="1:6" x14ac:dyDescent="0.25">
      <c r="A51" s="189"/>
      <c r="B51" s="40" t="s">
        <v>1066</v>
      </c>
      <c r="C51" s="41">
        <v>0</v>
      </c>
      <c r="D51" s="41">
        <v>0</v>
      </c>
      <c r="E51" s="41">
        <v>0</v>
      </c>
      <c r="F51" s="36">
        <v>0</v>
      </c>
    </row>
    <row r="52" spans="1:6" x14ac:dyDescent="0.25">
      <c r="A52" s="189"/>
      <c r="B52" s="40" t="s">
        <v>334</v>
      </c>
      <c r="C52" s="41">
        <v>13</v>
      </c>
      <c r="D52" s="41">
        <v>14</v>
      </c>
      <c r="E52" s="41">
        <v>1</v>
      </c>
      <c r="F52" s="36">
        <v>9</v>
      </c>
    </row>
    <row r="53" spans="1:6" x14ac:dyDescent="0.25">
      <c r="A53" s="189"/>
      <c r="B53" s="40" t="s">
        <v>1067</v>
      </c>
      <c r="C53" s="41">
        <v>175</v>
      </c>
      <c r="D53" s="41">
        <v>65</v>
      </c>
      <c r="E53" s="41">
        <v>2</v>
      </c>
      <c r="F53" s="36">
        <v>32</v>
      </c>
    </row>
    <row r="54" spans="1:6" x14ac:dyDescent="0.25">
      <c r="A54" s="189"/>
      <c r="B54" s="40" t="s">
        <v>1068</v>
      </c>
      <c r="C54" s="41">
        <v>38</v>
      </c>
      <c r="D54" s="41">
        <v>12</v>
      </c>
      <c r="E54" s="41">
        <v>2</v>
      </c>
      <c r="F54" s="36">
        <v>8</v>
      </c>
    </row>
    <row r="55" spans="1:6" x14ac:dyDescent="0.25">
      <c r="A55" s="189"/>
      <c r="B55" s="40" t="s">
        <v>1069</v>
      </c>
      <c r="C55" s="41">
        <v>0</v>
      </c>
      <c r="D55" s="41">
        <v>1</v>
      </c>
      <c r="E55" s="41">
        <v>0</v>
      </c>
      <c r="F55" s="36">
        <v>0</v>
      </c>
    </row>
    <row r="56" spans="1:6" x14ac:dyDescent="0.25">
      <c r="A56" s="189"/>
      <c r="B56" s="40" t="s">
        <v>1070</v>
      </c>
      <c r="C56" s="41">
        <v>0</v>
      </c>
      <c r="D56" s="41">
        <v>0</v>
      </c>
      <c r="E56" s="41">
        <v>0</v>
      </c>
      <c r="F56" s="36">
        <v>0</v>
      </c>
    </row>
    <row r="57" spans="1:6" x14ac:dyDescent="0.25">
      <c r="A57" s="189"/>
      <c r="B57" s="40" t="s">
        <v>1071</v>
      </c>
      <c r="C57" s="41">
        <v>5</v>
      </c>
      <c r="D57" s="41">
        <v>8</v>
      </c>
      <c r="E57" s="41">
        <v>1</v>
      </c>
      <c r="F57" s="36">
        <v>7</v>
      </c>
    </row>
    <row r="58" spans="1:6" x14ac:dyDescent="0.25">
      <c r="A58" s="189"/>
      <c r="B58" s="40" t="s">
        <v>1072</v>
      </c>
      <c r="C58" s="41">
        <v>1</v>
      </c>
      <c r="D58" s="41">
        <v>0</v>
      </c>
      <c r="E58" s="41">
        <v>0</v>
      </c>
      <c r="F58" s="36">
        <v>1</v>
      </c>
    </row>
    <row r="59" spans="1:6" x14ac:dyDescent="0.25">
      <c r="A59" s="189"/>
      <c r="B59" s="40" t="s">
        <v>1073</v>
      </c>
      <c r="C59" s="41">
        <v>0</v>
      </c>
      <c r="D59" s="41">
        <v>0</v>
      </c>
      <c r="E59" s="41">
        <v>0</v>
      </c>
      <c r="F59" s="36">
        <v>0</v>
      </c>
    </row>
    <row r="60" spans="1:6" x14ac:dyDescent="0.25">
      <c r="A60" s="189"/>
      <c r="B60" s="40" t="s">
        <v>405</v>
      </c>
      <c r="C60" s="41">
        <v>0</v>
      </c>
      <c r="D60" s="41">
        <v>0</v>
      </c>
      <c r="E60" s="41">
        <v>0</v>
      </c>
      <c r="F60" s="36">
        <v>0</v>
      </c>
    </row>
    <row r="61" spans="1:6" x14ac:dyDescent="0.25">
      <c r="A61" s="189"/>
      <c r="B61" s="40" t="s">
        <v>1074</v>
      </c>
      <c r="C61" s="41">
        <v>0</v>
      </c>
      <c r="D61" s="41">
        <v>0</v>
      </c>
      <c r="E61" s="41">
        <v>0</v>
      </c>
      <c r="F61" s="36">
        <v>0</v>
      </c>
    </row>
    <row r="62" spans="1:6" x14ac:dyDescent="0.25">
      <c r="A62" s="189"/>
      <c r="B62" s="40" t="s">
        <v>1075</v>
      </c>
      <c r="C62" s="41">
        <v>0</v>
      </c>
      <c r="D62" s="41">
        <v>0</v>
      </c>
      <c r="E62" s="41">
        <v>0</v>
      </c>
      <c r="F62" s="36">
        <v>0</v>
      </c>
    </row>
    <row r="63" spans="1:6" x14ac:dyDescent="0.25">
      <c r="A63" s="189"/>
      <c r="B63" s="40" t="s">
        <v>1076</v>
      </c>
      <c r="C63" s="41">
        <v>0</v>
      </c>
      <c r="D63" s="41">
        <v>0</v>
      </c>
      <c r="E63" s="41">
        <v>0</v>
      </c>
      <c r="F63" s="36">
        <v>0</v>
      </c>
    </row>
    <row r="64" spans="1:6" x14ac:dyDescent="0.25">
      <c r="A64" s="189"/>
      <c r="B64" s="40" t="s">
        <v>1077</v>
      </c>
      <c r="C64" s="41">
        <v>19</v>
      </c>
      <c r="D64" s="41">
        <v>12</v>
      </c>
      <c r="E64" s="41">
        <v>4</v>
      </c>
      <c r="F64" s="36">
        <v>6</v>
      </c>
    </row>
    <row r="65" spans="1:6" x14ac:dyDescent="0.25">
      <c r="A65" s="189"/>
      <c r="B65" s="40" t="s">
        <v>1078</v>
      </c>
      <c r="C65" s="41">
        <v>0</v>
      </c>
      <c r="D65" s="41">
        <v>0</v>
      </c>
      <c r="E65" s="41">
        <v>0</v>
      </c>
      <c r="F65" s="36">
        <v>0</v>
      </c>
    </row>
    <row r="66" spans="1:6" x14ac:dyDescent="0.25">
      <c r="A66" s="190"/>
      <c r="B66" s="40" t="s">
        <v>1079</v>
      </c>
      <c r="C66" s="41">
        <v>0</v>
      </c>
      <c r="D66" s="41">
        <v>1</v>
      </c>
      <c r="E66" s="41">
        <v>0</v>
      </c>
      <c r="F66" s="36">
        <v>0</v>
      </c>
    </row>
    <row r="67" spans="1:6" x14ac:dyDescent="0.25">
      <c r="A67" s="183" t="s">
        <v>1080</v>
      </c>
      <c r="B67" s="184"/>
      <c r="C67" s="42">
        <v>251</v>
      </c>
      <c r="D67" s="42">
        <v>113</v>
      </c>
      <c r="E67" s="42">
        <v>11</v>
      </c>
      <c r="F67" s="42">
        <v>63</v>
      </c>
    </row>
    <row r="68" spans="1:6" x14ac:dyDescent="0.25">
      <c r="A68" s="188" t="s">
        <v>974</v>
      </c>
      <c r="B68" s="40" t="s">
        <v>1081</v>
      </c>
      <c r="C68" s="41">
        <v>2</v>
      </c>
      <c r="D68" s="41">
        <v>0</v>
      </c>
      <c r="E68" s="41">
        <v>0</v>
      </c>
      <c r="F68" s="36">
        <v>0</v>
      </c>
    </row>
    <row r="69" spans="1:6" x14ac:dyDescent="0.25">
      <c r="A69" s="189"/>
      <c r="B69" s="40" t="s">
        <v>1082</v>
      </c>
      <c r="C69" s="41">
        <v>2</v>
      </c>
      <c r="D69" s="41">
        <v>0</v>
      </c>
      <c r="E69" s="41">
        <v>0</v>
      </c>
      <c r="F69" s="36">
        <v>0</v>
      </c>
    </row>
    <row r="70" spans="1:6" x14ac:dyDescent="0.25">
      <c r="A70" s="190"/>
      <c r="B70" s="40" t="s">
        <v>111</v>
      </c>
      <c r="C70" s="41">
        <v>5</v>
      </c>
      <c r="D70" s="41">
        <v>0</v>
      </c>
      <c r="E70" s="41">
        <v>0</v>
      </c>
      <c r="F70" s="36">
        <v>0</v>
      </c>
    </row>
    <row r="71" spans="1:6" x14ac:dyDescent="0.25">
      <c r="A71" s="183" t="s">
        <v>1083</v>
      </c>
      <c r="B71" s="184"/>
      <c r="C71" s="42">
        <v>9</v>
      </c>
      <c r="D71" s="42">
        <v>0</v>
      </c>
      <c r="E71" s="42">
        <v>0</v>
      </c>
      <c r="F71" s="42">
        <v>0</v>
      </c>
    </row>
    <row r="72" spans="1:6" x14ac:dyDescent="0.25">
      <c r="A72" s="6"/>
    </row>
  </sheetData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2:F87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0.5703125" bestFit="1" customWidth="1"/>
    <col min="6" max="6" width="13.140625" bestFit="1" customWidth="1"/>
    <col min="7" max="8" width="6.7109375" customWidth="1"/>
  </cols>
  <sheetData>
    <row r="2" spans="1:3" x14ac:dyDescent="0.25">
      <c r="A2" s="7" t="s">
        <v>1084</v>
      </c>
    </row>
    <row r="3" spans="1:3" x14ac:dyDescent="0.25">
      <c r="A3" s="8" t="s">
        <v>1085</v>
      </c>
    </row>
    <row r="4" spans="1:3" x14ac:dyDescent="0.25">
      <c r="A4" s="9" t="s">
        <v>14</v>
      </c>
      <c r="B4" s="43" t="s">
        <v>15</v>
      </c>
      <c r="C4" s="11" t="s">
        <v>3</v>
      </c>
    </row>
    <row r="5" spans="1:3" x14ac:dyDescent="0.25">
      <c r="A5" s="176" t="s">
        <v>1086</v>
      </c>
      <c r="B5" s="13" t="s">
        <v>1087</v>
      </c>
      <c r="C5" s="22">
        <v>1628</v>
      </c>
    </row>
    <row r="6" spans="1:3" x14ac:dyDescent="0.25">
      <c r="A6" s="177"/>
      <c r="B6" s="13" t="s">
        <v>1029</v>
      </c>
      <c r="C6" s="22">
        <v>341</v>
      </c>
    </row>
    <row r="7" spans="1:3" x14ac:dyDescent="0.25">
      <c r="A7" s="177"/>
      <c r="B7" s="13" t="s">
        <v>1088</v>
      </c>
      <c r="C7" s="22">
        <v>2548</v>
      </c>
    </row>
    <row r="8" spans="1:3" x14ac:dyDescent="0.25">
      <c r="A8" s="177"/>
      <c r="B8" s="13" t="s">
        <v>1089</v>
      </c>
      <c r="C8" s="22">
        <v>133</v>
      </c>
    </row>
    <row r="9" spans="1:3" x14ac:dyDescent="0.25">
      <c r="A9" s="177"/>
      <c r="B9" s="13" t="s">
        <v>1031</v>
      </c>
      <c r="C9" s="22">
        <v>13</v>
      </c>
    </row>
    <row r="10" spans="1:3" x14ac:dyDescent="0.25">
      <c r="A10" s="177"/>
      <c r="B10" s="13" t="s">
        <v>1032</v>
      </c>
      <c r="C10" s="22">
        <v>8</v>
      </c>
    </row>
    <row r="11" spans="1:3" x14ac:dyDescent="0.25">
      <c r="A11" s="177"/>
      <c r="B11" s="13" t="s">
        <v>1090</v>
      </c>
      <c r="C11" s="22">
        <v>11</v>
      </c>
    </row>
    <row r="12" spans="1:3" x14ac:dyDescent="0.25">
      <c r="A12" s="178"/>
      <c r="B12" s="13" t="s">
        <v>1091</v>
      </c>
      <c r="C12" s="22">
        <v>3</v>
      </c>
    </row>
    <row r="13" spans="1:3" x14ac:dyDescent="0.25">
      <c r="A13" s="3"/>
    </row>
    <row r="14" spans="1:3" x14ac:dyDescent="0.25">
      <c r="A14" s="8" t="s">
        <v>1092</v>
      </c>
    </row>
    <row r="15" spans="1:3" x14ac:dyDescent="0.25">
      <c r="A15" s="9" t="s">
        <v>14</v>
      </c>
      <c r="B15" s="43" t="s">
        <v>15</v>
      </c>
      <c r="C15" s="11" t="s">
        <v>3</v>
      </c>
    </row>
    <row r="16" spans="1:3" x14ac:dyDescent="0.25">
      <c r="A16" s="21" t="s">
        <v>1093</v>
      </c>
      <c r="B16" s="16"/>
      <c r="C16" s="22">
        <v>1506</v>
      </c>
    </row>
    <row r="17" spans="1:3" x14ac:dyDescent="0.25">
      <c r="A17" s="21" t="s">
        <v>1094</v>
      </c>
      <c r="B17" s="16"/>
      <c r="C17" s="22">
        <v>151</v>
      </c>
    </row>
    <row r="18" spans="1:3" x14ac:dyDescent="0.25">
      <c r="A18" s="21" t="s">
        <v>1095</v>
      </c>
      <c r="B18" s="16"/>
      <c r="C18" s="22">
        <v>550</v>
      </c>
    </row>
    <row r="19" spans="1:3" x14ac:dyDescent="0.25">
      <c r="A19" s="21" t="s">
        <v>1096</v>
      </c>
      <c r="B19" s="16"/>
      <c r="C19" s="22">
        <v>110</v>
      </c>
    </row>
    <row r="20" spans="1:3" x14ac:dyDescent="0.25">
      <c r="A20" s="3"/>
    </row>
    <row r="21" spans="1:3" x14ac:dyDescent="0.25">
      <c r="A21" s="8" t="s">
        <v>1097</v>
      </c>
    </row>
    <row r="22" spans="1:3" x14ac:dyDescent="0.25">
      <c r="A22" s="9" t="s">
        <v>14</v>
      </c>
      <c r="B22" s="43" t="s">
        <v>15</v>
      </c>
      <c r="C22" s="11" t="s">
        <v>3</v>
      </c>
    </row>
    <row r="23" spans="1:3" x14ac:dyDescent="0.25">
      <c r="A23" s="21" t="s">
        <v>1098</v>
      </c>
      <c r="B23" s="16"/>
      <c r="C23" s="22">
        <v>0</v>
      </c>
    </row>
    <row r="24" spans="1:3" x14ac:dyDescent="0.25">
      <c r="A24" s="21" t="s">
        <v>1099</v>
      </c>
      <c r="B24" s="16"/>
      <c r="C24" s="22">
        <v>0</v>
      </c>
    </row>
    <row r="25" spans="1:3" x14ac:dyDescent="0.25">
      <c r="A25" s="21" t="s">
        <v>1100</v>
      </c>
      <c r="B25" s="16"/>
      <c r="C25" s="22">
        <v>0</v>
      </c>
    </row>
    <row r="26" spans="1:3" x14ac:dyDescent="0.25">
      <c r="A26" s="21" t="s">
        <v>1101</v>
      </c>
      <c r="B26" s="16"/>
      <c r="C26" s="22">
        <v>0</v>
      </c>
    </row>
    <row r="27" spans="1:3" x14ac:dyDescent="0.25">
      <c r="A27" s="21" t="s">
        <v>1102</v>
      </c>
      <c r="B27" s="16"/>
      <c r="C27" s="22">
        <v>0</v>
      </c>
    </row>
    <row r="28" spans="1:3" x14ac:dyDescent="0.25">
      <c r="A28" s="21" t="s">
        <v>1103</v>
      </c>
      <c r="B28" s="16"/>
      <c r="C28" s="22">
        <v>1</v>
      </c>
    </row>
    <row r="29" spans="1:3" x14ac:dyDescent="0.25">
      <c r="A29" s="3"/>
    </row>
    <row r="30" spans="1:3" x14ac:dyDescent="0.25">
      <c r="A30" s="8" t="s">
        <v>1104</v>
      </c>
    </row>
    <row r="31" spans="1:3" x14ac:dyDescent="0.25">
      <c r="A31" s="9" t="s">
        <v>14</v>
      </c>
      <c r="B31" s="43" t="s">
        <v>15</v>
      </c>
      <c r="C31" s="11" t="s">
        <v>3</v>
      </c>
    </row>
    <row r="32" spans="1:3" x14ac:dyDescent="0.25">
      <c r="A32" s="21" t="s">
        <v>1105</v>
      </c>
      <c r="B32" s="16"/>
      <c r="C32" s="22">
        <v>0</v>
      </c>
    </row>
    <row r="33" spans="1:3" x14ac:dyDescent="0.25">
      <c r="A33" s="21" t="s">
        <v>1106</v>
      </c>
      <c r="B33" s="16"/>
      <c r="C33" s="22">
        <v>0</v>
      </c>
    </row>
    <row r="34" spans="1:3" x14ac:dyDescent="0.25">
      <c r="A34" s="3"/>
    </row>
    <row r="35" spans="1:3" x14ac:dyDescent="0.25">
      <c r="A35" s="8" t="s">
        <v>1050</v>
      </c>
    </row>
    <row r="36" spans="1:3" x14ac:dyDescent="0.25">
      <c r="A36" s="9" t="s">
        <v>14</v>
      </c>
      <c r="B36" s="43" t="s">
        <v>15</v>
      </c>
      <c r="C36" s="11" t="s">
        <v>3</v>
      </c>
    </row>
    <row r="37" spans="1:3" x14ac:dyDescent="0.25">
      <c r="A37" s="21" t="s">
        <v>1107</v>
      </c>
      <c r="B37" s="16"/>
      <c r="C37" s="22">
        <v>51</v>
      </c>
    </row>
    <row r="38" spans="1:3" x14ac:dyDescent="0.25">
      <c r="A38" s="21" t="s">
        <v>1108</v>
      </c>
      <c r="B38" s="16"/>
      <c r="C38" s="22">
        <v>52</v>
      </c>
    </row>
    <row r="39" spans="1:3" x14ac:dyDescent="0.25">
      <c r="A39" s="21" t="s">
        <v>1109</v>
      </c>
      <c r="B39" s="16"/>
      <c r="C39" s="22">
        <v>369</v>
      </c>
    </row>
    <row r="40" spans="1:3" x14ac:dyDescent="0.25">
      <c r="A40" s="21" t="s">
        <v>1110</v>
      </c>
      <c r="B40" s="16"/>
      <c r="C40" s="22">
        <v>77</v>
      </c>
    </row>
    <row r="41" spans="1:3" x14ac:dyDescent="0.25">
      <c r="A41" s="21" t="s">
        <v>1111</v>
      </c>
      <c r="B41" s="16"/>
      <c r="C41" s="22">
        <v>203</v>
      </c>
    </row>
    <row r="42" spans="1:3" x14ac:dyDescent="0.25">
      <c r="A42" s="21" t="s">
        <v>1112</v>
      </c>
      <c r="B42" s="16"/>
      <c r="C42" s="22">
        <v>66</v>
      </c>
    </row>
    <row r="43" spans="1:3" x14ac:dyDescent="0.25">
      <c r="A43" s="3"/>
    </row>
    <row r="44" spans="1:3" x14ac:dyDescent="0.25">
      <c r="A44" s="8" t="s">
        <v>1113</v>
      </c>
    </row>
    <row r="45" spans="1:3" x14ac:dyDescent="0.25">
      <c r="A45" s="9" t="s">
        <v>14</v>
      </c>
      <c r="B45" s="43" t="s">
        <v>15</v>
      </c>
      <c r="C45" s="11" t="s">
        <v>3</v>
      </c>
    </row>
    <row r="46" spans="1:3" x14ac:dyDescent="0.25">
      <c r="A46" s="21" t="s">
        <v>1114</v>
      </c>
      <c r="B46" s="16"/>
      <c r="C46" s="22">
        <v>49</v>
      </c>
    </row>
    <row r="47" spans="1:3" x14ac:dyDescent="0.25">
      <c r="A47" s="21" t="s">
        <v>1115</v>
      </c>
      <c r="B47" s="16"/>
      <c r="C47" s="22">
        <v>35</v>
      </c>
    </row>
    <row r="48" spans="1:3" x14ac:dyDescent="0.25">
      <c r="A48" s="3"/>
    </row>
    <row r="49" spans="1:6" x14ac:dyDescent="0.25">
      <c r="A49" s="8" t="s">
        <v>1116</v>
      </c>
    </row>
    <row r="50" spans="1:6" x14ac:dyDescent="0.25">
      <c r="A50" s="9" t="s">
        <v>14</v>
      </c>
      <c r="B50" s="43" t="s">
        <v>15</v>
      </c>
      <c r="C50" s="11" t="s">
        <v>3</v>
      </c>
    </row>
    <row r="51" spans="1:6" x14ac:dyDescent="0.25">
      <c r="A51" s="176" t="s">
        <v>1117</v>
      </c>
      <c r="B51" s="13" t="s">
        <v>1118</v>
      </c>
      <c r="C51" s="22">
        <v>87</v>
      </c>
    </row>
    <row r="52" spans="1:6" x14ac:dyDescent="0.25">
      <c r="A52" s="177"/>
      <c r="B52" s="13" t="s">
        <v>1119</v>
      </c>
      <c r="C52" s="22">
        <v>129</v>
      </c>
    </row>
    <row r="53" spans="1:6" x14ac:dyDescent="0.25">
      <c r="A53" s="177"/>
      <c r="B53" s="13" t="s">
        <v>1120</v>
      </c>
      <c r="C53" s="22">
        <v>9</v>
      </c>
    </row>
    <row r="54" spans="1:6" x14ac:dyDescent="0.25">
      <c r="A54" s="178"/>
      <c r="B54" s="13" t="s">
        <v>1121</v>
      </c>
      <c r="C54" s="22">
        <v>0</v>
      </c>
    </row>
    <row r="55" spans="1:6" x14ac:dyDescent="0.25">
      <c r="A55" s="3"/>
    </row>
    <row r="56" spans="1:6" x14ac:dyDescent="0.25">
      <c r="A56" s="8" t="s">
        <v>1059</v>
      </c>
    </row>
    <row r="57" spans="1:6" x14ac:dyDescent="0.25">
      <c r="A57" s="9" t="s">
        <v>14</v>
      </c>
      <c r="B57" s="43" t="s">
        <v>15</v>
      </c>
      <c r="C57" s="11" t="s">
        <v>3</v>
      </c>
    </row>
    <row r="58" spans="1:6" x14ac:dyDescent="0.25">
      <c r="A58" s="21" t="s">
        <v>104</v>
      </c>
      <c r="B58" s="16"/>
      <c r="C58" s="22">
        <v>5</v>
      </c>
    </row>
    <row r="59" spans="1:6" x14ac:dyDescent="0.25">
      <c r="A59" s="21" t="s">
        <v>114</v>
      </c>
      <c r="B59" s="16"/>
      <c r="C59" s="22">
        <v>1</v>
      </c>
    </row>
    <row r="60" spans="1:6" x14ac:dyDescent="0.25">
      <c r="A60" s="21" t="s">
        <v>1060</v>
      </c>
      <c r="B60" s="16"/>
      <c r="C60" s="22">
        <v>1</v>
      </c>
    </row>
    <row r="61" spans="1:6" x14ac:dyDescent="0.25">
      <c r="A61" s="8" t="s">
        <v>1061</v>
      </c>
    </row>
    <row r="62" spans="1:6" ht="33.75" x14ac:dyDescent="0.25">
      <c r="A62" s="9" t="s">
        <v>14</v>
      </c>
      <c r="B62" s="43" t="s">
        <v>15</v>
      </c>
      <c r="C62" s="23" t="s">
        <v>104</v>
      </c>
      <c r="D62" s="23" t="s">
        <v>1062</v>
      </c>
      <c r="E62" s="23" t="s">
        <v>1037</v>
      </c>
      <c r="F62" s="23" t="s">
        <v>1036</v>
      </c>
    </row>
    <row r="63" spans="1:6" x14ac:dyDescent="0.25">
      <c r="A63" s="176" t="s">
        <v>959</v>
      </c>
      <c r="B63" s="13" t="s">
        <v>1063</v>
      </c>
      <c r="C63" s="14">
        <v>0</v>
      </c>
      <c r="D63" s="14">
        <v>0</v>
      </c>
      <c r="E63" s="14">
        <v>0</v>
      </c>
      <c r="F63" s="22">
        <v>0</v>
      </c>
    </row>
    <row r="64" spans="1:6" x14ac:dyDescent="0.25">
      <c r="A64" s="177"/>
      <c r="B64" s="13" t="s">
        <v>1064</v>
      </c>
      <c r="C64" s="14">
        <v>1</v>
      </c>
      <c r="D64" s="14">
        <v>0</v>
      </c>
      <c r="E64" s="14">
        <v>0</v>
      </c>
      <c r="F64" s="22">
        <v>0</v>
      </c>
    </row>
    <row r="65" spans="1:6" x14ac:dyDescent="0.25">
      <c r="A65" s="177"/>
      <c r="B65" s="13" t="s">
        <v>1065</v>
      </c>
      <c r="C65" s="14">
        <v>1</v>
      </c>
      <c r="D65" s="14">
        <v>0</v>
      </c>
      <c r="E65" s="14">
        <v>0</v>
      </c>
      <c r="F65" s="22">
        <v>0</v>
      </c>
    </row>
    <row r="66" spans="1:6" x14ac:dyDescent="0.25">
      <c r="A66" s="177"/>
      <c r="B66" s="13" t="s">
        <v>1066</v>
      </c>
      <c r="C66" s="14">
        <v>0</v>
      </c>
      <c r="D66" s="14">
        <v>1</v>
      </c>
      <c r="E66" s="14">
        <v>0</v>
      </c>
      <c r="F66" s="22">
        <v>0</v>
      </c>
    </row>
    <row r="67" spans="1:6" x14ac:dyDescent="0.25">
      <c r="A67" s="177"/>
      <c r="B67" s="13" t="s">
        <v>334</v>
      </c>
      <c r="C67" s="14">
        <v>84</v>
      </c>
      <c r="D67" s="14">
        <v>123</v>
      </c>
      <c r="E67" s="14">
        <v>20</v>
      </c>
      <c r="F67" s="22">
        <v>97</v>
      </c>
    </row>
    <row r="68" spans="1:6" x14ac:dyDescent="0.25">
      <c r="A68" s="177"/>
      <c r="B68" s="13" t="s">
        <v>1122</v>
      </c>
      <c r="C68" s="14">
        <v>1379</v>
      </c>
      <c r="D68" s="14">
        <v>373</v>
      </c>
      <c r="E68" s="14">
        <v>76</v>
      </c>
      <c r="F68" s="22">
        <v>291</v>
      </c>
    </row>
    <row r="69" spans="1:6" x14ac:dyDescent="0.25">
      <c r="A69" s="177"/>
      <c r="B69" s="13" t="s">
        <v>1123</v>
      </c>
      <c r="C69" s="14">
        <v>202</v>
      </c>
      <c r="D69" s="14">
        <v>43</v>
      </c>
      <c r="E69" s="14">
        <v>20</v>
      </c>
      <c r="F69" s="22">
        <v>34</v>
      </c>
    </row>
    <row r="70" spans="1:6" x14ac:dyDescent="0.25">
      <c r="A70" s="177"/>
      <c r="B70" s="13" t="s">
        <v>1069</v>
      </c>
      <c r="C70" s="14">
        <v>5</v>
      </c>
      <c r="D70" s="14">
        <v>18</v>
      </c>
      <c r="E70" s="14">
        <v>4</v>
      </c>
      <c r="F70" s="22">
        <v>11</v>
      </c>
    </row>
    <row r="71" spans="1:6" x14ac:dyDescent="0.25">
      <c r="A71" s="177"/>
      <c r="B71" s="13" t="s">
        <v>1124</v>
      </c>
      <c r="C71" s="14">
        <v>1</v>
      </c>
      <c r="D71" s="14">
        <v>3</v>
      </c>
      <c r="E71" s="14">
        <v>0</v>
      </c>
      <c r="F71" s="22">
        <v>2</v>
      </c>
    </row>
    <row r="72" spans="1:6" x14ac:dyDescent="0.25">
      <c r="A72" s="177"/>
      <c r="B72" s="13" t="s">
        <v>1125</v>
      </c>
      <c r="C72" s="14">
        <v>83</v>
      </c>
      <c r="D72" s="14">
        <v>212</v>
      </c>
      <c r="E72" s="14">
        <v>39</v>
      </c>
      <c r="F72" s="22">
        <v>140</v>
      </c>
    </row>
    <row r="73" spans="1:6" x14ac:dyDescent="0.25">
      <c r="A73" s="177"/>
      <c r="B73" s="13" t="s">
        <v>1126</v>
      </c>
      <c r="C73" s="14">
        <v>27</v>
      </c>
      <c r="D73" s="14">
        <v>73</v>
      </c>
      <c r="E73" s="14">
        <v>11</v>
      </c>
      <c r="F73" s="22">
        <v>50</v>
      </c>
    </row>
    <row r="74" spans="1:6" x14ac:dyDescent="0.25">
      <c r="A74" s="177"/>
      <c r="B74" s="13" t="s">
        <v>1073</v>
      </c>
      <c r="C74" s="14">
        <v>2</v>
      </c>
      <c r="D74" s="14">
        <v>0</v>
      </c>
      <c r="E74" s="14">
        <v>0</v>
      </c>
      <c r="F74" s="22">
        <v>0</v>
      </c>
    </row>
    <row r="75" spans="1:6" x14ac:dyDescent="0.25">
      <c r="A75" s="177"/>
      <c r="B75" s="13" t="s">
        <v>405</v>
      </c>
      <c r="C75" s="14">
        <v>1</v>
      </c>
      <c r="D75" s="14">
        <v>0</v>
      </c>
      <c r="E75" s="14">
        <v>0</v>
      </c>
      <c r="F75" s="22">
        <v>0</v>
      </c>
    </row>
    <row r="76" spans="1:6" x14ac:dyDescent="0.25">
      <c r="A76" s="177"/>
      <c r="B76" s="13" t="s">
        <v>1074</v>
      </c>
      <c r="C76" s="14">
        <v>0</v>
      </c>
      <c r="D76" s="14">
        <v>1</v>
      </c>
      <c r="E76" s="14">
        <v>0</v>
      </c>
      <c r="F76" s="22">
        <v>0</v>
      </c>
    </row>
    <row r="77" spans="1:6" x14ac:dyDescent="0.25">
      <c r="A77" s="177"/>
      <c r="B77" s="13" t="s">
        <v>1075</v>
      </c>
      <c r="C77" s="14">
        <v>7</v>
      </c>
      <c r="D77" s="14">
        <v>4</v>
      </c>
      <c r="E77" s="14">
        <v>0</v>
      </c>
      <c r="F77" s="22">
        <v>1</v>
      </c>
    </row>
    <row r="78" spans="1:6" x14ac:dyDescent="0.25">
      <c r="A78" s="177"/>
      <c r="B78" s="13" t="s">
        <v>1076</v>
      </c>
      <c r="C78" s="14">
        <v>1</v>
      </c>
      <c r="D78" s="14">
        <v>2</v>
      </c>
      <c r="E78" s="14">
        <v>2</v>
      </c>
      <c r="F78" s="22">
        <v>0</v>
      </c>
    </row>
    <row r="79" spans="1:6" x14ac:dyDescent="0.25">
      <c r="A79" s="177"/>
      <c r="B79" s="13" t="s">
        <v>1077</v>
      </c>
      <c r="C79" s="14">
        <v>1652</v>
      </c>
      <c r="D79" s="14">
        <v>347</v>
      </c>
      <c r="E79" s="14">
        <v>66</v>
      </c>
      <c r="F79" s="22">
        <v>132</v>
      </c>
    </row>
    <row r="80" spans="1:6" x14ac:dyDescent="0.25">
      <c r="A80" s="177"/>
      <c r="B80" s="13" t="s">
        <v>1078</v>
      </c>
      <c r="C80" s="14">
        <v>5</v>
      </c>
      <c r="D80" s="14">
        <v>0</v>
      </c>
      <c r="E80" s="14">
        <v>0</v>
      </c>
      <c r="F80" s="22">
        <v>0</v>
      </c>
    </row>
    <row r="81" spans="1:6" x14ac:dyDescent="0.25">
      <c r="A81" s="178"/>
      <c r="B81" s="13" t="s">
        <v>1079</v>
      </c>
      <c r="C81" s="14">
        <v>0</v>
      </c>
      <c r="D81" s="14">
        <v>1</v>
      </c>
      <c r="E81" s="14">
        <v>0</v>
      </c>
      <c r="F81" s="22">
        <v>0</v>
      </c>
    </row>
    <row r="82" spans="1:6" x14ac:dyDescent="0.25">
      <c r="A82" s="191" t="s">
        <v>1080</v>
      </c>
      <c r="B82" s="192"/>
      <c r="C82" s="29">
        <v>3451</v>
      </c>
      <c r="D82" s="29">
        <v>1201</v>
      </c>
      <c r="E82" s="29">
        <v>238</v>
      </c>
      <c r="F82" s="29">
        <v>758</v>
      </c>
    </row>
    <row r="83" spans="1:6" x14ac:dyDescent="0.25">
      <c r="A83" s="176" t="s">
        <v>1127</v>
      </c>
      <c r="B83" s="13" t="s">
        <v>1081</v>
      </c>
      <c r="C83" s="14">
        <v>3</v>
      </c>
      <c r="D83" s="14">
        <v>0</v>
      </c>
      <c r="E83" s="14">
        <v>0</v>
      </c>
      <c r="F83" s="22">
        <v>0</v>
      </c>
    </row>
    <row r="84" spans="1:6" x14ac:dyDescent="0.25">
      <c r="A84" s="177"/>
      <c r="B84" s="13" t="s">
        <v>1082</v>
      </c>
      <c r="C84" s="14">
        <v>0</v>
      </c>
      <c r="D84" s="14">
        <v>0</v>
      </c>
      <c r="E84" s="14">
        <v>0</v>
      </c>
      <c r="F84" s="22">
        <v>0</v>
      </c>
    </row>
    <row r="85" spans="1:6" x14ac:dyDescent="0.25">
      <c r="A85" s="178"/>
      <c r="B85" s="13" t="s">
        <v>111</v>
      </c>
      <c r="C85" s="14">
        <v>1</v>
      </c>
      <c r="D85" s="14">
        <v>0</v>
      </c>
      <c r="E85" s="14">
        <v>0</v>
      </c>
      <c r="F85" s="22">
        <v>0</v>
      </c>
    </row>
    <row r="86" spans="1:6" x14ac:dyDescent="0.25">
      <c r="A86" s="191" t="s">
        <v>1128</v>
      </c>
      <c r="B86" s="192"/>
      <c r="C86" s="29">
        <v>4</v>
      </c>
      <c r="D86" s="29">
        <v>0</v>
      </c>
      <c r="E86" s="29">
        <v>0</v>
      </c>
      <c r="F86" s="29">
        <v>0</v>
      </c>
    </row>
    <row r="87" spans="1:6" x14ac:dyDescent="0.25">
      <c r="A87" s="6"/>
    </row>
  </sheetData>
  <sheetProtection algorithmName="SHA-512" hashValue="pSOnkr8TiGURBu5CrLrGd8wZ3ok/9xJkJ2A7YS/AGp+MWP8O62kY4QzaNO1iRGPScuLqdLX58so4hPaea9IAEA==" saltValue="0jNCQNDxQjPFPLYz7KMZO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2:C37"/>
  <sheetViews>
    <sheetView showGridLines="0" workbookViewId="0"/>
  </sheetViews>
  <sheetFormatPr baseColWidth="10" defaultColWidth="9.140625" defaultRowHeight="15" x14ac:dyDescent="0.25"/>
  <cols>
    <col min="1" max="1" width="46.7109375" bestFit="1" customWidth="1"/>
    <col min="2" max="2" width="13.7109375" bestFit="1" customWidth="1"/>
    <col min="3" max="3" width="4.42578125" bestFit="1" customWidth="1"/>
    <col min="4" max="5" width="19.140625" customWidth="1"/>
  </cols>
  <sheetData>
    <row r="2" spans="1:3" x14ac:dyDescent="0.25">
      <c r="A2" s="7" t="s">
        <v>1129</v>
      </c>
    </row>
    <row r="3" spans="1:3" x14ac:dyDescent="0.25">
      <c r="A3" s="8" t="s">
        <v>1130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1131</v>
      </c>
      <c r="B5" s="16"/>
      <c r="C5" s="22">
        <v>1</v>
      </c>
    </row>
    <row r="6" spans="1:3" x14ac:dyDescent="0.25">
      <c r="A6" s="12" t="s">
        <v>1132</v>
      </c>
      <c r="B6" s="16"/>
      <c r="C6" s="22">
        <v>8</v>
      </c>
    </row>
    <row r="7" spans="1:3" x14ac:dyDescent="0.25">
      <c r="A7" s="12" t="s">
        <v>1133</v>
      </c>
      <c r="B7" s="16"/>
      <c r="C7" s="22">
        <v>6</v>
      </c>
    </row>
    <row r="8" spans="1:3" x14ac:dyDescent="0.25">
      <c r="A8" s="12" t="s">
        <v>1134</v>
      </c>
      <c r="B8" s="16"/>
      <c r="C8" s="22">
        <v>0</v>
      </c>
    </row>
    <row r="9" spans="1:3" x14ac:dyDescent="0.25">
      <c r="A9" s="12" t="s">
        <v>1135</v>
      </c>
      <c r="B9" s="16"/>
      <c r="C9" s="22">
        <v>0</v>
      </c>
    </row>
    <row r="10" spans="1:3" x14ac:dyDescent="0.25">
      <c r="A10" s="3"/>
    </row>
    <row r="11" spans="1:3" x14ac:dyDescent="0.25">
      <c r="A11" s="8" t="s">
        <v>1136</v>
      </c>
    </row>
    <row r="12" spans="1:3" x14ac:dyDescent="0.25">
      <c r="A12" s="9" t="s">
        <v>14</v>
      </c>
      <c r="B12" s="9" t="s">
        <v>15</v>
      </c>
      <c r="C12" s="11" t="s">
        <v>3</v>
      </c>
    </row>
    <row r="13" spans="1:3" x14ac:dyDescent="0.25">
      <c r="A13" s="12" t="s">
        <v>1131</v>
      </c>
      <c r="B13" s="16"/>
      <c r="C13" s="22">
        <v>16</v>
      </c>
    </row>
    <row r="14" spans="1:3" x14ac:dyDescent="0.25">
      <c r="A14" s="12" t="s">
        <v>1132</v>
      </c>
      <c r="B14" s="16"/>
      <c r="C14" s="22">
        <v>52</v>
      </c>
    </row>
    <row r="15" spans="1:3" x14ac:dyDescent="0.25">
      <c r="A15" s="12" t="s">
        <v>1137</v>
      </c>
      <c r="B15" s="16"/>
      <c r="C15" s="22">
        <v>7</v>
      </c>
    </row>
    <row r="16" spans="1:3" x14ac:dyDescent="0.25">
      <c r="A16" s="12" t="s">
        <v>1134</v>
      </c>
      <c r="B16" s="16"/>
      <c r="C16" s="22">
        <v>0</v>
      </c>
    </row>
    <row r="17" spans="1:3" x14ac:dyDescent="0.25">
      <c r="A17" s="12" t="s">
        <v>1135</v>
      </c>
      <c r="B17" s="16"/>
      <c r="C17" s="22">
        <v>0</v>
      </c>
    </row>
    <row r="18" spans="1:3" x14ac:dyDescent="0.25">
      <c r="A18" s="3"/>
    </row>
    <row r="19" spans="1:3" x14ac:dyDescent="0.25">
      <c r="A19" s="8" t="s">
        <v>1059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12" t="s">
        <v>1138</v>
      </c>
      <c r="B21" s="16"/>
      <c r="C21" s="22">
        <v>5</v>
      </c>
    </row>
    <row r="22" spans="1:3" x14ac:dyDescent="0.25">
      <c r="A22" s="12" t="s">
        <v>1139</v>
      </c>
      <c r="B22" s="16"/>
      <c r="C22" s="22">
        <v>3</v>
      </c>
    </row>
    <row r="23" spans="1:3" x14ac:dyDescent="0.25">
      <c r="A23" s="12" t="s">
        <v>1140</v>
      </c>
      <c r="B23" s="16"/>
      <c r="C23" s="22">
        <v>1</v>
      </c>
    </row>
    <row r="24" spans="1:3" x14ac:dyDescent="0.25">
      <c r="A24" s="12" t="s">
        <v>1141</v>
      </c>
      <c r="B24" s="16"/>
      <c r="C24" s="22">
        <v>1</v>
      </c>
    </row>
    <row r="25" spans="1:3" x14ac:dyDescent="0.25">
      <c r="A25" s="3"/>
    </row>
    <row r="26" spans="1:3" x14ac:dyDescent="0.25">
      <c r="A26" s="8" t="s">
        <v>1142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1143</v>
      </c>
      <c r="B28" s="16"/>
      <c r="C28" s="22">
        <v>2</v>
      </c>
    </row>
    <row r="29" spans="1:3" x14ac:dyDescent="0.25">
      <c r="A29" s="12" t="s">
        <v>1144</v>
      </c>
      <c r="B29" s="16"/>
      <c r="C29" s="22">
        <v>19</v>
      </c>
    </row>
    <row r="30" spans="1:3" x14ac:dyDescent="0.25">
      <c r="A30" s="12" t="s">
        <v>1145</v>
      </c>
      <c r="B30" s="16"/>
      <c r="C30" s="22">
        <v>0</v>
      </c>
    </row>
    <row r="31" spans="1:3" x14ac:dyDescent="0.25">
      <c r="A31" s="3"/>
    </row>
    <row r="32" spans="1:3" x14ac:dyDescent="0.25">
      <c r="A32" s="8" t="s">
        <v>1146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1147</v>
      </c>
      <c r="B34" s="16"/>
      <c r="C34" s="22">
        <v>0</v>
      </c>
    </row>
    <row r="35" spans="1:3" x14ac:dyDescent="0.25">
      <c r="A35" s="12" t="s">
        <v>1148</v>
      </c>
      <c r="B35" s="16"/>
      <c r="C35" s="22">
        <v>3</v>
      </c>
    </row>
    <row r="36" spans="1:3" x14ac:dyDescent="0.25">
      <c r="A36" s="12" t="s">
        <v>1149</v>
      </c>
      <c r="B36" s="16"/>
      <c r="C36" s="22">
        <v>3</v>
      </c>
    </row>
    <row r="37" spans="1:3" x14ac:dyDescent="0.25">
      <c r="A37" s="6"/>
    </row>
  </sheetData>
  <sheetProtection algorithmName="SHA-512" hashValue="UT2Km5V40WkB9KxaLsK1J3GtUorwvhJ5SbfaapFV/JbMCCQHnZoKmN1lIQlWgSpNio5FrR2kZFPHVzkKabpV1w==" saltValue="l0wtWZ6s7wbRmJUWXYOR3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A2:C64"/>
  <sheetViews>
    <sheetView showGridLines="0" workbookViewId="0"/>
  </sheetViews>
  <sheetFormatPr baseColWidth="10" defaultColWidth="9.140625" defaultRowHeight="15" x14ac:dyDescent="0.25"/>
  <cols>
    <col min="1" max="1" width="68.140625" bestFit="1" customWidth="1"/>
    <col min="2" max="2" width="13.7109375" bestFit="1" customWidth="1"/>
    <col min="3" max="3" width="4.42578125" bestFit="1" customWidth="1"/>
    <col min="4" max="5" width="13.28515625" customWidth="1"/>
  </cols>
  <sheetData>
    <row r="2" spans="1:3" x14ac:dyDescent="0.25">
      <c r="A2" s="7" t="s">
        <v>1150</v>
      </c>
    </row>
    <row r="3" spans="1:3" x14ac:dyDescent="0.25">
      <c r="A3" s="8" t="s">
        <v>1151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1152</v>
      </c>
      <c r="B5" s="16"/>
      <c r="C5" s="22">
        <v>11</v>
      </c>
    </row>
    <row r="6" spans="1:3" x14ac:dyDescent="0.25">
      <c r="A6" s="12" t="s">
        <v>1153</v>
      </c>
      <c r="B6" s="16"/>
      <c r="C6" s="22">
        <v>0</v>
      </c>
    </row>
    <row r="7" spans="1:3" x14ac:dyDescent="0.25">
      <c r="A7" s="12" t="s">
        <v>1154</v>
      </c>
      <c r="B7" s="16"/>
      <c r="C7" s="22">
        <v>1</v>
      </c>
    </row>
    <row r="8" spans="1:3" x14ac:dyDescent="0.25">
      <c r="A8" s="12" t="s">
        <v>1155</v>
      </c>
      <c r="B8" s="16"/>
      <c r="C8" s="22">
        <v>3</v>
      </c>
    </row>
    <row r="9" spans="1:3" x14ac:dyDescent="0.25">
      <c r="A9" s="12" t="s">
        <v>1156</v>
      </c>
      <c r="B9" s="16"/>
      <c r="C9" s="22">
        <v>0</v>
      </c>
    </row>
    <row r="10" spans="1:3" x14ac:dyDescent="0.25">
      <c r="A10" s="12" t="s">
        <v>1157</v>
      </c>
      <c r="B10" s="16"/>
      <c r="C10" s="22">
        <v>0</v>
      </c>
    </row>
    <row r="11" spans="1:3" x14ac:dyDescent="0.25">
      <c r="A11" s="3"/>
    </row>
    <row r="12" spans="1:3" x14ac:dyDescent="0.25">
      <c r="A12" s="8" t="s">
        <v>1158</v>
      </c>
    </row>
    <row r="13" spans="1:3" x14ac:dyDescent="0.25">
      <c r="A13" s="9" t="s">
        <v>14</v>
      </c>
      <c r="B13" s="9" t="s">
        <v>15</v>
      </c>
      <c r="C13" s="11" t="s">
        <v>3</v>
      </c>
    </row>
    <row r="14" spans="1:3" x14ac:dyDescent="0.25">
      <c r="A14" s="12" t="s">
        <v>1159</v>
      </c>
      <c r="B14" s="16"/>
      <c r="C14" s="22">
        <v>16</v>
      </c>
    </row>
    <row r="15" spans="1:3" x14ac:dyDescent="0.25">
      <c r="A15" s="12" t="s">
        <v>1160</v>
      </c>
      <c r="B15" s="16"/>
      <c r="C15" s="22">
        <v>9</v>
      </c>
    </row>
    <row r="16" spans="1:3" x14ac:dyDescent="0.25">
      <c r="A16" s="12" t="s">
        <v>1161</v>
      </c>
      <c r="B16" s="16"/>
      <c r="C16" s="22">
        <v>0</v>
      </c>
    </row>
    <row r="17" spans="1:3" x14ac:dyDescent="0.25">
      <c r="A17" s="3"/>
    </row>
    <row r="18" spans="1:3" x14ac:dyDescent="0.25">
      <c r="A18" s="8" t="s">
        <v>1162</v>
      </c>
    </row>
    <row r="19" spans="1:3" x14ac:dyDescent="0.25">
      <c r="A19" s="9" t="s">
        <v>14</v>
      </c>
      <c r="B19" s="9" t="s">
        <v>15</v>
      </c>
      <c r="C19" s="11" t="s">
        <v>3</v>
      </c>
    </row>
    <row r="20" spans="1:3" x14ac:dyDescent="0.25">
      <c r="A20" s="12" t="s">
        <v>1163</v>
      </c>
      <c r="B20" s="16"/>
      <c r="C20" s="22">
        <v>0</v>
      </c>
    </row>
    <row r="21" spans="1:3" x14ac:dyDescent="0.25">
      <c r="A21" s="12" t="s">
        <v>1164</v>
      </c>
      <c r="B21" s="16"/>
      <c r="C21" s="22">
        <v>0</v>
      </c>
    </row>
    <row r="22" spans="1:3" x14ac:dyDescent="0.25">
      <c r="A22" s="12" t="s">
        <v>1165</v>
      </c>
      <c r="B22" s="16"/>
      <c r="C22" s="22">
        <v>0</v>
      </c>
    </row>
    <row r="23" spans="1:3" x14ac:dyDescent="0.25">
      <c r="A23" s="3"/>
    </row>
    <row r="24" spans="1:3" x14ac:dyDescent="0.25">
      <c r="A24" s="8" t="s">
        <v>1166</v>
      </c>
    </row>
    <row r="25" spans="1:3" x14ac:dyDescent="0.25">
      <c r="A25" s="9" t="s">
        <v>14</v>
      </c>
      <c r="B25" s="9" t="s">
        <v>15</v>
      </c>
      <c r="C25" s="11" t="s">
        <v>3</v>
      </c>
    </row>
    <row r="26" spans="1:3" x14ac:dyDescent="0.25">
      <c r="A26" s="12" t="s">
        <v>1167</v>
      </c>
      <c r="B26" s="16"/>
      <c r="C26" s="22">
        <v>0</v>
      </c>
    </row>
    <row r="27" spans="1:3" x14ac:dyDescent="0.25">
      <c r="A27" s="12" t="s">
        <v>1168</v>
      </c>
      <c r="B27" s="16"/>
      <c r="C27" s="22">
        <v>0</v>
      </c>
    </row>
    <row r="28" spans="1:3" x14ac:dyDescent="0.25">
      <c r="A28" s="12" t="s">
        <v>1169</v>
      </c>
      <c r="B28" s="16"/>
      <c r="C28" s="22">
        <v>0</v>
      </c>
    </row>
    <row r="29" spans="1:3" x14ac:dyDescent="0.25">
      <c r="A29" s="12" t="s">
        <v>1170</v>
      </c>
      <c r="B29" s="16"/>
      <c r="C29" s="22">
        <v>0</v>
      </c>
    </row>
    <row r="30" spans="1:3" x14ac:dyDescent="0.25">
      <c r="A30" s="12" t="s">
        <v>1171</v>
      </c>
      <c r="B30" s="16"/>
      <c r="C30" s="22">
        <v>0</v>
      </c>
    </row>
    <row r="31" spans="1:3" x14ac:dyDescent="0.25">
      <c r="A31" s="3"/>
    </row>
    <row r="32" spans="1:3" x14ac:dyDescent="0.25">
      <c r="A32" s="8" t="s">
        <v>1172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1173</v>
      </c>
      <c r="B34" s="16"/>
      <c r="C34" s="22">
        <v>0</v>
      </c>
    </row>
    <row r="35" spans="1:3" x14ac:dyDescent="0.25">
      <c r="A35" s="12" t="s">
        <v>1174</v>
      </c>
      <c r="B35" s="16"/>
      <c r="C35" s="22">
        <v>1</v>
      </c>
    </row>
    <row r="36" spans="1:3" x14ac:dyDescent="0.25">
      <c r="A36" s="12" t="s">
        <v>1175</v>
      </c>
      <c r="B36" s="16"/>
      <c r="C36" s="22">
        <v>5</v>
      </c>
    </row>
    <row r="37" spans="1:3" x14ac:dyDescent="0.25">
      <c r="A37" s="12" t="s">
        <v>1093</v>
      </c>
      <c r="B37" s="16"/>
      <c r="C37" s="22">
        <v>0</v>
      </c>
    </row>
    <row r="38" spans="1:3" x14ac:dyDescent="0.25">
      <c r="A38" s="12" t="s">
        <v>1176</v>
      </c>
      <c r="B38" s="16"/>
      <c r="C38" s="22">
        <v>1</v>
      </c>
    </row>
    <row r="39" spans="1:3" x14ac:dyDescent="0.25">
      <c r="A39" s="12" t="s">
        <v>1177</v>
      </c>
      <c r="B39" s="16"/>
      <c r="C39" s="22">
        <v>0</v>
      </c>
    </row>
    <row r="40" spans="1:3" x14ac:dyDescent="0.25">
      <c r="A40" s="3"/>
    </row>
    <row r="41" spans="1:3" x14ac:dyDescent="0.25">
      <c r="A41" s="8" t="s">
        <v>1178</v>
      </c>
    </row>
    <row r="42" spans="1:3" x14ac:dyDescent="0.25">
      <c r="A42" s="9" t="s">
        <v>14</v>
      </c>
      <c r="B42" s="9" t="s">
        <v>15</v>
      </c>
      <c r="C42" s="11" t="s">
        <v>3</v>
      </c>
    </row>
    <row r="43" spans="1:3" x14ac:dyDescent="0.25">
      <c r="A43" s="12" t="s">
        <v>1173</v>
      </c>
      <c r="B43" s="16"/>
      <c r="C43" s="22">
        <v>0</v>
      </c>
    </row>
    <row r="44" spans="1:3" x14ac:dyDescent="0.25">
      <c r="A44" s="12" t="s">
        <v>1174</v>
      </c>
      <c r="B44" s="16"/>
      <c r="C44" s="22">
        <v>0</v>
      </c>
    </row>
    <row r="45" spans="1:3" x14ac:dyDescent="0.25">
      <c r="A45" s="12" t="s">
        <v>1175</v>
      </c>
      <c r="B45" s="16"/>
      <c r="C45" s="22">
        <v>0</v>
      </c>
    </row>
    <row r="46" spans="1:3" x14ac:dyDescent="0.25">
      <c r="A46" s="12" t="s">
        <v>1093</v>
      </c>
      <c r="B46" s="16"/>
      <c r="C46" s="22">
        <v>0</v>
      </c>
    </row>
    <row r="47" spans="1:3" x14ac:dyDescent="0.25">
      <c r="A47" s="12" t="s">
        <v>1176</v>
      </c>
      <c r="B47" s="16"/>
      <c r="C47" s="22">
        <v>0</v>
      </c>
    </row>
    <row r="48" spans="1:3" x14ac:dyDescent="0.25">
      <c r="A48" s="3"/>
    </row>
    <row r="49" spans="1:3" x14ac:dyDescent="0.25">
      <c r="A49" s="8" t="s">
        <v>1179</v>
      </c>
    </row>
    <row r="50" spans="1:3" x14ac:dyDescent="0.25">
      <c r="A50" s="9" t="s">
        <v>14</v>
      </c>
      <c r="B50" s="9" t="s">
        <v>15</v>
      </c>
      <c r="C50" s="11" t="s">
        <v>3</v>
      </c>
    </row>
    <row r="51" spans="1:3" x14ac:dyDescent="0.25">
      <c r="A51" s="12" t="s">
        <v>1173</v>
      </c>
      <c r="B51" s="16"/>
      <c r="C51" s="22">
        <v>1</v>
      </c>
    </row>
    <row r="52" spans="1:3" x14ac:dyDescent="0.25">
      <c r="A52" s="12" t="s">
        <v>1174</v>
      </c>
      <c r="B52" s="16"/>
      <c r="C52" s="22">
        <v>0</v>
      </c>
    </row>
    <row r="53" spans="1:3" x14ac:dyDescent="0.25">
      <c r="A53" s="12" t="s">
        <v>1175</v>
      </c>
      <c r="B53" s="16"/>
      <c r="C53" s="22">
        <v>1</v>
      </c>
    </row>
    <row r="54" spans="1:3" x14ac:dyDescent="0.25">
      <c r="A54" s="12" t="s">
        <v>1093</v>
      </c>
      <c r="B54" s="16"/>
      <c r="C54" s="22">
        <v>0</v>
      </c>
    </row>
    <row r="55" spans="1:3" x14ac:dyDescent="0.25">
      <c r="A55" s="12" t="s">
        <v>1176</v>
      </c>
      <c r="B55" s="16"/>
      <c r="C55" s="22">
        <v>0</v>
      </c>
    </row>
    <row r="56" spans="1:3" x14ac:dyDescent="0.25">
      <c r="A56" s="3"/>
    </row>
    <row r="57" spans="1:3" x14ac:dyDescent="0.25">
      <c r="A57" s="8" t="s">
        <v>1180</v>
      </c>
    </row>
    <row r="58" spans="1:3" x14ac:dyDescent="0.25">
      <c r="A58" s="9" t="s">
        <v>14</v>
      </c>
      <c r="B58" s="9" t="s">
        <v>15</v>
      </c>
      <c r="C58" s="11" t="s">
        <v>3</v>
      </c>
    </row>
    <row r="59" spans="1:3" x14ac:dyDescent="0.25">
      <c r="A59" s="12" t="s">
        <v>1173</v>
      </c>
      <c r="B59" s="16"/>
      <c r="C59" s="22">
        <v>0</v>
      </c>
    </row>
    <row r="60" spans="1:3" x14ac:dyDescent="0.25">
      <c r="A60" s="12" t="s">
        <v>1174</v>
      </c>
      <c r="B60" s="16"/>
      <c r="C60" s="22">
        <v>0</v>
      </c>
    </row>
    <row r="61" spans="1:3" x14ac:dyDescent="0.25">
      <c r="A61" s="12" t="s">
        <v>1175</v>
      </c>
      <c r="B61" s="16"/>
      <c r="C61" s="22">
        <v>4</v>
      </c>
    </row>
    <row r="62" spans="1:3" x14ac:dyDescent="0.25">
      <c r="A62" s="12" t="s">
        <v>1093</v>
      </c>
      <c r="B62" s="16"/>
      <c r="C62" s="22">
        <v>0</v>
      </c>
    </row>
    <row r="63" spans="1:3" x14ac:dyDescent="0.25">
      <c r="A63" s="12" t="s">
        <v>1176</v>
      </c>
      <c r="B63" s="16"/>
      <c r="C63" s="22">
        <v>0</v>
      </c>
    </row>
    <row r="64" spans="1:3" x14ac:dyDescent="0.25">
      <c r="A64" s="6"/>
    </row>
  </sheetData>
  <sheetProtection algorithmName="SHA-512" hashValue="3VtpvYVCkLpYsptqetfwmjhyckiuR5FEpO3ooZt6t3BOst2VqOeMgWFLY7KN7La++uAoVRLpvvZz3vRcCEoWdA==" saltValue="8W2UKn9C+JEePHLS5RWCG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A2:P12"/>
  <sheetViews>
    <sheetView showGridLines="0" workbookViewId="0"/>
  </sheetViews>
  <sheetFormatPr baseColWidth="10" defaultColWidth="9.140625" defaultRowHeight="15" x14ac:dyDescent="0.25"/>
  <cols>
    <col min="1" max="1" width="25.42578125" bestFit="1" customWidth="1"/>
    <col min="2" max="2" width="12.85546875" bestFit="1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7109375" customWidth="1"/>
  </cols>
  <sheetData>
    <row r="2" spans="1:16" x14ac:dyDescent="0.25">
      <c r="A2" s="7" t="s">
        <v>1181</v>
      </c>
    </row>
    <row r="3" spans="1:16" ht="33.75" x14ac:dyDescent="0.25">
      <c r="A3" s="9" t="s">
        <v>303</v>
      </c>
      <c r="B3" s="9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25">
      <c r="A4" s="193" t="s">
        <v>645</v>
      </c>
      <c r="B4" s="194"/>
      <c r="C4" s="29">
        <v>438</v>
      </c>
      <c r="D4" s="29">
        <v>511</v>
      </c>
      <c r="E4" s="30">
        <v>-1</v>
      </c>
      <c r="F4" s="29">
        <v>1096</v>
      </c>
      <c r="G4" s="29">
        <v>1124</v>
      </c>
      <c r="H4" s="29">
        <v>234</v>
      </c>
      <c r="I4" s="29">
        <v>276</v>
      </c>
      <c r="J4" s="29">
        <v>0</v>
      </c>
      <c r="K4" s="29">
        <v>1</v>
      </c>
      <c r="L4" s="29">
        <v>0</v>
      </c>
      <c r="M4" s="29">
        <v>0</v>
      </c>
      <c r="N4" s="29">
        <v>21</v>
      </c>
      <c r="O4" s="29">
        <v>4</v>
      </c>
      <c r="P4" s="29">
        <v>1372</v>
      </c>
    </row>
    <row r="5" spans="1:16" ht="45" x14ac:dyDescent="0.25">
      <c r="A5" s="44" t="s">
        <v>646</v>
      </c>
      <c r="B5" s="44" t="s">
        <v>647</v>
      </c>
      <c r="C5" s="14">
        <v>4</v>
      </c>
      <c r="D5" s="14">
        <v>5</v>
      </c>
      <c r="E5" s="28">
        <v>-1</v>
      </c>
      <c r="F5" s="14">
        <v>4</v>
      </c>
      <c r="G5" s="14">
        <v>4</v>
      </c>
      <c r="H5" s="14">
        <v>1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2">
        <v>5</v>
      </c>
    </row>
    <row r="6" spans="1:16" ht="33.75" x14ac:dyDescent="0.25">
      <c r="A6" s="44" t="s">
        <v>648</v>
      </c>
      <c r="B6" s="44" t="s">
        <v>649</v>
      </c>
      <c r="C6" s="14">
        <v>284</v>
      </c>
      <c r="D6" s="14">
        <v>327</v>
      </c>
      <c r="E6" s="28">
        <v>-1</v>
      </c>
      <c r="F6" s="14">
        <v>709</v>
      </c>
      <c r="G6" s="14">
        <v>714</v>
      </c>
      <c r="H6" s="14">
        <v>150</v>
      </c>
      <c r="I6" s="14">
        <v>150</v>
      </c>
      <c r="J6" s="14">
        <v>0</v>
      </c>
      <c r="K6" s="14">
        <v>0</v>
      </c>
      <c r="L6" s="14">
        <v>0</v>
      </c>
      <c r="M6" s="14">
        <v>0</v>
      </c>
      <c r="N6" s="14">
        <v>3</v>
      </c>
      <c r="O6" s="14">
        <v>1</v>
      </c>
      <c r="P6" s="22">
        <v>868</v>
      </c>
    </row>
    <row r="7" spans="1:16" ht="22.5" x14ac:dyDescent="0.25">
      <c r="A7" s="44" t="s">
        <v>650</v>
      </c>
      <c r="B7" s="44" t="s">
        <v>651</v>
      </c>
      <c r="C7" s="14">
        <v>24</v>
      </c>
      <c r="D7" s="14">
        <v>45</v>
      </c>
      <c r="E7" s="28">
        <v>-1</v>
      </c>
      <c r="F7" s="14">
        <v>9</v>
      </c>
      <c r="G7" s="14">
        <v>9</v>
      </c>
      <c r="H7" s="14">
        <v>14</v>
      </c>
      <c r="I7" s="14">
        <v>15</v>
      </c>
      <c r="J7" s="14">
        <v>0</v>
      </c>
      <c r="K7" s="14">
        <v>1</v>
      </c>
      <c r="L7" s="14">
        <v>0</v>
      </c>
      <c r="M7" s="14">
        <v>0</v>
      </c>
      <c r="N7" s="14">
        <v>0</v>
      </c>
      <c r="O7" s="14">
        <v>2</v>
      </c>
      <c r="P7" s="22">
        <v>30</v>
      </c>
    </row>
    <row r="8" spans="1:16" ht="33.75" x14ac:dyDescent="0.25">
      <c r="A8" s="44" t="s">
        <v>652</v>
      </c>
      <c r="B8" s="44" t="s">
        <v>653</v>
      </c>
      <c r="C8" s="14">
        <v>2</v>
      </c>
      <c r="D8" s="14">
        <v>0</v>
      </c>
      <c r="E8" s="28">
        <v>0</v>
      </c>
      <c r="F8" s="14">
        <v>1</v>
      </c>
      <c r="G8" s="14">
        <v>0</v>
      </c>
      <c r="H8" s="14">
        <v>0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0</v>
      </c>
    </row>
    <row r="9" spans="1:16" ht="45" x14ac:dyDescent="0.25">
      <c r="A9" s="44" t="s">
        <v>654</v>
      </c>
      <c r="B9" s="44" t="s">
        <v>655</v>
      </c>
      <c r="C9" s="14">
        <v>11</v>
      </c>
      <c r="D9" s="14">
        <v>11</v>
      </c>
      <c r="E9" s="28">
        <v>0</v>
      </c>
      <c r="F9" s="14">
        <v>40</v>
      </c>
      <c r="G9" s="14">
        <v>59</v>
      </c>
      <c r="H9" s="14">
        <v>9</v>
      </c>
      <c r="I9" s="14">
        <v>26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77</v>
      </c>
    </row>
    <row r="10" spans="1:16" ht="22.5" x14ac:dyDescent="0.25">
      <c r="A10" s="44" t="s">
        <v>656</v>
      </c>
      <c r="B10" s="44" t="s">
        <v>657</v>
      </c>
      <c r="C10" s="14">
        <v>112</v>
      </c>
      <c r="D10" s="14">
        <v>120</v>
      </c>
      <c r="E10" s="28">
        <v>-1</v>
      </c>
      <c r="F10" s="14">
        <v>333</v>
      </c>
      <c r="G10" s="14">
        <v>338</v>
      </c>
      <c r="H10" s="14">
        <v>60</v>
      </c>
      <c r="I10" s="14">
        <v>83</v>
      </c>
      <c r="J10" s="14">
        <v>0</v>
      </c>
      <c r="K10" s="14">
        <v>0</v>
      </c>
      <c r="L10" s="14">
        <v>0</v>
      </c>
      <c r="M10" s="14">
        <v>0</v>
      </c>
      <c r="N10" s="14">
        <v>18</v>
      </c>
      <c r="O10" s="14">
        <v>1</v>
      </c>
      <c r="P10" s="22">
        <v>392</v>
      </c>
    </row>
    <row r="11" spans="1:16" ht="33.75" x14ac:dyDescent="0.25">
      <c r="A11" s="44" t="s">
        <v>658</v>
      </c>
      <c r="B11" s="44" t="s">
        <v>659</v>
      </c>
      <c r="C11" s="14">
        <v>1</v>
      </c>
      <c r="D11" s="14">
        <v>3</v>
      </c>
      <c r="E11" s="28">
        <v>-1</v>
      </c>
      <c r="F11" s="14">
        <v>0</v>
      </c>
      <c r="G11" s="14">
        <v>0</v>
      </c>
      <c r="H11" s="14">
        <v>0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25">
      <c r="A12" s="6"/>
    </row>
  </sheetData>
  <sheetProtection algorithmName="SHA-512" hashValue="C4WrQppeeTxoJruEwBIjMh3dB+zbbj87ZUMsYdyMCgKHksogJfTOBVlQH7daPF2d78bfQdtMDv+b18vg2kQqaQ==" saltValue="sgS9EcXRh8OggaIDp9p3s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2024-05-14T11:51:09Z</dcterms:created>
  <dcterms:modified xsi:type="dcterms:W3CDTF">2024-06-06T12:16:25Z</dcterms:modified>
</cp:coreProperties>
</file>