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1" documentId="13_ncr:1_{FF795ACB-9BBC-4CA6-805A-2B781CD9474A}" xr6:coauthVersionLast="47" xr6:coauthVersionMax="47" xr10:uidLastSave="{5667DE19-9C35-480F-BB97-930416E881E4}"/>
  <workbookProtection workbookAlgorithmName="SHA-512" workbookHashValue="vRE9tql3gXHOtpgwFlUM7IkZT+jhDyNyKjRqGoesSU0bv2rG1mYTFeZE9aMP3rNy96oOysqJ+CqwmA/+3C16/Q==" workbookSaltValue="GPIKG+3ziXf8icPVqIAWg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J43" i="16" s="1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E43" i="16" s="1"/>
  <c r="D12" i="16"/>
  <c r="D43" i="16" s="1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I43" i="16"/>
  <c r="H43" i="16"/>
  <c r="G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70D9FAB-873C-40EC-8228-EDCC056928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72FC886-64DB-4DDE-9E6B-B21653AEE7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78FE290-4834-4751-9684-4622C1D974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552372F-F8A4-45A1-B73A-188A9B85B3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FF689B1-906E-4EDA-9C97-0C8BB5E3E3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1A0F8A1-ED41-4A3F-9D2B-2BF4DB21D7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47FDCB7-85B8-4D6E-A5F8-9525F4C789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9C69163-9F6A-4210-AA32-9B7DB05307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89612C3-6F67-43C1-B543-35FEBAB417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52BCDE5-99C2-40CD-A4C7-91AA36D261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67133A4-D8DB-4A58-B8E4-FA4B0D4C23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C85F189-1A90-4242-9451-ED87FF5CF2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37D6253-C571-4B8B-9F0B-6B638C1E18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F11D335-0718-4B2B-A36C-87B8DBA818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356E5A-3A6E-4938-B41B-00665BF238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F1CC25B-5241-46FF-9F49-BA456E8849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41F6678-F92A-4886-9F6A-7664E80AA7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57318C4-1571-4E72-BD9A-4B52E8813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4CAEB0F-BF98-466D-936A-063597CE9D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A74F0C4-F1CA-438A-82B5-600B93F058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792C76A-5657-4A2A-A5AC-0DD6FEA2C9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8BEF929-65F8-4826-A4C4-F4520FC67B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89D478D-474A-45A0-94B5-8A4717C5CB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BB3BD5D-9956-4D06-963B-76063DF990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23F36A7-2EEA-4092-859E-082CA51A6F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D69C2B6-1C58-494B-BCED-5EBBF60E38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DCEE549-0DE6-4BB6-9C50-AEEB3E9AC2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9A26F9D-128A-491B-AF11-F0BCF10873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A00FA8D-F307-44CA-9E2E-A2229508EC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79AC8FC-2363-4279-8E55-911557853C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3867AC4-3E5A-4785-B209-319074F360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48ECF1F-728F-416D-8984-040F018867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<sst xmlns="http://schemas.openxmlformats.org/spreadsheetml/2006/main" count="2931" uniqueCount="1831">
  <si>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</si>
  <si>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</si>
  <si>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</si>
  <si>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</si>
  <si>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</si>
  <si>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</si>
  <si>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Castellón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</si>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</sst>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DD95562E-114C-41CD-9280-ABA3A479496F}"/>
    <cellStyle name="Normal" xfId="0" builtinId="0"/>
    <cellStyle name="Normal 2" xfId="1" xr:uid="{094FA80C-9655-4746-896E-F0A04C331E6C}"/>
    <cellStyle name="Normal 3" xfId="3" xr:uid="{12019B7F-18AD-4D82-A2C6-3B08F39831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8F-424C-8A72-A33B937504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8F-424C-8A72-A33B937504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2664</c:v>
                </c:pt>
                <c:pt idx="1">
                  <c:v>14519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F-424C-8A72-A33B93750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2C-4CCA-98EC-53E34B2A01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2C-4CCA-98EC-53E34B2A01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32C-4CCA-98EC-53E34B2A01D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660</c:v>
                </c:pt>
                <c:pt idx="2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C-4CCA-98EC-53E34B2A0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25-4D07-9E3E-DB582FFB6A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25-4D07-9E3E-DB582FFB6A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25-4D07-9E3E-DB582FFB6A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64</c:v>
                </c:pt>
                <c:pt idx="1">
                  <c:v>149</c:v>
                </c:pt>
                <c:pt idx="2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5-4D07-9E3E-DB582FFB6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42-4B15-9D70-AA682E6C6F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42-4B15-9D70-AA682E6C6F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48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2-4B15-9D70-AA682E6C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0B-4444-B13E-B50B6A32F4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0B-4444-B13E-B50B6A32F4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2910</c:v>
                </c:pt>
                <c:pt idx="1">
                  <c:v>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B-4444-B13E-B50B6A32F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425</c:v>
              </c:pt>
              <c:pt idx="1">
                <c:v>2010</c:v>
              </c:pt>
              <c:pt idx="2">
                <c:v>27</c:v>
              </c:pt>
              <c:pt idx="3">
                <c:v>10</c:v>
              </c:pt>
              <c:pt idx="4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3394-4611-A075-1BDF2779B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2155</c:v>
              </c:pt>
              <c:pt idx="1">
                <c:v>1541</c:v>
              </c:pt>
              <c:pt idx="2">
                <c:v>56</c:v>
              </c:pt>
              <c:pt idx="3">
                <c:v>34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966-45E5-8712-D643BE0F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96</c:v>
              </c:pt>
              <c:pt idx="2">
                <c:v>23</c:v>
              </c:pt>
              <c:pt idx="3">
                <c:v>23</c:v>
              </c:pt>
              <c:pt idx="4">
                <c:v>33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436-47E6-A611-A77982C9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105</c:v>
              </c:pt>
              <c:pt idx="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9C90-485E-9D26-00B659781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1771</c:v>
              </c:pt>
              <c:pt idx="1">
                <c:v>30</c:v>
              </c:pt>
              <c:pt idx="2">
                <c:v>348</c:v>
              </c:pt>
              <c:pt idx="3">
                <c:v>15</c:v>
              </c:pt>
              <c:pt idx="4">
                <c:v>11</c:v>
              </c:pt>
              <c:pt idx="5">
                <c:v>4</c:v>
              </c:pt>
              <c:pt idx="6">
                <c:v>26</c:v>
              </c:pt>
              <c:pt idx="7">
                <c:v>394</c:v>
              </c:pt>
              <c:pt idx="8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88A2-4D5E-AB9F-5D7EB691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249</c:v>
              </c:pt>
              <c:pt idx="1">
                <c:v>206</c:v>
              </c:pt>
              <c:pt idx="2">
                <c:v>29</c:v>
              </c:pt>
              <c:pt idx="3">
                <c:v>160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079-499F-A9F2-61D3C93F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48-438D-9415-4C82C87F7D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48-438D-9415-4C82C87F7D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48-438D-9415-4C82C87F7D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429</c:v>
                </c:pt>
                <c:pt idx="1">
                  <c:v>417</c:v>
                </c:pt>
                <c:pt idx="2">
                  <c:v>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48-438D-9415-4C82C87F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5779</c:v>
              </c:pt>
              <c:pt idx="1">
                <c:v>1269</c:v>
              </c:pt>
              <c:pt idx="2">
                <c:v>574</c:v>
              </c:pt>
              <c:pt idx="3">
                <c:v>350</c:v>
              </c:pt>
              <c:pt idx="4">
                <c:v>172</c:v>
              </c:pt>
              <c:pt idx="5">
                <c:v>3495</c:v>
              </c:pt>
              <c:pt idx="6">
                <c:v>153</c:v>
              </c:pt>
              <c:pt idx="7">
                <c:v>511</c:v>
              </c:pt>
              <c:pt idx="8">
                <c:v>223</c:v>
              </c:pt>
              <c:pt idx="9">
                <c:v>1886</c:v>
              </c:pt>
              <c:pt idx="10">
                <c:v>200</c:v>
              </c:pt>
              <c:pt idx="11">
                <c:v>2650</c:v>
              </c:pt>
              <c:pt idx="12">
                <c:v>354</c:v>
              </c:pt>
            </c:numLit>
          </c:val>
          <c:extLst>
            <c:ext xmlns:c16="http://schemas.microsoft.com/office/drawing/2014/chart" uri="{C3380CC4-5D6E-409C-BE32-E72D297353CC}">
              <c16:uniqueId val="{00000000-6007-4F14-B99E-4EAC4836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110</c:v>
              </c:pt>
              <c:pt idx="1">
                <c:v>1051</c:v>
              </c:pt>
              <c:pt idx="2">
                <c:v>157</c:v>
              </c:pt>
              <c:pt idx="3">
                <c:v>154</c:v>
              </c:pt>
              <c:pt idx="4">
                <c:v>1129</c:v>
              </c:pt>
              <c:pt idx="5">
                <c:v>345</c:v>
              </c:pt>
              <c:pt idx="6">
                <c:v>119</c:v>
              </c:pt>
              <c:pt idx="7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F5FA-4BB5-9BC6-A3B7CBAB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199</c:v>
              </c:pt>
              <c:pt idx="1">
                <c:v>345</c:v>
              </c:pt>
              <c:pt idx="2">
                <c:v>296</c:v>
              </c:pt>
              <c:pt idx="3">
                <c:v>22</c:v>
              </c:pt>
              <c:pt idx="4">
                <c:v>131</c:v>
              </c:pt>
              <c:pt idx="5">
                <c:v>70</c:v>
              </c:pt>
              <c:pt idx="6">
                <c:v>1077</c:v>
              </c:pt>
              <c:pt idx="7">
                <c:v>19</c:v>
              </c:pt>
              <c:pt idx="8">
                <c:v>290</c:v>
              </c:pt>
              <c:pt idx="9">
                <c:v>105</c:v>
              </c:pt>
              <c:pt idx="1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130-4F1E-B758-2C73DCF3E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239</c:v>
              </c:pt>
              <c:pt idx="1">
                <c:v>178</c:v>
              </c:pt>
              <c:pt idx="2">
                <c:v>68</c:v>
              </c:pt>
              <c:pt idx="3">
                <c:v>111</c:v>
              </c:pt>
              <c:pt idx="4">
                <c:v>710</c:v>
              </c:pt>
              <c:pt idx="5">
                <c:v>70</c:v>
              </c:pt>
              <c:pt idx="6">
                <c:v>225</c:v>
              </c:pt>
              <c:pt idx="7">
                <c:v>64</c:v>
              </c:pt>
              <c:pt idx="8">
                <c:v>180</c:v>
              </c:pt>
              <c:pt idx="9">
                <c:v>87</c:v>
              </c:pt>
              <c:pt idx="10">
                <c:v>112</c:v>
              </c:pt>
              <c:pt idx="11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10B4-4D7E-986F-1167FFF8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313</c:v>
              </c:pt>
              <c:pt idx="1">
                <c:v>69</c:v>
              </c:pt>
              <c:pt idx="2">
                <c:v>140</c:v>
              </c:pt>
              <c:pt idx="3">
                <c:v>74</c:v>
              </c:pt>
              <c:pt idx="4">
                <c:v>634</c:v>
              </c:pt>
              <c:pt idx="5">
                <c:v>83</c:v>
              </c:pt>
              <c:pt idx="6">
                <c:v>284</c:v>
              </c:pt>
              <c:pt idx="7">
                <c:v>62</c:v>
              </c:pt>
              <c:pt idx="8">
                <c:v>145</c:v>
              </c:pt>
              <c:pt idx="9">
                <c:v>123</c:v>
              </c:pt>
              <c:pt idx="10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3A5B-4BF4-90FE-5D8B804C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Seguridad Vial 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7</c:v>
              </c:pt>
              <c:pt idx="2">
                <c:v>2</c:v>
              </c:pt>
              <c:pt idx="3">
                <c:v>22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587-419B-B8BA-9BA1F5CC1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</c:v>
              </c:pt>
              <c:pt idx="1">
                <c:v>4</c:v>
              </c:pt>
              <c:pt idx="2">
                <c:v>5</c:v>
              </c:pt>
              <c:pt idx="3">
                <c:v>1</c:v>
              </c:pt>
              <c:pt idx="4">
                <c:v>24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0D-4694-9045-B2F4F78E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05877764916099"/>
          <c:y val="6.2786209593244172E-2"/>
          <c:w val="0.31940985882456141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89E-4D5A-996D-46FFC1CC6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0CC-4675-9DFE-641E2B34B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5.6783100350341661E-2"/>
          <c:w val="0.27057389217877587"/>
          <c:h val="0.9425010800362009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Libertad sexual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Incendios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</c:v>
              </c:pt>
              <c:pt idx="1">
                <c:v>13</c:v>
              </c:pt>
              <c:pt idx="2">
                <c:v>14</c:v>
              </c:pt>
              <c:pt idx="3">
                <c:v>12</c:v>
              </c:pt>
              <c:pt idx="4">
                <c:v>24</c:v>
              </c:pt>
              <c:pt idx="5">
                <c:v>19</c:v>
              </c:pt>
              <c:pt idx="6">
                <c:v>31</c:v>
              </c:pt>
              <c:pt idx="7">
                <c:v>14</c:v>
              </c:pt>
              <c:pt idx="8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97F4-4A1E-91BE-AD0B1BD5F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0A-48A6-922E-3C7E43DC69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0A-48A6-922E-3C7E43DC69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1635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0A-48A6-922E-3C7E43DC6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</c:v>
              </c:pt>
              <c:pt idx="1">
                <c:v>14</c:v>
              </c:pt>
              <c:pt idx="2">
                <c:v>25</c:v>
              </c:pt>
              <c:pt idx="3">
                <c:v>22</c:v>
              </c:pt>
              <c:pt idx="4">
                <c:v>3</c:v>
              </c:pt>
              <c:pt idx="5">
                <c:v>55</c:v>
              </c:pt>
              <c:pt idx="6">
                <c:v>2</c:v>
              </c:pt>
              <c:pt idx="7">
                <c:v>81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31</c:v>
              </c:pt>
              <c:pt idx="12">
                <c:v>25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199-411D-B85C-E7E5528C5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5391067044781"/>
          <c:y val="0"/>
          <c:w val="0.2705349315907222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434</c:v>
              </c:pt>
              <c:pt idx="1">
                <c:v>433</c:v>
              </c:pt>
              <c:pt idx="2">
                <c:v>340</c:v>
              </c:pt>
              <c:pt idx="3">
                <c:v>76</c:v>
              </c:pt>
              <c:pt idx="4">
                <c:v>585</c:v>
              </c:pt>
              <c:pt idx="5">
                <c:v>76</c:v>
              </c:pt>
              <c:pt idx="6">
                <c:v>1300</c:v>
              </c:pt>
              <c:pt idx="7">
                <c:v>56</c:v>
              </c:pt>
              <c:pt idx="8">
                <c:v>377</c:v>
              </c:pt>
              <c:pt idx="9">
                <c:v>188</c:v>
              </c:pt>
              <c:pt idx="10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34B3-456C-B207-5EE218158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AA-45AC-8B2E-D67BE8C7AD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AA-45AC-8B2E-D67BE8C7AD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AA-45AC-8B2E-D67BE8C7ADF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AA-45AC-8B2E-D67BE8C7ADF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AA-45AC-8B2E-D67BE8C7AD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AA-45AC-8B2E-D67BE8C7AD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53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A-45AC-8B2E-D67BE8C7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D1-44C3-B29D-D62718BC76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D1-44C3-B29D-D62718BC76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D1-44C3-B29D-D62718BC76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ED1-44C3-B29D-D62718BC76E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ED1-44C3-B29D-D62718BC76E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1-44C3-B29D-D62718BC76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D1-44C3-B29D-D62718BC76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D1-44C3-B29D-D62718BC76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D1-44C3-B29D-D62718BC76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D1-44C3-B29D-D62718BC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1171</c:v>
              </c:pt>
              <c:pt idx="1">
                <c:v>101</c:v>
              </c:pt>
              <c:pt idx="2">
                <c:v>102</c:v>
              </c:pt>
              <c:pt idx="3">
                <c:v>24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6D2E-474E-B52D-9F9C81244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378</c:v>
              </c:pt>
              <c:pt idx="1">
                <c:v>42</c:v>
              </c:pt>
              <c:pt idx="2">
                <c:v>10</c:v>
              </c:pt>
              <c:pt idx="3">
                <c:v>242</c:v>
              </c:pt>
              <c:pt idx="4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F394-47E0-B740-DE818825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10</c:v>
              </c:pt>
              <c:pt idx="2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AD11-4485-B692-4C256011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202</c:v>
              </c:pt>
              <c:pt idx="1">
                <c:v>61</c:v>
              </c:pt>
              <c:pt idx="2">
                <c:v>136</c:v>
              </c:pt>
              <c:pt idx="3">
                <c:v>16</c:v>
              </c:pt>
              <c:pt idx="4">
                <c:v>4</c:v>
              </c:pt>
              <c:pt idx="5">
                <c:v>19</c:v>
              </c:pt>
              <c:pt idx="6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520C-4F6C-9158-434B032E4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54</c:v>
              </c:pt>
              <c:pt idx="2">
                <c:v>15</c:v>
              </c:pt>
              <c:pt idx="3">
                <c:v>17</c:v>
              </c:pt>
              <c:pt idx="4">
                <c:v>51</c:v>
              </c:pt>
              <c:pt idx="5">
                <c:v>36</c:v>
              </c:pt>
              <c:pt idx="6">
                <c:v>12</c:v>
              </c:pt>
              <c:pt idx="7">
                <c:v>28</c:v>
              </c:pt>
              <c:pt idx="8">
                <c:v>6</c:v>
              </c:pt>
              <c:pt idx="9">
                <c:v>1</c:v>
              </c:pt>
              <c:pt idx="10">
                <c:v>17</c:v>
              </c:pt>
              <c:pt idx="11">
                <c:v>58</c:v>
              </c:pt>
              <c:pt idx="12">
                <c:v>32</c:v>
              </c:pt>
              <c:pt idx="13">
                <c:v>343</c:v>
              </c:pt>
              <c:pt idx="1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856-42C5-BAD5-21506A83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184</c:v>
              </c:pt>
              <c:pt idx="1">
                <c:v>97</c:v>
              </c:pt>
              <c:pt idx="2">
                <c:v>521</c:v>
              </c:pt>
              <c:pt idx="3">
                <c:v>36</c:v>
              </c:pt>
              <c:pt idx="4">
                <c:v>12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09E-4455-96D7-F112095B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89-4F47-93A9-7E578FE210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89-4F47-93A9-7E578FE210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1355</c:v>
                </c:pt>
                <c:pt idx="1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9-4F47-93A9-7E578FE21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ED-43A9-930C-93CEB554C3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ED-43A9-930C-93CEB554C3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D-43A9-930C-93CEB554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03-4B16-A486-74693C4DB5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03-4B16-A486-74693C4DB5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03-4B16-A486-74693C4DB5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03-4B16-A486-74693C4DB52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03-4B16-A486-74693C4DB52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03-4B16-A486-74693C4DB5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3.0856578622562324E-2"/>
                  <c:y val="-4.8707386590506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501604542088368E-2"/>
                      <c:h val="5.80859302968836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BD6-4049-95C3-12732DD799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198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164-405F-A3FC-BE1C47DD4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76</c:v>
              </c:pt>
              <c:pt idx="1">
                <c:v>3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25C-4727-ABED-0832A01D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2</c:v>
              </c:pt>
              <c:pt idx="2">
                <c:v>14</c:v>
              </c:pt>
              <c:pt idx="3">
                <c:v>9</c:v>
              </c:pt>
              <c:pt idx="4">
                <c:v>100</c:v>
              </c:pt>
              <c:pt idx="5">
                <c:v>41</c:v>
              </c:pt>
              <c:pt idx="6">
                <c:v>23</c:v>
              </c:pt>
              <c:pt idx="7">
                <c:v>1</c:v>
              </c:pt>
              <c:pt idx="8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025-4A72-995A-ECBAF536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E3-4AA7-A6A9-3542E9CDF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65673689810022"/>
          <c:y val="0.7651951951515924"/>
          <c:w val="0.38475384537305241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04778883771606"/>
          <c:y val="9.9937690403747018E-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6B-4781-927C-B261E9F38B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6B-4781-927C-B261E9F38B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42</c:v>
                </c:pt>
                <c:pt idx="1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B-4781-927C-B261E9F3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841009260634873"/>
          <c:y val="0.60230181234650271"/>
          <c:w val="0.58770811667409495"/>
          <c:h val="7.629570408885157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52-4DC1-92A6-B0C15D9DED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52-4DC1-92A6-B0C15D9DED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52-4DC1-92A6-B0C15D9DED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52-4DC1-92A6-B0C15D9DED5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52-4DC1-92A6-B0C15D9DE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85</c:v>
                </c:pt>
                <c:pt idx="1">
                  <c:v>184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52-4DC1-92A6-B0C15D9D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1582</c:v>
              </c:pt>
              <c:pt idx="1">
                <c:v>128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1795</c:v>
              </c:pt>
            </c:numLit>
          </c:val>
          <c:extLst>
            <c:ext xmlns:c16="http://schemas.microsoft.com/office/drawing/2014/chart" uri="{C3380CC4-5D6E-409C-BE32-E72D297353CC}">
              <c16:uniqueId val="{00000000-BCE7-49F7-9ADF-766D1C06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488</c:v>
              </c:pt>
              <c:pt idx="1">
                <c:v>280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293</c:v>
              </c:pt>
            </c:numLit>
          </c:val>
          <c:extLst>
            <c:ext xmlns:c16="http://schemas.microsoft.com/office/drawing/2014/chart" uri="{C3380CC4-5D6E-409C-BE32-E72D297353CC}">
              <c16:uniqueId val="{00000000-6C34-4295-848C-EFB968B42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A4-49A2-944F-082BE5BB81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A4-49A2-944F-082BE5BB81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932</c:v>
                </c:pt>
                <c:pt idx="1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A4-49A2-944F-082BE5BB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044-4C3F-A05F-BFDA46A4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56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632-4682-AD26-9029C323B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6D6-442B-A102-B20088E5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AB8-4A37-A862-56B9270E6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89-47B1-85EE-28D509E32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327</c:v>
              </c:pt>
              <c:pt idx="2">
                <c:v>45</c:v>
              </c:pt>
              <c:pt idx="3">
                <c:v>11</c:v>
              </c:pt>
              <c:pt idx="4">
                <c:v>120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90B-43CD-81B9-24F65D11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786</c:v>
              </c:pt>
              <c:pt idx="2">
                <c:v>15</c:v>
              </c:pt>
              <c:pt idx="3">
                <c:v>23</c:v>
              </c:pt>
              <c:pt idx="4">
                <c:v>299</c:v>
              </c:pt>
            </c:numLit>
          </c:val>
          <c:extLst>
            <c:ext xmlns:c16="http://schemas.microsoft.com/office/drawing/2014/chart" uri="{C3380CC4-5D6E-409C-BE32-E72D297353CC}">
              <c16:uniqueId val="{00000000-D8A8-492A-A30C-DA46799E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728</c:v>
              </c:pt>
              <c:pt idx="2">
                <c:v>17</c:v>
              </c:pt>
              <c:pt idx="3">
                <c:v>50</c:v>
              </c:pt>
              <c:pt idx="4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0-2F85-4C48-9CF4-6FB1C911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05-4E00-BCDC-8DC8EF2E1E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05-4E00-BCDC-8DC8EF2E1E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49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5-4E00-BCDC-8DC8EF2E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153</c:v>
              </c:pt>
              <c:pt idx="2">
                <c:v>17</c:v>
              </c:pt>
              <c:pt idx="3">
                <c:v>4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55D0-4405-B224-BD24263E2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159</c:v>
              </c:pt>
              <c:pt idx="2">
                <c:v>20</c:v>
              </c:pt>
              <c:pt idx="3">
                <c:v>31</c:v>
              </c:pt>
              <c:pt idx="4">
                <c:v>70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23B-4899-B2F1-E8383A14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628-4240-8A52-938B35E9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289A-46EF-A67C-55DFFD59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E2-4459-B57C-DB3D7382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875</c:v>
              </c:pt>
              <c:pt idx="2">
                <c:v>29</c:v>
              </c:pt>
              <c:pt idx="3">
                <c:v>74</c:v>
              </c:pt>
              <c:pt idx="4">
                <c:v>313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957-480E-B739-A5C3C7619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12</c:v>
              </c:pt>
              <c:pt idx="2">
                <c:v>19</c:v>
              </c:pt>
              <c:pt idx="3">
                <c:v>12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9F41-49B6-A526-446C6B57C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84</c:v>
              </c:pt>
              <c:pt idx="2">
                <c:v>5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C3D6-4D71-AF37-C68A58B8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15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FAE-4A12-8787-C3227A7E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707-44A0-B928-EAB13C270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BF-49EE-BA8B-8515090A7D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BF-49EE-BA8B-8515090A7D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92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F-49EE-BA8B-8515090A7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C0-4564-81BD-ED849F7082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C0-4564-81BD-ED849F7082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C0-4564-81BD-ED849F70824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99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C0-4564-81BD-ED849F70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56-474C-8454-60EBB6102C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56-474C-8454-60EBB6102C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469</c:v>
                </c:pt>
                <c:pt idx="1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6-474C-8454-60EBB610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7A49F45-D964-10FB-07EE-BC1498656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568A614-0965-D285-2D2F-3CE00994B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64FD1FB-6226-A615-362F-4479633BD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645D7F0-68C8-C9DE-C198-F1C9EB867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C051452-F222-8406-CF8B-990B3F71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48D05BA-656D-E1C5-C64A-9F9ECC5E8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A259E7F-9E80-4358-490C-91DD37B8D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AD7BF8C-CB97-3D5A-F501-127B54AB4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BD7C5E6-A89B-5555-3060-2946CCD3D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CC31F50-173B-22F9-8F10-10A393044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7E31118-2759-E9BE-E8D8-9CED396C7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9F7C196-D4A3-CD6C-774E-C2970D761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43DBAC-37C3-4DF5-AC7A-6A172E409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C9C3A4-8024-49C5-BEBC-35F13FD1B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10</xdr:row>
      <xdr:rowOff>177800</xdr:rowOff>
    </xdr:from>
    <xdr:to>
      <xdr:col>5</xdr:col>
      <xdr:colOff>298450</xdr:colOff>
      <xdr:row>26</xdr:row>
      <xdr:rowOff>111125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11E4165-C82C-595B-333A-E9FC45ED8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DA2C0C1-CD06-40F9-FFBB-44414BCDF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6F2F6D7-1A41-3679-1CBC-3FC465FC0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9F0C12D-DD23-94C8-9EF9-E8B6B680F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A66A521-5CED-25DA-5354-68FAD2F82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E4A6836-2243-13C9-B8EA-9BB27CCB0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5694514-E1D5-4B02-A027-6623C6A6E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A6A3D49-FBFA-4D73-A145-622F178B6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E276ABE-2FC0-4F3B-BB9A-6F3CE428E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6A6998C-8A07-4399-A34E-E9AC89B69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31BF422-CE71-4594-8F7E-A504F6F2B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A8DE9A2-0283-4A6A-A0E5-CFD9C118A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5CD666C-B8FB-437E-BAC8-2B0A8C2CA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F57C850-D5CC-44BC-9F6E-86EBDAF6F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FDE6F63-F8D5-410D-88B2-5C237DC02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3902534-531B-4134-8AA4-8DEA25E7E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103578B-0049-4CE5-8B45-9129CADED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5D57988-7A00-4EFD-9DCD-53767BBE0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4CA7E12-7675-4EEC-8B39-15C9E81D3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72B2A77-3EBE-F6EC-6B58-B436E407C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35560</xdr:colOff>
      <xdr:row>6</xdr:row>
      <xdr:rowOff>238125</xdr:rowOff>
    </xdr:from>
    <xdr:to>
      <xdr:col>21</xdr:col>
      <xdr:colOff>480060</xdr:colOff>
      <xdr:row>18</xdr:row>
      <xdr:rowOff>83820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3F81EC8-77DC-98BE-31CA-2C7FE456A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367030</xdr:colOff>
      <xdr:row>7</xdr:row>
      <xdr:rowOff>133350</xdr:rowOff>
    </xdr:from>
    <xdr:to>
      <xdr:col>54</xdr:col>
      <xdr:colOff>117475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113AA34-F6FC-A95D-BB95-9F08C0A8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401955</xdr:colOff>
      <xdr:row>6</xdr:row>
      <xdr:rowOff>222250</xdr:rowOff>
    </xdr:from>
    <xdr:to>
      <xdr:col>60</xdr:col>
      <xdr:colOff>297180</xdr:colOff>
      <xdr:row>16</xdr:row>
      <xdr:rowOff>24130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03AA2A8-2E5F-74F7-701C-1E029C476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72B1ADD-E728-C945-9528-1F0671B01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8454534-401F-D2B7-F5EF-BE9B05FAE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6FC3A23-BE5E-47E3-AEE5-0804BFC79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E892981-B025-40BB-815E-275305BA5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51AB34B-247A-97BD-513E-5A4DD89DA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FA6EDAB-C671-EAB8-82FC-D838104A0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D4C593E-A772-04B4-4E72-F88391906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C69BD36-BBE7-20A2-9884-B87ED2E1F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B96247-63D9-42BB-84D6-06555F8AC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45720</xdr:colOff>
      <xdr:row>17</xdr:row>
      <xdr:rowOff>9525</xdr:rowOff>
    </xdr:from>
    <xdr:to>
      <xdr:col>27</xdr:col>
      <xdr:colOff>3110865</xdr:colOff>
      <xdr:row>31</xdr:row>
      <xdr:rowOff>62865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33E1C9A-A98B-4E03-8D20-67D104B16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8FFBA5C-8591-B909-5082-840B29DF1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8BC1010-9FFC-AFF6-32E2-665C41653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1006F67-3B45-40D4-A35A-C056E87DD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436556B-431B-4D89-95B5-5805BC413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0A84B9F-DD81-EB53-F012-03B98EDF4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79D9544-9D60-1DEB-FDE8-2F6AF1496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1DAEA1C-2D8F-ED3C-90A2-C279465EB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585EFBC-8DAC-664E-E5A0-43E719E30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89DDD58-9C10-D4B6-A822-F9A8893D6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C5D8559-6656-1B1F-9E5E-C4AF91E1E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1200803-DA15-C6D3-590D-CFD40F12A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80D98C6-4E32-5565-E39A-738CC7BA4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3AC0378-AFD5-46CE-9EC7-FE0C67FBC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E20D027-8FE4-0D77-6A19-447E1728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9A9ED1B1-9B9A-7958-9FD3-93390308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DB24157E-6EDF-C158-37BE-7425E3F39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2967E9F2-12F8-4AD8-F8A6-64F5A14EF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6AFC1D28-02A6-0C19-92D7-CA3CA6B2C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60C8B9E-EC22-81B0-63E6-2EDD05E2B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8C8F234-AD06-5124-D371-BFE0A64AF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79B866A-547D-DC3C-71E4-881030865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A52B9F0-ABC7-1E3B-0713-1721DD092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Xukv67fFqxXUb2zRQdv9jG2TFNjq+YpjsKc4P3yEW1C/ZLYhiZSrKZf4M6oWrHLIm73luieenyNx1i0ZOiNDow==" saltValue="Rgn9c6vyCiLswTFdHYlfy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2</v>
      </c>
      <c r="D5" s="14">
        <v>0</v>
      </c>
      <c r="E5" s="23">
        <v>0</v>
      </c>
    </row>
    <row r="6" spans="1:5" x14ac:dyDescent="0.3">
      <c r="A6" s="22" t="s">
        <v>1180</v>
      </c>
      <c r="B6" s="17"/>
      <c r="C6" s="14">
        <v>12</v>
      </c>
      <c r="D6" s="14">
        <v>6</v>
      </c>
      <c r="E6" s="23">
        <v>3</v>
      </c>
    </row>
    <row r="7" spans="1:5" x14ac:dyDescent="0.3">
      <c r="A7" s="22" t="s">
        <v>1181</v>
      </c>
      <c r="B7" s="17"/>
      <c r="C7" s="14">
        <v>0</v>
      </c>
      <c r="D7" s="14">
        <v>0</v>
      </c>
      <c r="E7" s="23">
        <v>0</v>
      </c>
    </row>
    <row r="8" spans="1:5" x14ac:dyDescent="0.3">
      <c r="A8" s="22" t="s">
        <v>1182</v>
      </c>
      <c r="B8" s="17"/>
      <c r="C8" s="14">
        <v>19</v>
      </c>
      <c r="D8" s="14">
        <v>11</v>
      </c>
      <c r="E8" s="23">
        <v>7</v>
      </c>
    </row>
    <row r="9" spans="1:5" x14ac:dyDescent="0.3">
      <c r="A9" s="22" t="s">
        <v>610</v>
      </c>
      <c r="B9" s="17"/>
      <c r="C9" s="14">
        <v>12</v>
      </c>
      <c r="D9" s="14">
        <v>5</v>
      </c>
      <c r="E9" s="23">
        <v>7</v>
      </c>
    </row>
    <row r="10" spans="1:5" x14ac:dyDescent="0.3">
      <c r="A10" s="22" t="s">
        <v>1183</v>
      </c>
      <c r="B10" s="17"/>
      <c r="C10" s="14">
        <v>3</v>
      </c>
      <c r="D10" s="14">
        <v>1</v>
      </c>
      <c r="E10" s="23">
        <v>2</v>
      </c>
    </row>
    <row r="11" spans="1:5" x14ac:dyDescent="0.3">
      <c r="A11" s="201" t="s">
        <v>951</v>
      </c>
      <c r="B11" s="202"/>
      <c r="C11" s="31">
        <v>48</v>
      </c>
      <c r="D11" s="31">
        <v>23</v>
      </c>
      <c r="E11" s="31">
        <v>19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3">
        <v>11</v>
      </c>
    </row>
    <row r="15" spans="1:5" x14ac:dyDescent="0.3">
      <c r="A15" s="22" t="s">
        <v>1186</v>
      </c>
      <c r="B15" s="17"/>
      <c r="C15" s="23">
        <v>0</v>
      </c>
    </row>
    <row r="16" spans="1:5" x14ac:dyDescent="0.3">
      <c r="A16" s="22" t="s">
        <v>1187</v>
      </c>
      <c r="B16" s="17"/>
      <c r="C16" s="23">
        <v>0</v>
      </c>
    </row>
    <row r="17" spans="1:3" x14ac:dyDescent="0.3">
      <c r="A17" s="201" t="s">
        <v>951</v>
      </c>
      <c r="B17" s="202"/>
      <c r="C17" s="31">
        <v>11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3">
        <v>6</v>
      </c>
    </row>
    <row r="22" spans="1:3" x14ac:dyDescent="0.3">
      <c r="A22" s="22" t="s">
        <v>1180</v>
      </c>
      <c r="B22" s="17"/>
      <c r="C22" s="23">
        <v>14</v>
      </c>
    </row>
    <row r="23" spans="1:3" x14ac:dyDescent="0.3">
      <c r="A23" s="22" t="s">
        <v>1181</v>
      </c>
      <c r="B23" s="17"/>
      <c r="C23" s="23">
        <v>0</v>
      </c>
    </row>
    <row r="24" spans="1:3" x14ac:dyDescent="0.3">
      <c r="A24" s="22" t="s">
        <v>1182</v>
      </c>
      <c r="B24" s="17"/>
      <c r="C24" s="23">
        <v>25</v>
      </c>
    </row>
    <row r="25" spans="1:3" x14ac:dyDescent="0.3">
      <c r="A25" s="22" t="s">
        <v>610</v>
      </c>
      <c r="B25" s="17"/>
      <c r="C25" s="23">
        <v>31</v>
      </c>
    </row>
    <row r="26" spans="1:3" x14ac:dyDescent="0.3">
      <c r="A26" s="22" t="s">
        <v>1183</v>
      </c>
      <c r="B26" s="17"/>
      <c r="C26" s="23">
        <v>23</v>
      </c>
    </row>
    <row r="27" spans="1:3" x14ac:dyDescent="0.3">
      <c r="A27" s="201" t="s">
        <v>951</v>
      </c>
      <c r="B27" s="202"/>
      <c r="C27" s="31">
        <v>99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3">
        <v>10</v>
      </c>
    </row>
    <row r="32" spans="1:3" x14ac:dyDescent="0.3">
      <c r="A32" s="22" t="s">
        <v>1024</v>
      </c>
      <c r="B32" s="17"/>
      <c r="C32" s="23">
        <v>0</v>
      </c>
    </row>
    <row r="33" spans="1:3" x14ac:dyDescent="0.3">
      <c r="A33" s="22" t="s">
        <v>1189</v>
      </c>
      <c r="B33" s="17"/>
      <c r="C33" s="23">
        <v>84</v>
      </c>
    </row>
    <row r="34" spans="1:3" x14ac:dyDescent="0.3">
      <c r="A34" s="22" t="s">
        <v>1122</v>
      </c>
      <c r="B34" s="17"/>
      <c r="C34" s="23">
        <v>5</v>
      </c>
    </row>
    <row r="35" spans="1:3" x14ac:dyDescent="0.3">
      <c r="A35" s="22" t="s">
        <v>1190</v>
      </c>
      <c r="B35" s="17"/>
      <c r="C35" s="23">
        <v>17</v>
      </c>
    </row>
    <row r="36" spans="1:3" x14ac:dyDescent="0.3">
      <c r="A36" s="22" t="s">
        <v>1026</v>
      </c>
      <c r="B36" s="17"/>
      <c r="C36" s="23">
        <v>0</v>
      </c>
    </row>
    <row r="37" spans="1:3" x14ac:dyDescent="0.3">
      <c r="A37" s="22" t="s">
        <v>1027</v>
      </c>
      <c r="B37" s="17"/>
      <c r="C37" s="23">
        <v>0</v>
      </c>
    </row>
    <row r="38" spans="1:3" x14ac:dyDescent="0.3">
      <c r="A38" s="22" t="s">
        <v>1085</v>
      </c>
      <c r="B38" s="17"/>
      <c r="C38" s="23">
        <v>0</v>
      </c>
    </row>
    <row r="39" spans="1:3" x14ac:dyDescent="0.3">
      <c r="A39" s="22" t="s">
        <v>1086</v>
      </c>
      <c r="B39" s="17"/>
      <c r="C39" s="23">
        <v>0</v>
      </c>
    </row>
    <row r="40" spans="1:3" x14ac:dyDescent="0.3">
      <c r="A40" s="201" t="s">
        <v>951</v>
      </c>
      <c r="B40" s="202"/>
      <c r="C40" s="31">
        <v>116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3">
        <v>1</v>
      </c>
    </row>
    <row r="45" spans="1:3" x14ac:dyDescent="0.3">
      <c r="A45" s="22" t="s">
        <v>1180</v>
      </c>
      <c r="B45" s="17"/>
      <c r="C45" s="23">
        <v>7</v>
      </c>
    </row>
    <row r="46" spans="1:3" x14ac:dyDescent="0.3">
      <c r="A46" s="22" t="s">
        <v>1181</v>
      </c>
      <c r="B46" s="17"/>
      <c r="C46" s="23">
        <v>0</v>
      </c>
    </row>
    <row r="47" spans="1:3" x14ac:dyDescent="0.3">
      <c r="A47" s="22" t="s">
        <v>1182</v>
      </c>
      <c r="B47" s="17"/>
      <c r="C47" s="23">
        <v>16</v>
      </c>
    </row>
    <row r="48" spans="1:3" x14ac:dyDescent="0.3">
      <c r="A48" s="22" t="s">
        <v>610</v>
      </c>
      <c r="B48" s="17"/>
      <c r="C48" s="23">
        <v>4</v>
      </c>
    </row>
    <row r="49" spans="1:3" x14ac:dyDescent="0.3">
      <c r="A49" s="22" t="s">
        <v>1183</v>
      </c>
      <c r="B49" s="17"/>
      <c r="C49" s="23">
        <v>4</v>
      </c>
    </row>
    <row r="50" spans="1:3" x14ac:dyDescent="0.3">
      <c r="A50" s="201" t="s">
        <v>951</v>
      </c>
      <c r="B50" s="202"/>
      <c r="C50" s="31">
        <v>32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4" t="s">
        <v>1179</v>
      </c>
      <c r="B53" s="13" t="s">
        <v>76</v>
      </c>
      <c r="C53" s="23">
        <v>0</v>
      </c>
    </row>
    <row r="54" spans="1:3" x14ac:dyDescent="0.3">
      <c r="A54" s="186"/>
      <c r="B54" s="13" t="s">
        <v>77</v>
      </c>
      <c r="C54" s="23">
        <v>0</v>
      </c>
    </row>
    <row r="55" spans="1:3" x14ac:dyDescent="0.3">
      <c r="A55" s="184" t="s">
        <v>1180</v>
      </c>
      <c r="B55" s="13" t="s">
        <v>76</v>
      </c>
      <c r="C55" s="23">
        <v>6</v>
      </c>
    </row>
    <row r="56" spans="1:3" x14ac:dyDescent="0.3">
      <c r="A56" s="186"/>
      <c r="B56" s="13" t="s">
        <v>77</v>
      </c>
      <c r="C56" s="23">
        <v>0</v>
      </c>
    </row>
    <row r="57" spans="1:3" x14ac:dyDescent="0.3">
      <c r="A57" s="184" t="s">
        <v>1181</v>
      </c>
      <c r="B57" s="13" t="s">
        <v>76</v>
      </c>
      <c r="C57" s="23">
        <v>0</v>
      </c>
    </row>
    <row r="58" spans="1:3" x14ac:dyDescent="0.3">
      <c r="A58" s="186"/>
      <c r="B58" s="13" t="s">
        <v>77</v>
      </c>
      <c r="C58" s="23">
        <v>0</v>
      </c>
    </row>
    <row r="59" spans="1:3" x14ac:dyDescent="0.3">
      <c r="A59" s="184" t="s">
        <v>1182</v>
      </c>
      <c r="B59" s="13" t="s">
        <v>76</v>
      </c>
      <c r="C59" s="23">
        <v>15</v>
      </c>
    </row>
    <row r="60" spans="1:3" x14ac:dyDescent="0.3">
      <c r="A60" s="186"/>
      <c r="B60" s="13" t="s">
        <v>77</v>
      </c>
      <c r="C60" s="23">
        <v>0</v>
      </c>
    </row>
    <row r="61" spans="1:3" x14ac:dyDescent="0.3">
      <c r="A61" s="184" t="s">
        <v>610</v>
      </c>
      <c r="B61" s="13" t="s">
        <v>76</v>
      </c>
      <c r="C61" s="23">
        <v>1</v>
      </c>
    </row>
    <row r="62" spans="1:3" x14ac:dyDescent="0.3">
      <c r="A62" s="186"/>
      <c r="B62" s="13" t="s">
        <v>77</v>
      </c>
      <c r="C62" s="23">
        <v>1</v>
      </c>
    </row>
    <row r="63" spans="1:3" x14ac:dyDescent="0.3">
      <c r="A63" s="184" t="s">
        <v>1183</v>
      </c>
      <c r="B63" s="13" t="s">
        <v>76</v>
      </c>
      <c r="C63" s="23">
        <v>2</v>
      </c>
    </row>
    <row r="64" spans="1:3" x14ac:dyDescent="0.3">
      <c r="A64" s="186"/>
      <c r="B64" s="13" t="s">
        <v>77</v>
      </c>
      <c r="C64" s="23">
        <v>0</v>
      </c>
    </row>
    <row r="65" spans="1:3" x14ac:dyDescent="0.3">
      <c r="A65" s="201" t="s">
        <v>951</v>
      </c>
      <c r="B65" s="202"/>
      <c r="C65" s="31">
        <v>25</v>
      </c>
    </row>
  </sheetData>
  <sheetProtection algorithmName="SHA-512" hashValue="I/yJ/gVclfKJDC+kj7TMowRjb3o/kaXxXfNTTIcYod9gDcNIyMvy9WkXJFL5JT2DtLQmaFL4KjPp5N59ucCU3Q==" saltValue="8jDahgAFqPSuNoTG65H1u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3" t="s">
        <v>1193</v>
      </c>
    </row>
    <row r="3" spans="1:6" x14ac:dyDescent="0.3">
      <c r="A3" s="34" t="s">
        <v>1194</v>
      </c>
    </row>
    <row r="4" spans="1:6" ht="30.6" x14ac:dyDescent="0.3">
      <c r="A4" s="35" t="s">
        <v>9</v>
      </c>
      <c r="B4" s="35" t="s">
        <v>10</v>
      </c>
      <c r="C4" s="41" t="s">
        <v>1195</v>
      </c>
      <c r="D4" s="41" t="s">
        <v>60</v>
      </c>
      <c r="E4" s="41" t="s">
        <v>1032</v>
      </c>
      <c r="F4" s="41" t="s">
        <v>1196</v>
      </c>
    </row>
    <row r="5" spans="1:6" ht="20.399999999999999" x14ac:dyDescent="0.3">
      <c r="A5" s="193" t="s">
        <v>1197</v>
      </c>
      <c r="B5" s="38" t="s">
        <v>1198</v>
      </c>
      <c r="C5" s="44">
        <v>2</v>
      </c>
      <c r="D5" s="44">
        <v>1</v>
      </c>
      <c r="E5" s="44">
        <v>0</v>
      </c>
      <c r="F5" s="39">
        <v>0</v>
      </c>
    </row>
    <row r="6" spans="1:6" x14ac:dyDescent="0.3">
      <c r="A6" s="195"/>
      <c r="B6" s="38" t="s">
        <v>1199</v>
      </c>
      <c r="C6" s="44">
        <v>1</v>
      </c>
      <c r="D6" s="44">
        <v>0</v>
      </c>
      <c r="E6" s="44">
        <v>1</v>
      </c>
      <c r="F6" s="39">
        <v>0</v>
      </c>
    </row>
    <row r="7" spans="1:6" x14ac:dyDescent="0.3">
      <c r="A7" s="37" t="s">
        <v>1200</v>
      </c>
      <c r="B7" s="38" t="s">
        <v>1201</v>
      </c>
      <c r="C7" s="44">
        <v>0</v>
      </c>
      <c r="D7" s="44">
        <v>0</v>
      </c>
      <c r="E7" s="44">
        <v>0</v>
      </c>
      <c r="F7" s="39">
        <v>0</v>
      </c>
    </row>
    <row r="8" spans="1:6" ht="20.399999999999999" x14ac:dyDescent="0.3">
      <c r="A8" s="193" t="s">
        <v>1202</v>
      </c>
      <c r="B8" s="38" t="s">
        <v>1203</v>
      </c>
      <c r="C8" s="44">
        <v>7</v>
      </c>
      <c r="D8" s="44">
        <v>2</v>
      </c>
      <c r="E8" s="44">
        <v>5</v>
      </c>
      <c r="F8" s="39">
        <v>0</v>
      </c>
    </row>
    <row r="9" spans="1:6" x14ac:dyDescent="0.3">
      <c r="A9" s="194"/>
      <c r="B9" s="38" t="s">
        <v>1204</v>
      </c>
      <c r="C9" s="44">
        <v>0</v>
      </c>
      <c r="D9" s="44">
        <v>0</v>
      </c>
      <c r="E9" s="44">
        <v>0</v>
      </c>
      <c r="F9" s="39">
        <v>0</v>
      </c>
    </row>
    <row r="10" spans="1:6" ht="20.399999999999999" x14ac:dyDescent="0.3">
      <c r="A10" s="195"/>
      <c r="B10" s="38" t="s">
        <v>1205</v>
      </c>
      <c r="C10" s="44">
        <v>1</v>
      </c>
      <c r="D10" s="44">
        <v>0</v>
      </c>
      <c r="E10" s="44">
        <v>0</v>
      </c>
      <c r="F10" s="39">
        <v>1</v>
      </c>
    </row>
    <row r="11" spans="1:6" ht="20.399999999999999" x14ac:dyDescent="0.3">
      <c r="A11" s="193" t="s">
        <v>1206</v>
      </c>
      <c r="B11" s="38" t="s">
        <v>1207</v>
      </c>
      <c r="C11" s="44">
        <v>0</v>
      </c>
      <c r="D11" s="44">
        <v>0</v>
      </c>
      <c r="E11" s="44">
        <v>0</v>
      </c>
      <c r="F11" s="39">
        <v>0</v>
      </c>
    </row>
    <row r="12" spans="1:6" x14ac:dyDescent="0.3">
      <c r="A12" s="194"/>
      <c r="B12" s="38" t="s">
        <v>1208</v>
      </c>
      <c r="C12" s="44">
        <v>0</v>
      </c>
      <c r="D12" s="44">
        <v>0</v>
      </c>
      <c r="E12" s="44">
        <v>0</v>
      </c>
      <c r="F12" s="39">
        <v>0</v>
      </c>
    </row>
    <row r="13" spans="1:6" ht="20.399999999999999" x14ac:dyDescent="0.3">
      <c r="A13" s="195"/>
      <c r="B13" s="38" t="s">
        <v>1209</v>
      </c>
      <c r="C13" s="44">
        <v>1</v>
      </c>
      <c r="D13" s="44">
        <v>0</v>
      </c>
      <c r="E13" s="44">
        <v>1</v>
      </c>
      <c r="F13" s="39">
        <v>0</v>
      </c>
    </row>
    <row r="14" spans="1:6" ht="20.399999999999999" x14ac:dyDescent="0.3">
      <c r="A14" s="37" t="s">
        <v>1210</v>
      </c>
      <c r="B14" s="38" t="s">
        <v>1211</v>
      </c>
      <c r="C14" s="44">
        <v>0</v>
      </c>
      <c r="D14" s="44">
        <v>1</v>
      </c>
      <c r="E14" s="44">
        <v>0</v>
      </c>
      <c r="F14" s="39">
        <v>0</v>
      </c>
    </row>
    <row r="15" spans="1:6" x14ac:dyDescent="0.3">
      <c r="A15" s="193" t="s">
        <v>1212</v>
      </c>
      <c r="B15" s="38" t="s">
        <v>1213</v>
      </c>
      <c r="C15" s="44">
        <v>34</v>
      </c>
      <c r="D15" s="44">
        <v>40</v>
      </c>
      <c r="E15" s="44">
        <v>4</v>
      </c>
      <c r="F15" s="39">
        <v>1</v>
      </c>
    </row>
    <row r="16" spans="1:6" x14ac:dyDescent="0.3">
      <c r="A16" s="194"/>
      <c r="B16" s="38" t="s">
        <v>1214</v>
      </c>
      <c r="C16" s="44">
        <v>0</v>
      </c>
      <c r="D16" s="44">
        <v>0</v>
      </c>
      <c r="E16" s="44">
        <v>0</v>
      </c>
      <c r="F16" s="39">
        <v>0</v>
      </c>
    </row>
    <row r="17" spans="1:6" ht="20.399999999999999" x14ac:dyDescent="0.3">
      <c r="A17" s="194"/>
      <c r="B17" s="38" t="s">
        <v>1215</v>
      </c>
      <c r="C17" s="44">
        <v>0</v>
      </c>
      <c r="D17" s="44">
        <v>1</v>
      </c>
      <c r="E17" s="44">
        <v>2</v>
      </c>
      <c r="F17" s="39">
        <v>0</v>
      </c>
    </row>
    <row r="18" spans="1:6" x14ac:dyDescent="0.3">
      <c r="A18" s="194"/>
      <c r="B18" s="38" t="s">
        <v>1216</v>
      </c>
      <c r="C18" s="44">
        <v>0</v>
      </c>
      <c r="D18" s="44">
        <v>0</v>
      </c>
      <c r="E18" s="44">
        <v>0</v>
      </c>
      <c r="F18" s="39">
        <v>0</v>
      </c>
    </row>
    <row r="19" spans="1:6" ht="20.399999999999999" x14ac:dyDescent="0.3">
      <c r="A19" s="195"/>
      <c r="B19" s="38" t="s">
        <v>1217</v>
      </c>
      <c r="C19" s="44">
        <v>0</v>
      </c>
      <c r="D19" s="44">
        <v>0</v>
      </c>
      <c r="E19" s="44">
        <v>0</v>
      </c>
      <c r="F19" s="39">
        <v>0</v>
      </c>
    </row>
    <row r="20" spans="1:6" x14ac:dyDescent="0.3">
      <c r="A20" s="37" t="s">
        <v>1218</v>
      </c>
      <c r="B20" s="38" t="s">
        <v>1219</v>
      </c>
      <c r="C20" s="44">
        <v>0</v>
      </c>
      <c r="D20" s="44">
        <v>0</v>
      </c>
      <c r="E20" s="44">
        <v>0</v>
      </c>
      <c r="F20" s="39">
        <v>0</v>
      </c>
    </row>
    <row r="21" spans="1:6" ht="20.399999999999999" x14ac:dyDescent="0.3">
      <c r="A21" s="37" t="s">
        <v>1220</v>
      </c>
      <c r="B21" s="38" t="s">
        <v>1221</v>
      </c>
      <c r="C21" s="44">
        <v>0</v>
      </c>
      <c r="D21" s="44">
        <v>0</v>
      </c>
      <c r="E21" s="44">
        <v>0</v>
      </c>
      <c r="F21" s="39">
        <v>0</v>
      </c>
    </row>
    <row r="22" spans="1:6" x14ac:dyDescent="0.3">
      <c r="A22" s="191" t="s">
        <v>951</v>
      </c>
      <c r="B22" s="192"/>
      <c r="C22" s="45">
        <v>46</v>
      </c>
      <c r="D22" s="45">
        <v>45</v>
      </c>
      <c r="E22" s="45">
        <v>13</v>
      </c>
      <c r="F22" s="45">
        <v>2</v>
      </c>
    </row>
    <row r="23" spans="1:6" x14ac:dyDescent="0.3">
      <c r="A23" s="34" t="s">
        <v>1054</v>
      </c>
    </row>
    <row r="24" spans="1:6" x14ac:dyDescent="0.3">
      <c r="A24" s="35" t="s">
        <v>9</v>
      </c>
      <c r="B24" s="35" t="s">
        <v>10</v>
      </c>
      <c r="C24" s="36" t="s">
        <v>2</v>
      </c>
    </row>
    <row r="25" spans="1:6" x14ac:dyDescent="0.3">
      <c r="A25" s="42" t="s">
        <v>99</v>
      </c>
      <c r="B25" s="17"/>
      <c r="C25" s="39">
        <v>2</v>
      </c>
    </row>
    <row r="26" spans="1:6" x14ac:dyDescent="0.3">
      <c r="A26" s="42" t="s">
        <v>109</v>
      </c>
      <c r="B26" s="17"/>
      <c r="C26" s="39">
        <v>0</v>
      </c>
    </row>
    <row r="27" spans="1:6" x14ac:dyDescent="0.3">
      <c r="A27" s="42" t="s">
        <v>1055</v>
      </c>
      <c r="B27" s="17"/>
      <c r="C27" s="39">
        <v>9</v>
      </c>
    </row>
    <row r="28" spans="1:6" x14ac:dyDescent="0.3">
      <c r="A28" s="191" t="s">
        <v>951</v>
      </c>
      <c r="B28" s="192"/>
      <c r="C28" s="45">
        <v>11</v>
      </c>
    </row>
    <row r="29" spans="1:6" x14ac:dyDescent="0.3">
      <c r="A29" s="16"/>
    </row>
    <row r="30" spans="1:6" x14ac:dyDescent="0.3">
      <c r="A30" s="34" t="s">
        <v>1222</v>
      </c>
    </row>
    <row r="31" spans="1:6" x14ac:dyDescent="0.3">
      <c r="A31" s="35" t="s">
        <v>9</v>
      </c>
      <c r="B31" s="35" t="s">
        <v>10</v>
      </c>
      <c r="C31" s="36" t="s">
        <v>2</v>
      </c>
    </row>
    <row r="32" spans="1:6" x14ac:dyDescent="0.3">
      <c r="A32" s="42" t="s">
        <v>1223</v>
      </c>
      <c r="B32" s="17"/>
      <c r="C32" s="39">
        <v>4</v>
      </c>
    </row>
    <row r="33" spans="1:3" x14ac:dyDescent="0.3">
      <c r="A33" s="42" t="s">
        <v>1224</v>
      </c>
      <c r="B33" s="17"/>
      <c r="C33" s="39">
        <v>8</v>
      </c>
    </row>
    <row r="34" spans="1:3" x14ac:dyDescent="0.3">
      <c r="A34" s="42" t="s">
        <v>77</v>
      </c>
      <c r="B34" s="17"/>
      <c r="C34" s="39">
        <v>0</v>
      </c>
    </row>
    <row r="35" spans="1:3" x14ac:dyDescent="0.3">
      <c r="A35" s="191" t="s">
        <v>951</v>
      </c>
      <c r="B35" s="192"/>
      <c r="C35" s="45">
        <v>12</v>
      </c>
    </row>
    <row r="36" spans="1:3" x14ac:dyDescent="0.3">
      <c r="A36" s="16"/>
    </row>
    <row r="37" spans="1:3" x14ac:dyDescent="0.3">
      <c r="A37" s="34" t="s">
        <v>1225</v>
      </c>
    </row>
    <row r="38" spans="1:3" x14ac:dyDescent="0.3">
      <c r="A38" s="35" t="s">
        <v>9</v>
      </c>
      <c r="B38" s="35" t="s">
        <v>10</v>
      </c>
      <c r="C38" s="36" t="s">
        <v>2</v>
      </c>
    </row>
    <row r="39" spans="1:3" x14ac:dyDescent="0.3">
      <c r="A39" s="42" t="s">
        <v>1226</v>
      </c>
      <c r="B39" s="17"/>
      <c r="C39" s="39">
        <v>54</v>
      </c>
    </row>
    <row r="40" spans="1:3" x14ac:dyDescent="0.3">
      <c r="A40" s="42" t="s">
        <v>1227</v>
      </c>
      <c r="B40" s="17"/>
      <c r="C40" s="39">
        <v>10</v>
      </c>
    </row>
    <row r="41" spans="1:3" x14ac:dyDescent="0.3">
      <c r="A41" s="191" t="s">
        <v>951</v>
      </c>
      <c r="B41" s="192"/>
      <c r="C41" s="45">
        <v>64</v>
      </c>
    </row>
    <row r="42" spans="1:3" ht="15.9" customHeight="1" x14ac:dyDescent="0.3"/>
  </sheetData>
  <sheetProtection algorithmName="SHA-512" hashValue="PfG37J20mr7j1mF8mWtsr8d4Rna8y2d8pyqvMp/wCNzvOB620X+jVwUt1DOX+d62PWQxprWseLeZf4MMmukgww==" saltValue="hrtmkO1IWBf+NQTt1IdJG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8" t="s">
        <v>1229</v>
      </c>
    </row>
    <row r="4" spans="1:5" x14ac:dyDescent="0.3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7" t="s">
        <v>1230</v>
      </c>
      <c r="B5" s="13" t="s">
        <v>1231</v>
      </c>
      <c r="C5" s="14">
        <v>814</v>
      </c>
      <c r="D5" s="14">
        <v>560</v>
      </c>
      <c r="E5" s="15">
        <v>0.45357142857142801</v>
      </c>
    </row>
    <row r="6" spans="1:5" x14ac:dyDescent="0.3">
      <c r="A6" s="178"/>
      <c r="B6" s="13" t="s">
        <v>1232</v>
      </c>
      <c r="C6" s="14">
        <v>121</v>
      </c>
      <c r="D6" s="14">
        <v>47</v>
      </c>
      <c r="E6" s="15">
        <v>1.5744680851063799</v>
      </c>
    </row>
    <row r="7" spans="1:5" x14ac:dyDescent="0.3">
      <c r="A7" s="179"/>
      <c r="B7" s="13" t="s">
        <v>1233</v>
      </c>
      <c r="C7" s="14">
        <v>1121</v>
      </c>
      <c r="D7" s="14">
        <v>313</v>
      </c>
      <c r="E7" s="15">
        <v>2.5814696485623001</v>
      </c>
    </row>
    <row r="8" spans="1:5" x14ac:dyDescent="0.3">
      <c r="A8" s="16"/>
    </row>
    <row r="9" spans="1:5" x14ac:dyDescent="0.3">
      <c r="A9" s="48" t="s">
        <v>1234</v>
      </c>
    </row>
    <row r="10" spans="1:5" x14ac:dyDescent="0.3">
      <c r="A10" s="46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7" t="s">
        <v>1235</v>
      </c>
      <c r="B11" s="13" t="s">
        <v>1236</v>
      </c>
      <c r="C11" s="14">
        <v>12</v>
      </c>
      <c r="D11" s="14">
        <v>4</v>
      </c>
      <c r="E11" s="15">
        <v>2</v>
      </c>
    </row>
    <row r="12" spans="1:5" x14ac:dyDescent="0.3">
      <c r="A12" s="178"/>
      <c r="B12" s="13" t="s">
        <v>1237</v>
      </c>
      <c r="C12" s="14">
        <v>97</v>
      </c>
      <c r="D12" s="14">
        <v>59</v>
      </c>
      <c r="E12" s="15">
        <v>0.644067796610169</v>
      </c>
    </row>
    <row r="13" spans="1:5" x14ac:dyDescent="0.3">
      <c r="A13" s="178"/>
      <c r="B13" s="13" t="s">
        <v>1238</v>
      </c>
      <c r="C13" s="14">
        <v>521</v>
      </c>
      <c r="D13" s="14">
        <v>360</v>
      </c>
      <c r="E13" s="15">
        <v>0.44722222222222202</v>
      </c>
    </row>
    <row r="14" spans="1:5" x14ac:dyDescent="0.3">
      <c r="A14" s="178"/>
      <c r="B14" s="13" t="s">
        <v>1239</v>
      </c>
      <c r="C14" s="14">
        <v>184</v>
      </c>
      <c r="D14" s="14">
        <v>136</v>
      </c>
      <c r="E14" s="15">
        <v>0.35294117647058798</v>
      </c>
    </row>
    <row r="15" spans="1:5" x14ac:dyDescent="0.3">
      <c r="A15" s="178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8"/>
      <c r="B16" s="13" t="s">
        <v>1241</v>
      </c>
      <c r="C16" s="14">
        <v>0</v>
      </c>
      <c r="D16" s="14">
        <v>5</v>
      </c>
      <c r="E16" s="15">
        <v>-1</v>
      </c>
    </row>
    <row r="17" spans="1:5" x14ac:dyDescent="0.3">
      <c r="A17" s="178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8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79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8" t="s">
        <v>1245</v>
      </c>
    </row>
    <row r="22" spans="1:5" x14ac:dyDescent="0.3">
      <c r="A22" s="46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7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8"/>
      <c r="B24" s="13" t="s">
        <v>1248</v>
      </c>
      <c r="C24" s="14">
        <v>0</v>
      </c>
      <c r="D24" s="14">
        <v>28</v>
      </c>
      <c r="E24" s="15">
        <v>-1</v>
      </c>
    </row>
    <row r="25" spans="1:5" x14ac:dyDescent="0.3">
      <c r="A25" s="178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79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8" t="s">
        <v>1250</v>
      </c>
    </row>
    <row r="29" spans="1:5" x14ac:dyDescent="0.3">
      <c r="A29" s="46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7" t="s">
        <v>1251</v>
      </c>
      <c r="B30" s="13" t="s">
        <v>1252</v>
      </c>
      <c r="C30" s="14">
        <v>1</v>
      </c>
      <c r="D30" s="14">
        <v>4</v>
      </c>
      <c r="E30" s="15">
        <v>-0.75</v>
      </c>
    </row>
    <row r="31" spans="1:5" x14ac:dyDescent="0.3">
      <c r="A31" s="178"/>
      <c r="B31" s="13" t="s">
        <v>1253</v>
      </c>
      <c r="C31" s="14">
        <v>7</v>
      </c>
      <c r="D31" s="14">
        <v>0</v>
      </c>
      <c r="E31" s="15">
        <v>7</v>
      </c>
    </row>
    <row r="32" spans="1:5" x14ac:dyDescent="0.3">
      <c r="A32" s="179"/>
      <c r="B32" s="13" t="s">
        <v>1254</v>
      </c>
      <c r="C32" s="14">
        <v>4</v>
      </c>
      <c r="D32" s="14">
        <v>4</v>
      </c>
      <c r="E32" s="15">
        <v>0</v>
      </c>
    </row>
  </sheetData>
  <sheetProtection algorithmName="SHA-512" hashValue="l0IPGEU5fw4gjBEstYOhBxAr83OqT8Co3ft7saw8McTKKfM7S0LJXHP3G2fGpQ6uk6CCyX3Vcxk5VHgnPu9Iow==" saltValue="su6JAtSwbZLXoQ8oOKCTb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8" t="s">
        <v>1256</v>
      </c>
    </row>
    <row r="4" spans="1:5" x14ac:dyDescent="0.3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7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8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8"/>
      <c r="B7" s="13" t="s">
        <v>1260</v>
      </c>
      <c r="C7" s="14">
        <v>4</v>
      </c>
      <c r="D7" s="14">
        <v>0</v>
      </c>
      <c r="E7" s="15">
        <v>4</v>
      </c>
    </row>
    <row r="8" spans="1:5" x14ac:dyDescent="0.3">
      <c r="A8" s="178"/>
      <c r="B8" s="13" t="s">
        <v>1261</v>
      </c>
      <c r="C8" s="14">
        <v>29</v>
      </c>
      <c r="D8" s="14">
        <v>4</v>
      </c>
      <c r="E8" s="15">
        <v>6.25</v>
      </c>
    </row>
    <row r="9" spans="1:5" x14ac:dyDescent="0.3">
      <c r="A9" s="178"/>
      <c r="B9" s="13" t="s">
        <v>1262</v>
      </c>
      <c r="C9" s="14">
        <v>4</v>
      </c>
      <c r="D9" s="14">
        <v>0</v>
      </c>
      <c r="E9" s="15">
        <v>4</v>
      </c>
    </row>
    <row r="10" spans="1:5" x14ac:dyDescent="0.3">
      <c r="A10" s="178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3">
      <c r="A11" s="178"/>
      <c r="B11" s="13" t="s">
        <v>1264</v>
      </c>
      <c r="C11" s="14">
        <v>34</v>
      </c>
      <c r="D11" s="14">
        <v>17</v>
      </c>
      <c r="E11" s="15">
        <v>1</v>
      </c>
    </row>
    <row r="12" spans="1:5" x14ac:dyDescent="0.3">
      <c r="A12" s="178"/>
      <c r="B12" s="13" t="s">
        <v>1265</v>
      </c>
      <c r="C12" s="14">
        <v>0</v>
      </c>
      <c r="D12" s="14">
        <v>2</v>
      </c>
      <c r="E12" s="15">
        <v>-1</v>
      </c>
    </row>
    <row r="13" spans="1:5" x14ac:dyDescent="0.3">
      <c r="A13" s="178"/>
      <c r="B13" s="13" t="s">
        <v>1266</v>
      </c>
      <c r="C13" s="14">
        <v>2</v>
      </c>
      <c r="D13" s="14">
        <v>0</v>
      </c>
      <c r="E13" s="15">
        <v>2</v>
      </c>
    </row>
    <row r="14" spans="1:5" x14ac:dyDescent="0.3">
      <c r="A14" s="178"/>
      <c r="B14" s="13" t="s">
        <v>1267</v>
      </c>
      <c r="C14" s="14">
        <v>35</v>
      </c>
      <c r="D14" s="14">
        <v>101</v>
      </c>
      <c r="E14" s="15">
        <v>-0.65346534653465305</v>
      </c>
    </row>
    <row r="15" spans="1:5" x14ac:dyDescent="0.3">
      <c r="A15" s="178"/>
      <c r="B15" s="13" t="s">
        <v>1268</v>
      </c>
      <c r="C15" s="14">
        <v>5</v>
      </c>
      <c r="D15" s="14">
        <v>0</v>
      </c>
      <c r="E15" s="15">
        <v>5</v>
      </c>
    </row>
    <row r="16" spans="1:5" x14ac:dyDescent="0.3">
      <c r="A16" s="179"/>
      <c r="B16" s="13" t="s">
        <v>106</v>
      </c>
      <c r="C16" s="14">
        <v>104</v>
      </c>
      <c r="D16" s="14">
        <v>0</v>
      </c>
      <c r="E16" s="15">
        <v>104</v>
      </c>
    </row>
  </sheetData>
  <sheetProtection algorithmName="SHA-512" hashValue="DFRxtG1Kr6XW9qbLGyVx2iaOT2tZiN6rTIpjdb4OugAgqU9BCppo8iEIFYTYQhVjKqSKf5y64GzJwjhzMsKhnA==" saltValue="yTUjbfWFepRtRZ9ICSxD+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7" t="s">
        <v>1280</v>
      </c>
      <c r="B4" s="51" t="s">
        <v>1281</v>
      </c>
      <c r="C4" s="52">
        <v>0</v>
      </c>
      <c r="D4" s="52">
        <v>0</v>
      </c>
      <c r="E4" s="52">
        <v>1</v>
      </c>
      <c r="F4" s="52">
        <v>0</v>
      </c>
      <c r="G4" s="52">
        <v>0</v>
      </c>
      <c r="H4" s="52">
        <v>2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178"/>
      <c r="B5" s="51" t="s">
        <v>1023</v>
      </c>
      <c r="C5" s="52">
        <v>14</v>
      </c>
      <c r="D5" s="52">
        <v>0</v>
      </c>
      <c r="E5" s="52">
        <v>12</v>
      </c>
      <c r="F5" s="52">
        <v>14</v>
      </c>
      <c r="G5" s="52">
        <v>0</v>
      </c>
      <c r="H5" s="52">
        <v>34</v>
      </c>
      <c r="I5" s="52">
        <v>0</v>
      </c>
      <c r="J5" s="52">
        <v>0</v>
      </c>
      <c r="K5" s="52">
        <v>1</v>
      </c>
      <c r="L5" s="53">
        <v>2</v>
      </c>
    </row>
    <row r="6" spans="1:12" x14ac:dyDescent="0.3">
      <c r="A6" s="178"/>
      <c r="B6" s="51" t="s">
        <v>1282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3">
      <c r="A7" s="179"/>
      <c r="B7" s="51" t="s">
        <v>1283</v>
      </c>
      <c r="C7" s="52">
        <v>0</v>
      </c>
      <c r="D7" s="52">
        <v>0</v>
      </c>
      <c r="E7" s="52">
        <v>1</v>
      </c>
      <c r="F7" s="52">
        <v>0</v>
      </c>
      <c r="G7" s="52">
        <v>0</v>
      </c>
      <c r="H7" s="52">
        <v>6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177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178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178"/>
      <c r="B10" s="51" t="s">
        <v>1287</v>
      </c>
      <c r="C10" s="52">
        <v>5</v>
      </c>
      <c r="D10" s="52">
        <v>0</v>
      </c>
      <c r="E10" s="52">
        <v>6</v>
      </c>
      <c r="F10" s="52">
        <v>10</v>
      </c>
      <c r="G10" s="52">
        <v>0</v>
      </c>
      <c r="H10" s="52">
        <v>3</v>
      </c>
      <c r="I10" s="52">
        <v>0</v>
      </c>
      <c r="J10" s="52">
        <v>0</v>
      </c>
      <c r="K10" s="52">
        <v>0</v>
      </c>
      <c r="L10" s="53">
        <v>1</v>
      </c>
    </row>
    <row r="11" spans="1:12" x14ac:dyDescent="0.3">
      <c r="A11" s="178"/>
      <c r="B11" s="51" t="s">
        <v>1288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178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178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178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178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178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178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178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178"/>
      <c r="B19" s="51" t="s">
        <v>1296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178"/>
      <c r="B20" s="51" t="s">
        <v>1297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178"/>
      <c r="B21" s="51" t="s">
        <v>1298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178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178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178"/>
      <c r="B24" s="51" t="s">
        <v>1301</v>
      </c>
      <c r="C24" s="52">
        <v>2</v>
      </c>
      <c r="D24" s="52">
        <v>0</v>
      </c>
      <c r="E24" s="52">
        <v>3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3">
      <c r="A25" s="178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178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178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178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178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178"/>
      <c r="B30" s="51" t="s">
        <v>1307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1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3">
      <c r="A31" s="178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178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178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178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178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178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178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178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178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178"/>
      <c r="B40" s="51" t="s">
        <v>1317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178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178"/>
      <c r="B42" s="51" t="s">
        <v>1319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178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178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178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178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178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178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178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178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178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178"/>
      <c r="B52" s="51" t="s">
        <v>1329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178"/>
      <c r="B53" s="51" t="s">
        <v>1330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178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178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178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178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178"/>
      <c r="B58" s="51" t="s">
        <v>1335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3">
      <c r="A59" s="178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178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178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178"/>
      <c r="B62" s="51" t="s">
        <v>1339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3">
      <c r="A63" s="178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178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178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178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178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178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178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178"/>
      <c r="B70" s="51" t="s">
        <v>1347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178"/>
      <c r="B71" s="51" t="s">
        <v>1348</v>
      </c>
      <c r="C71" s="52">
        <v>0</v>
      </c>
      <c r="D71" s="52">
        <v>0</v>
      </c>
      <c r="E71" s="52">
        <v>0</v>
      </c>
      <c r="F71" s="52">
        <v>1</v>
      </c>
      <c r="G71" s="52">
        <v>0</v>
      </c>
      <c r="H71" s="52">
        <v>1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178"/>
      <c r="B72" s="51" t="s">
        <v>1349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1</v>
      </c>
    </row>
    <row r="73" spans="1:12" x14ac:dyDescent="0.3">
      <c r="A73" s="178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178"/>
      <c r="B74" s="51" t="s">
        <v>1351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178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178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178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178"/>
      <c r="B78" s="51" t="s">
        <v>1355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178"/>
      <c r="B79" s="51" t="s">
        <v>1356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1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178"/>
      <c r="B80" s="51" t="s">
        <v>1357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5</v>
      </c>
      <c r="I80" s="52">
        <v>0</v>
      </c>
      <c r="J80" s="52">
        <v>0</v>
      </c>
      <c r="K80" s="52">
        <v>1</v>
      </c>
      <c r="L80" s="53">
        <v>0</v>
      </c>
    </row>
    <row r="81" spans="1:12" x14ac:dyDescent="0.3">
      <c r="A81" s="178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178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178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178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178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178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178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178"/>
      <c r="B88" s="51" t="s">
        <v>1365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178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178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178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178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178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178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178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178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178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178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178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178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178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178"/>
      <c r="B102" s="51" t="s">
        <v>1379</v>
      </c>
      <c r="C102" s="52">
        <v>1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178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178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178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178"/>
      <c r="B106" s="51" t="s">
        <v>1383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178"/>
      <c r="B107" s="51" t="s">
        <v>1384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178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178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178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178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178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178"/>
      <c r="B113" s="51" t="s">
        <v>1390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178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178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178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178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178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178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178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178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178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178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178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178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178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178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178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178"/>
      <c r="B129" s="51" t="s">
        <v>1406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8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3">
      <c r="A130" s="178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178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178"/>
      <c r="B132" s="51" t="s">
        <v>1409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178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178"/>
      <c r="B134" s="51" t="s">
        <v>1411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178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178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178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178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178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178"/>
      <c r="B140" s="51" t="s">
        <v>1417</v>
      </c>
      <c r="C140" s="52">
        <v>1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178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178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178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178"/>
      <c r="B144" s="51" t="s">
        <v>1421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178"/>
      <c r="B145" s="51" t="s">
        <v>1422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1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178"/>
      <c r="B146" s="51" t="s">
        <v>1423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3">
      <c r="A147" s="178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178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178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178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178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178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178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178"/>
      <c r="B154" s="51" t="s">
        <v>1431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178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178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178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178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178"/>
      <c r="B159" s="51" t="s">
        <v>1436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178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178"/>
      <c r="B161" s="51" t="s">
        <v>1438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178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178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178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178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178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178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178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178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178"/>
      <c r="B170" s="51" t="s">
        <v>1447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178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178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178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178"/>
      <c r="B174" s="51" t="s">
        <v>1451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3">
      <c r="A175" s="178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178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178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178"/>
      <c r="B178" s="51" t="s">
        <v>1455</v>
      </c>
      <c r="C178" s="52">
        <v>0</v>
      </c>
      <c r="D178" s="52">
        <v>0</v>
      </c>
      <c r="E178" s="52">
        <v>0</v>
      </c>
      <c r="F178" s="52">
        <v>2</v>
      </c>
      <c r="G178" s="52">
        <v>0</v>
      </c>
      <c r="H178" s="52">
        <v>1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3">
      <c r="A179" s="178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178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178"/>
      <c r="B181" s="51" t="s">
        <v>1458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178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178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178"/>
      <c r="B184" s="51" t="s">
        <v>1461</v>
      </c>
      <c r="C184" s="52">
        <v>0</v>
      </c>
      <c r="D184" s="52">
        <v>0</v>
      </c>
      <c r="E184" s="52">
        <v>1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3">
      <c r="A185" s="178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178"/>
      <c r="B186" s="51" t="s">
        <v>1463</v>
      </c>
      <c r="C186" s="52">
        <v>2</v>
      </c>
      <c r="D186" s="52">
        <v>0</v>
      </c>
      <c r="E186" s="52">
        <v>0</v>
      </c>
      <c r="F186" s="52">
        <v>0</v>
      </c>
      <c r="G186" s="52">
        <v>0</v>
      </c>
      <c r="H186" s="52">
        <v>5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3">
      <c r="A187" s="178"/>
      <c r="B187" s="51" t="s">
        <v>1464</v>
      </c>
      <c r="C187" s="52">
        <v>3</v>
      </c>
      <c r="D187" s="52">
        <v>0</v>
      </c>
      <c r="E187" s="52">
        <v>2</v>
      </c>
      <c r="F187" s="52">
        <v>0</v>
      </c>
      <c r="G187" s="52">
        <v>0</v>
      </c>
      <c r="H187" s="52">
        <v>4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3">
      <c r="A188" s="178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178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178"/>
      <c r="B190" s="51" t="s">
        <v>1467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3">
      <c r="A191" s="178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178"/>
      <c r="B192" s="51" t="s">
        <v>1469</v>
      </c>
      <c r="C192" s="52">
        <v>0</v>
      </c>
      <c r="D192" s="52">
        <v>0</v>
      </c>
      <c r="E192" s="52">
        <v>0</v>
      </c>
      <c r="F192" s="52">
        <v>0</v>
      </c>
      <c r="G192" s="52">
        <v>0</v>
      </c>
      <c r="H192" s="52">
        <v>2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178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178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178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178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178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178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178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178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178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178"/>
      <c r="B202" s="51" t="s">
        <v>1479</v>
      </c>
      <c r="C202" s="52">
        <v>0</v>
      </c>
      <c r="D202" s="52">
        <v>0</v>
      </c>
      <c r="E202" s="52">
        <v>1</v>
      </c>
      <c r="F202" s="52">
        <v>3</v>
      </c>
      <c r="G202" s="52">
        <v>0</v>
      </c>
      <c r="H202" s="52">
        <v>1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3">
      <c r="A203" s="178"/>
      <c r="B203" s="51" t="s">
        <v>1480</v>
      </c>
      <c r="C203" s="52">
        <v>0</v>
      </c>
      <c r="D203" s="52">
        <v>0</v>
      </c>
      <c r="E203" s="52">
        <v>1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178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178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178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178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178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178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178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178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178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178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178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178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178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178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178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178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178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178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178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178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178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178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178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178"/>
      <c r="B227" s="51" t="s">
        <v>1504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178"/>
      <c r="B228" s="51" t="s">
        <v>1505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178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178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178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178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178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178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178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178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178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178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178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178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178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178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178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178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178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178"/>
      <c r="B246" s="51" t="s">
        <v>1523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178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178"/>
      <c r="B248" s="51" t="s">
        <v>1525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178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178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178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178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178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178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178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178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178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178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179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177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178"/>
      <c r="B261" s="51" t="s">
        <v>1539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3">
      <c r="A262" s="178"/>
      <c r="B262" s="51" t="s">
        <v>1540</v>
      </c>
      <c r="C262" s="52">
        <v>14</v>
      </c>
      <c r="D262" s="52">
        <v>0</v>
      </c>
      <c r="E262" s="52">
        <v>2</v>
      </c>
      <c r="F262" s="52">
        <v>0</v>
      </c>
      <c r="G262" s="52">
        <v>0</v>
      </c>
      <c r="H262" s="52">
        <v>22</v>
      </c>
      <c r="I262" s="52">
        <v>0</v>
      </c>
      <c r="J262" s="52">
        <v>0</v>
      </c>
      <c r="K262" s="52">
        <v>1</v>
      </c>
      <c r="L262" s="53">
        <v>0</v>
      </c>
    </row>
    <row r="263" spans="1:12" x14ac:dyDescent="0.3">
      <c r="A263" s="178"/>
      <c r="B263" s="51" t="s">
        <v>1541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2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3">
      <c r="A264" s="178"/>
      <c r="B264" s="51" t="s">
        <v>1542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1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178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178"/>
      <c r="B266" s="51" t="s">
        <v>1544</v>
      </c>
      <c r="C266" s="52">
        <v>0</v>
      </c>
      <c r="D266" s="52">
        <v>0</v>
      </c>
      <c r="E266" s="52">
        <v>1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178"/>
      <c r="B267" s="51" t="s">
        <v>1545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1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3">
      <c r="A268" s="178"/>
      <c r="B268" s="51" t="s">
        <v>1546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178"/>
      <c r="B269" s="51" t="s">
        <v>1547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1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178"/>
      <c r="B270" s="51" t="s">
        <v>1548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3">
        <v>1</v>
      </c>
    </row>
    <row r="271" spans="1:12" x14ac:dyDescent="0.3">
      <c r="A271" s="178"/>
      <c r="B271" s="51" t="s">
        <v>961</v>
      </c>
      <c r="C271" s="52">
        <v>0</v>
      </c>
      <c r="D271" s="52">
        <v>0</v>
      </c>
      <c r="E271" s="52">
        <v>1</v>
      </c>
      <c r="F271" s="52">
        <v>0</v>
      </c>
      <c r="G271" s="52">
        <v>0</v>
      </c>
      <c r="H271" s="52">
        <v>3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3">
      <c r="A272" s="178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178"/>
      <c r="B273" s="51" t="s">
        <v>1550</v>
      </c>
      <c r="C273" s="52">
        <v>0</v>
      </c>
      <c r="D273" s="52">
        <v>0</v>
      </c>
      <c r="E273" s="52">
        <v>5</v>
      </c>
      <c r="F273" s="52">
        <v>0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3">
      <c r="A274" s="178"/>
      <c r="B274" s="51" t="s">
        <v>1551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3">
      <c r="A275" s="178"/>
      <c r="B275" s="51" t="s">
        <v>1552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3">
      <c r="A276" s="178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178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178"/>
      <c r="B278" s="51" t="s">
        <v>1555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0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3">
      <c r="A279" s="178"/>
      <c r="B279" s="51" t="s">
        <v>1556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1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178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178"/>
      <c r="B281" s="51" t="s">
        <v>1558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178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178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178"/>
      <c r="B284" s="51" t="s">
        <v>1561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5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178"/>
      <c r="B285" s="51" t="s">
        <v>921</v>
      </c>
      <c r="C285" s="52">
        <v>0</v>
      </c>
      <c r="D285" s="52">
        <v>0</v>
      </c>
      <c r="E285" s="52">
        <v>0</v>
      </c>
      <c r="F285" s="52">
        <v>0</v>
      </c>
      <c r="G285" s="52">
        <v>0</v>
      </c>
      <c r="H285" s="52">
        <v>1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3">
      <c r="A286" s="178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178"/>
      <c r="B287" s="51" t="s">
        <v>1562</v>
      </c>
      <c r="C287" s="52">
        <v>0</v>
      </c>
      <c r="D287" s="52">
        <v>0</v>
      </c>
      <c r="E287" s="52">
        <v>4</v>
      </c>
      <c r="F287" s="52">
        <v>9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3">
      <c r="A288" s="178"/>
      <c r="B288" s="51" t="s">
        <v>1563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178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178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178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179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177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178"/>
      <c r="B294" s="51" t="s">
        <v>1570</v>
      </c>
      <c r="C294" s="52">
        <v>12</v>
      </c>
      <c r="D294" s="52">
        <v>0</v>
      </c>
      <c r="E294" s="52">
        <v>0</v>
      </c>
      <c r="F294" s="52">
        <v>0</v>
      </c>
      <c r="G294" s="52">
        <v>0</v>
      </c>
      <c r="H294" s="52">
        <v>17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178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7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178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178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3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178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178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4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178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178"/>
      <c r="B301" s="51" t="s">
        <v>1577</v>
      </c>
      <c r="C301" s="52">
        <v>3</v>
      </c>
      <c r="D301" s="52">
        <v>0</v>
      </c>
      <c r="E301" s="52">
        <v>0</v>
      </c>
      <c r="F301" s="52">
        <v>0</v>
      </c>
      <c r="G301" s="52">
        <v>0</v>
      </c>
      <c r="H301" s="52">
        <v>1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178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178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4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178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178"/>
      <c r="B305" s="51" t="s">
        <v>972</v>
      </c>
      <c r="C305" s="52">
        <v>0</v>
      </c>
      <c r="D305" s="52">
        <v>0</v>
      </c>
      <c r="E305" s="52">
        <v>14</v>
      </c>
      <c r="F305" s="52">
        <v>0</v>
      </c>
      <c r="G305" s="52">
        <v>0</v>
      </c>
      <c r="H305" s="52">
        <v>7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178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179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+8bP0msUUenShWQzh/iOcBtZYRPe+p7f99B33SzhMGV1Sx/C0ClB8UhZIB5IBSDcKlGjEOY1EIOSUdCXVTPs8g==" saltValue="kUM11hMSDXRHsz02Q3ipV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3" t="s">
        <v>1583</v>
      </c>
    </row>
    <row r="3" spans="1:5" x14ac:dyDescent="0.3">
      <c r="A3" s="34" t="s">
        <v>1584</v>
      </c>
    </row>
    <row r="4" spans="1:5" x14ac:dyDescent="0.3">
      <c r="A4" s="35" t="s">
        <v>9</v>
      </c>
      <c r="B4" s="35" t="s">
        <v>10</v>
      </c>
      <c r="C4" s="54" t="s">
        <v>2</v>
      </c>
      <c r="D4" s="54" t="s">
        <v>11</v>
      </c>
      <c r="E4" s="36" t="s">
        <v>12</v>
      </c>
    </row>
    <row r="5" spans="1:5" ht="20.399999999999999" x14ac:dyDescent="0.3">
      <c r="A5" s="37" t="s">
        <v>1585</v>
      </c>
      <c r="B5" s="43" t="s">
        <v>1586</v>
      </c>
      <c r="C5" s="44">
        <v>48</v>
      </c>
      <c r="D5" s="44">
        <v>276</v>
      </c>
      <c r="E5" s="55">
        <v>-0.82608695652173902</v>
      </c>
    </row>
    <row r="6" spans="1:5" ht="20.399999999999999" x14ac:dyDescent="0.3">
      <c r="A6" s="37" t="s">
        <v>1587</v>
      </c>
      <c r="B6" s="43" t="s">
        <v>1588</v>
      </c>
      <c r="C6" s="44">
        <v>52</v>
      </c>
      <c r="D6" s="19"/>
      <c r="E6" s="55">
        <v>0</v>
      </c>
    </row>
    <row r="7" spans="1:5" ht="20.399999999999999" x14ac:dyDescent="0.3">
      <c r="A7" s="37" t="s">
        <v>1585</v>
      </c>
      <c r="B7" s="43" t="s">
        <v>1589</v>
      </c>
      <c r="C7" s="44">
        <v>80</v>
      </c>
      <c r="D7" s="44">
        <v>162</v>
      </c>
      <c r="E7" s="55">
        <v>-0.50617283950617298</v>
      </c>
    </row>
    <row r="8" spans="1:5" ht="20.399999999999999" x14ac:dyDescent="0.3">
      <c r="A8" s="37" t="s">
        <v>1587</v>
      </c>
      <c r="B8" s="43" t="s">
        <v>1590</v>
      </c>
      <c r="C8" s="44">
        <v>0</v>
      </c>
      <c r="D8" s="19"/>
      <c r="E8" s="55">
        <v>0</v>
      </c>
    </row>
    <row r="9" spans="1:5" ht="20.399999999999999" x14ac:dyDescent="0.3">
      <c r="A9" s="37" t="s">
        <v>1585</v>
      </c>
      <c r="B9" s="43" t="s">
        <v>1591</v>
      </c>
      <c r="C9" s="44">
        <v>6</v>
      </c>
      <c r="D9" s="44">
        <v>8</v>
      </c>
      <c r="E9" s="55">
        <v>-0.25</v>
      </c>
    </row>
    <row r="10" spans="1:5" ht="20.399999999999999" x14ac:dyDescent="0.3">
      <c r="A10" s="37" t="s">
        <v>1587</v>
      </c>
      <c r="B10" s="43" t="s">
        <v>1592</v>
      </c>
      <c r="C10" s="44">
        <v>0</v>
      </c>
      <c r="D10" s="19"/>
      <c r="E10" s="55">
        <v>0</v>
      </c>
    </row>
    <row r="11" spans="1:5" x14ac:dyDescent="0.3">
      <c r="A11" s="37" t="s">
        <v>1593</v>
      </c>
      <c r="B11" s="17"/>
      <c r="C11" s="44">
        <v>65</v>
      </c>
      <c r="D11" s="44">
        <v>107</v>
      </c>
      <c r="E11" s="55">
        <v>-0.39252336448598102</v>
      </c>
    </row>
    <row r="12" spans="1:5" x14ac:dyDescent="0.3">
      <c r="A12" s="37" t="s">
        <v>1594</v>
      </c>
      <c r="B12" s="17"/>
      <c r="C12" s="44">
        <v>200</v>
      </c>
      <c r="D12" s="19"/>
      <c r="E12" s="55">
        <v>0</v>
      </c>
    </row>
    <row r="13" spans="1:5" x14ac:dyDescent="0.3">
      <c r="A13" s="193" t="s">
        <v>1595</v>
      </c>
      <c r="B13" s="43" t="s">
        <v>1596</v>
      </c>
      <c r="C13" s="44">
        <v>13</v>
      </c>
      <c r="D13" s="19"/>
      <c r="E13" s="55">
        <v>0</v>
      </c>
    </row>
    <row r="14" spans="1:5" x14ac:dyDescent="0.3">
      <c r="A14" s="195"/>
      <c r="B14" s="43" t="s">
        <v>1597</v>
      </c>
      <c r="C14" s="44">
        <v>0</v>
      </c>
      <c r="D14" s="19"/>
      <c r="E14" s="55">
        <v>0</v>
      </c>
    </row>
    <row r="15" spans="1:5" x14ac:dyDescent="0.3">
      <c r="A15" s="34" t="s">
        <v>1598</v>
      </c>
    </row>
    <row r="16" spans="1:5" x14ac:dyDescent="0.3">
      <c r="A16" s="35" t="s">
        <v>9</v>
      </c>
      <c r="B16" s="35" t="s">
        <v>10</v>
      </c>
      <c r="C16" s="56" t="s">
        <v>113</v>
      </c>
      <c r="D16" s="56" t="s">
        <v>156</v>
      </c>
      <c r="E16" s="57" t="s">
        <v>192</v>
      </c>
    </row>
    <row r="17" spans="1:5" x14ac:dyDescent="0.3">
      <c r="A17" s="196" t="s">
        <v>1599</v>
      </c>
      <c r="B17" s="43" t="s">
        <v>1600</v>
      </c>
      <c r="C17" s="44">
        <v>0</v>
      </c>
      <c r="D17" s="44">
        <v>0</v>
      </c>
      <c r="E17" s="39">
        <v>0</v>
      </c>
    </row>
    <row r="18" spans="1:5" x14ac:dyDescent="0.3">
      <c r="A18" s="197"/>
      <c r="B18" s="43" t="s">
        <v>1601</v>
      </c>
      <c r="C18" s="44">
        <v>141</v>
      </c>
      <c r="D18" s="44">
        <v>231</v>
      </c>
      <c r="E18" s="39">
        <v>10</v>
      </c>
    </row>
    <row r="19" spans="1:5" x14ac:dyDescent="0.3">
      <c r="A19" s="197"/>
      <c r="B19" s="43" t="s">
        <v>1602</v>
      </c>
      <c r="C19" s="44">
        <v>0</v>
      </c>
      <c r="D19" s="44">
        <v>0</v>
      </c>
      <c r="E19" s="39">
        <v>0</v>
      </c>
    </row>
    <row r="20" spans="1:5" x14ac:dyDescent="0.3">
      <c r="A20" s="197"/>
      <c r="B20" s="43" t="s">
        <v>1603</v>
      </c>
      <c r="C20" s="44">
        <v>0</v>
      </c>
      <c r="D20" s="44">
        <v>0</v>
      </c>
      <c r="E20" s="39">
        <v>0</v>
      </c>
    </row>
    <row r="21" spans="1:5" x14ac:dyDescent="0.3">
      <c r="A21" s="197"/>
      <c r="B21" s="43" t="s">
        <v>1604</v>
      </c>
      <c r="C21" s="44">
        <v>0</v>
      </c>
      <c r="D21" s="44">
        <v>0</v>
      </c>
      <c r="E21" s="39">
        <v>0</v>
      </c>
    </row>
    <row r="22" spans="1:5" x14ac:dyDescent="0.3">
      <c r="A22" s="197"/>
      <c r="B22" s="43" t="s">
        <v>975</v>
      </c>
      <c r="C22" s="44">
        <v>809</v>
      </c>
      <c r="D22" s="44">
        <v>1719</v>
      </c>
      <c r="E22" s="39">
        <v>0</v>
      </c>
    </row>
    <row r="23" spans="1:5" x14ac:dyDescent="0.3">
      <c r="A23" s="197"/>
      <c r="B23" s="43" t="s">
        <v>1605</v>
      </c>
      <c r="C23" s="44">
        <v>0</v>
      </c>
      <c r="D23" s="44">
        <v>6</v>
      </c>
      <c r="E23" s="39">
        <v>0</v>
      </c>
    </row>
    <row r="24" spans="1:5" x14ac:dyDescent="0.3">
      <c r="A24" s="197"/>
      <c r="B24" s="43" t="s">
        <v>1606</v>
      </c>
      <c r="C24" s="44">
        <v>10</v>
      </c>
      <c r="D24" s="44">
        <v>10</v>
      </c>
      <c r="E24" s="39">
        <v>0</v>
      </c>
    </row>
    <row r="25" spans="1:5" x14ac:dyDescent="0.3">
      <c r="A25" s="197"/>
      <c r="B25" s="43" t="s">
        <v>1607</v>
      </c>
      <c r="C25" s="44">
        <v>18</v>
      </c>
      <c r="D25" s="44">
        <v>61</v>
      </c>
      <c r="E25" s="39">
        <v>9</v>
      </c>
    </row>
    <row r="26" spans="1:5" x14ac:dyDescent="0.3">
      <c r="A26" s="197"/>
      <c r="B26" s="43" t="s">
        <v>1608</v>
      </c>
      <c r="C26" s="44">
        <v>0</v>
      </c>
      <c r="D26" s="44">
        <v>3</v>
      </c>
      <c r="E26" s="39">
        <v>0</v>
      </c>
    </row>
    <row r="27" spans="1:5" x14ac:dyDescent="0.3">
      <c r="A27" s="197"/>
      <c r="B27" s="43" t="s">
        <v>1609</v>
      </c>
      <c r="C27" s="44">
        <v>0</v>
      </c>
      <c r="D27" s="44">
        <v>0</v>
      </c>
      <c r="E27" s="39">
        <v>0</v>
      </c>
    </row>
    <row r="28" spans="1:5" x14ac:dyDescent="0.3">
      <c r="A28" s="197"/>
      <c r="B28" s="43" t="s">
        <v>1610</v>
      </c>
      <c r="C28" s="44">
        <v>88</v>
      </c>
      <c r="D28" s="44">
        <v>43</v>
      </c>
      <c r="E28" s="39">
        <v>8</v>
      </c>
    </row>
    <row r="29" spans="1:5" x14ac:dyDescent="0.3">
      <c r="A29" s="197"/>
      <c r="B29" s="43" t="s">
        <v>1611</v>
      </c>
      <c r="C29" s="44">
        <v>196</v>
      </c>
      <c r="D29" s="44">
        <v>0</v>
      </c>
      <c r="E29" s="39">
        <v>0</v>
      </c>
    </row>
    <row r="30" spans="1:5" x14ac:dyDescent="0.3">
      <c r="A30" s="198"/>
      <c r="B30" s="43" t="s">
        <v>1612</v>
      </c>
      <c r="C30" s="44">
        <v>0</v>
      </c>
      <c r="D30" s="44">
        <v>0</v>
      </c>
      <c r="E30" s="39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bttRy4WO5h+h8Py74mEjGAdBME8Y27DIwG1t+wx3AbC208FJFBRHvdjJLuDG97d1221eksYEHUvaF6tJAmwfDA==" saltValue="38W7MdgOouXMwNSigSJCP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D186-E55E-40CC-B754-11D792831666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6" customWidth="1"/>
    <col min="2" max="2" width="4.44140625" style="106" customWidth="1"/>
    <col min="3" max="3" width="18.6640625" style="106" customWidth="1"/>
    <col min="4" max="4" width="36.44140625" style="106" customWidth="1"/>
    <col min="5" max="5" width="18.6640625" style="106" customWidth="1"/>
    <col min="6" max="6" width="7.44140625" style="106" customWidth="1"/>
    <col min="7" max="7" width="2.6640625" style="106" customWidth="1"/>
    <col min="8" max="8" width="10.109375" style="106" customWidth="1"/>
    <col min="9" max="13" width="11.44140625" style="106"/>
    <col min="14" max="14" width="5.5546875" style="106" customWidth="1"/>
    <col min="15" max="15" width="11" style="106" customWidth="1"/>
    <col min="16" max="16" width="2.6640625" style="106" customWidth="1"/>
    <col min="17" max="17" width="11.44140625" style="106"/>
    <col min="18" max="19" width="12.88671875" style="106" customWidth="1"/>
    <col min="20" max="23" width="11.44140625" style="106"/>
    <col min="24" max="24" width="2.6640625" style="106" customWidth="1"/>
    <col min="25" max="25" width="6.33203125" style="106" customWidth="1"/>
    <col min="26" max="29" width="13.88671875" style="106" customWidth="1"/>
    <col min="30" max="30" width="11.44140625" style="106"/>
    <col min="31" max="31" width="9.44140625" style="106" customWidth="1"/>
    <col min="32" max="32" width="2.6640625" style="106" customWidth="1"/>
    <col min="33" max="38" width="11.44140625" style="106"/>
    <col min="39" max="39" width="14.5546875" style="106" customWidth="1"/>
    <col min="40" max="40" width="2.6640625" style="106" customWidth="1"/>
    <col min="41" max="41" width="11.44140625" style="106"/>
    <col min="42" max="44" width="19.33203125" style="106" customWidth="1"/>
    <col min="45" max="45" width="14.88671875" style="106" customWidth="1"/>
    <col min="46" max="46" width="2.6640625" style="106" customWidth="1"/>
    <col min="47" max="47" width="7" style="106" customWidth="1"/>
    <col min="48" max="48" width="14" style="106" customWidth="1"/>
    <col min="49" max="53" width="11.44140625" style="106"/>
    <col min="54" max="54" width="5.44140625" style="106" customWidth="1"/>
    <col min="55" max="55" width="2.6640625" style="106" customWidth="1"/>
    <col min="56" max="56" width="11.44140625" style="106"/>
    <col min="57" max="59" width="13.88671875" style="106" customWidth="1"/>
    <col min="60" max="60" width="11.44140625" style="106"/>
    <col min="61" max="61" width="19.33203125" style="106" customWidth="1"/>
    <col min="62" max="62" width="2.6640625" style="106" customWidth="1"/>
    <col min="63" max="63" width="7.109375" style="106" customWidth="1"/>
    <col min="64" max="65" width="6.5546875" style="106" customWidth="1"/>
    <col min="66" max="66" width="9" style="106" customWidth="1"/>
    <col min="67" max="67" width="7.109375" style="106" bestFit="1" customWidth="1"/>
    <col min="68" max="68" width="7" style="106" customWidth="1"/>
    <col min="69" max="69" width="8.6640625" style="106" customWidth="1"/>
    <col min="70" max="70" width="6.6640625" style="106" customWidth="1"/>
    <col min="71" max="71" width="9" style="106" customWidth="1"/>
    <col min="72" max="73" width="6.109375" style="106" customWidth="1"/>
    <col min="74" max="74" width="6.6640625" style="106" customWidth="1"/>
    <col min="75" max="75" width="2.6640625" style="106" customWidth="1"/>
    <col min="76" max="76" width="21.109375" style="106" customWidth="1"/>
    <col min="77" max="80" width="11.44140625" style="106"/>
    <col min="81" max="81" width="16.44140625" style="106" customWidth="1"/>
    <col min="82" max="82" width="2.6640625" style="106" customWidth="1"/>
    <col min="83" max="83" width="17" style="106" customWidth="1"/>
    <col min="84" max="85" width="21.109375" style="106" customWidth="1"/>
    <col min="86" max="88" width="11.44140625" style="106"/>
    <col min="89" max="89" width="2.6640625" style="106" customWidth="1"/>
    <col min="90" max="90" width="15.109375" style="106" customWidth="1"/>
    <col min="91" max="91" width="8.33203125" style="106" customWidth="1"/>
    <col min="92" max="92" width="23.44140625" style="106" customWidth="1"/>
    <col min="93" max="93" width="14.88671875" style="106" customWidth="1"/>
    <col min="94" max="94" width="18" style="106" customWidth="1"/>
    <col min="95" max="16384" width="11.44140625" style="106"/>
  </cols>
  <sheetData>
    <row r="1" spans="1:93" ht="17.399999999999999" x14ac:dyDescent="0.3">
      <c r="A1" s="104"/>
      <c r="B1" s="105"/>
      <c r="C1" s="205" t="s">
        <v>1735</v>
      </c>
      <c r="D1" s="205"/>
      <c r="E1" s="205"/>
      <c r="G1" s="104"/>
      <c r="P1" s="104"/>
      <c r="X1" s="104"/>
      <c r="AF1" s="104"/>
      <c r="AN1" s="104"/>
      <c r="AT1" s="104"/>
      <c r="BC1" s="104"/>
      <c r="BJ1" s="104"/>
      <c r="BW1" s="104"/>
      <c r="CD1" s="104"/>
      <c r="CK1" s="104"/>
    </row>
    <row r="2" spans="1:93" s="108" customFormat="1" ht="10.199999999999999" x14ac:dyDescent="0.3">
      <c r="A2" s="107">
        <v>0</v>
      </c>
      <c r="H2" s="109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1736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9"/>
    </row>
    <row r="3" spans="1:93" s="108" customFormat="1" ht="10.199999999999999" x14ac:dyDescent="0.3">
      <c r="Z3" s="203" t="s">
        <v>1737</v>
      </c>
      <c r="AA3" s="203"/>
      <c r="AB3" s="203"/>
      <c r="AC3" s="203"/>
      <c r="AH3" s="203" t="s">
        <v>1738</v>
      </c>
      <c r="AI3" s="203"/>
      <c r="AJ3" s="203"/>
      <c r="AK3" s="203"/>
      <c r="AV3" s="204" t="s">
        <v>1054</v>
      </c>
      <c r="AW3" s="204"/>
      <c r="AX3" s="204"/>
      <c r="AY3" s="204"/>
      <c r="AZ3" s="204"/>
      <c r="BA3" s="204"/>
      <c r="CL3" s="109"/>
    </row>
    <row r="4" spans="1:93" s="110" customFormat="1" ht="21.75" customHeight="1" x14ac:dyDescent="0.3">
      <c r="C4" s="203" t="s">
        <v>8</v>
      </c>
      <c r="D4" s="203"/>
      <c r="E4" s="203"/>
      <c r="I4" s="203" t="s">
        <v>35</v>
      </c>
      <c r="J4" s="203"/>
      <c r="K4" s="203"/>
      <c r="L4" s="203"/>
      <c r="M4" s="203"/>
      <c r="Q4" s="203" t="s">
        <v>1739</v>
      </c>
      <c r="R4" s="203"/>
      <c r="S4" s="203"/>
      <c r="T4" s="203"/>
      <c r="U4" s="203"/>
      <c r="V4" s="203"/>
      <c r="AP4" s="203" t="s">
        <v>1740</v>
      </c>
      <c r="AQ4" s="203"/>
      <c r="AR4" s="203"/>
      <c r="BE4" s="203" t="s">
        <v>1054</v>
      </c>
      <c r="BF4" s="203"/>
      <c r="BG4" s="203"/>
      <c r="BK4" s="207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3" t="s">
        <v>1749</v>
      </c>
      <c r="CG4" s="203"/>
      <c r="CL4" s="203" t="s">
        <v>43</v>
      </c>
      <c r="CM4" s="203"/>
      <c r="CN4" s="203"/>
      <c r="CO4" s="203"/>
    </row>
    <row r="5" spans="1:93" s="110" customFormat="1" ht="14.25" customHeight="1" x14ac:dyDescent="0.3">
      <c r="Z5" s="111" t="s">
        <v>1750</v>
      </c>
      <c r="AA5" s="112" t="s">
        <v>1751</v>
      </c>
      <c r="AB5" s="112" t="s">
        <v>76</v>
      </c>
      <c r="AC5" s="113" t="s">
        <v>76</v>
      </c>
      <c r="AH5" s="111" t="s">
        <v>1750</v>
      </c>
      <c r="AI5" s="112" t="s">
        <v>1751</v>
      </c>
      <c r="AJ5" s="112" t="s">
        <v>76</v>
      </c>
      <c r="AK5" s="113" t="s">
        <v>76</v>
      </c>
      <c r="AV5" s="207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8" t="s">
        <v>106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10" customFormat="1" ht="14.25" customHeight="1" x14ac:dyDescent="0.3">
      <c r="C6" s="114" t="s">
        <v>15</v>
      </c>
      <c r="D6" s="115" t="s">
        <v>1755</v>
      </c>
      <c r="E6" s="114" t="s">
        <v>19</v>
      </c>
      <c r="I6" s="116" t="s">
        <v>44</v>
      </c>
      <c r="J6" s="115" t="s">
        <v>1756</v>
      </c>
      <c r="K6" s="115" t="s">
        <v>58</v>
      </c>
      <c r="L6" s="115" t="s">
        <v>60</v>
      </c>
      <c r="M6" s="117" t="s">
        <v>1757</v>
      </c>
      <c r="N6" s="118" t="s">
        <v>1758</v>
      </c>
      <c r="O6" s="118"/>
      <c r="Q6" s="116" t="s">
        <v>1283</v>
      </c>
      <c r="R6" s="115" t="s">
        <v>1759</v>
      </c>
      <c r="S6" s="115" t="s">
        <v>1760</v>
      </c>
      <c r="T6" s="115" t="s">
        <v>1026</v>
      </c>
      <c r="U6" s="115" t="s">
        <v>1761</v>
      </c>
      <c r="V6" s="117" t="s">
        <v>1656</v>
      </c>
      <c r="Z6" s="119" t="s">
        <v>1762</v>
      </c>
      <c r="AA6" s="120" t="s">
        <v>1762</v>
      </c>
      <c r="AB6" s="120" t="s">
        <v>1763</v>
      </c>
      <c r="AC6" s="121" t="s">
        <v>1764</v>
      </c>
      <c r="AH6" s="119" t="s">
        <v>1762</v>
      </c>
      <c r="AI6" s="120" t="s">
        <v>1762</v>
      </c>
      <c r="AJ6" s="120" t="s">
        <v>1763</v>
      </c>
      <c r="AK6" s="121" t="s">
        <v>1764</v>
      </c>
      <c r="AP6" s="116" t="s">
        <v>1765</v>
      </c>
      <c r="AQ6" s="115" t="s">
        <v>95</v>
      </c>
      <c r="AR6" s="117" t="s">
        <v>1766</v>
      </c>
      <c r="AV6" s="207"/>
      <c r="AW6" s="206"/>
      <c r="AX6" s="206"/>
      <c r="AY6" s="206"/>
      <c r="AZ6" s="206"/>
      <c r="BA6" s="208"/>
      <c r="BE6" s="116" t="s">
        <v>108</v>
      </c>
      <c r="BF6" s="115" t="s">
        <v>109</v>
      </c>
      <c r="BG6" s="117" t="s">
        <v>1767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16" t="s">
        <v>1741</v>
      </c>
      <c r="BZ6" s="115" t="s">
        <v>1768</v>
      </c>
      <c r="CA6" s="117" t="s">
        <v>106</v>
      </c>
      <c r="CF6" s="116" t="s">
        <v>1769</v>
      </c>
      <c r="CG6" s="117" t="s">
        <v>1770</v>
      </c>
      <c r="CM6" s="116" t="s">
        <v>44</v>
      </c>
      <c r="CN6" s="117" t="s">
        <v>45</v>
      </c>
    </row>
    <row r="7" spans="1:93" s="122" customFormat="1" ht="21" customHeight="1" x14ac:dyDescent="0.3">
      <c r="C7" s="123">
        <f>DatosGenerales!C8</f>
        <v>21327</v>
      </c>
      <c r="D7" s="124">
        <f>SUM(DatosGenerales!C15:C19)</f>
        <v>2664</v>
      </c>
      <c r="E7" s="123">
        <f>SUM(DatosGenerales!C12:C14)</f>
        <v>14519</v>
      </c>
      <c r="I7" s="125">
        <f>DatosGenerales!C31</f>
        <v>3141</v>
      </c>
      <c r="J7" s="124">
        <f>DatosGenerales!C32</f>
        <v>429</v>
      </c>
      <c r="K7" s="123">
        <f>SUM(DatosGenerales!C33:C34)</f>
        <v>417</v>
      </c>
      <c r="L7" s="124">
        <f>DatosGenerales!C36</f>
        <v>2155</v>
      </c>
      <c r="M7" s="123">
        <f>DatosGenerales!C95</f>
        <v>1635</v>
      </c>
      <c r="N7" s="126">
        <f>L7-M7</f>
        <v>520</v>
      </c>
      <c r="O7" s="126"/>
      <c r="Q7" s="125">
        <f>DatosGenerales!C36</f>
        <v>2155</v>
      </c>
      <c r="R7" s="124">
        <f>DatosGenerales!C49</f>
        <v>1541</v>
      </c>
      <c r="S7" s="124">
        <f>DatosGenerales!C50</f>
        <v>56</v>
      </c>
      <c r="T7" s="124">
        <f>DatosGenerales!C62</f>
        <v>34</v>
      </c>
      <c r="U7" s="124">
        <f>DatosGenerales!C78</f>
        <v>7</v>
      </c>
      <c r="V7" s="127">
        <f>SUM(Q7:U7)</f>
        <v>3793</v>
      </c>
      <c r="Z7" s="125">
        <f>SUM(DatosGenerales!C106,DatosGenerales!C107,DatosGenerales!C109)</f>
        <v>1355</v>
      </c>
      <c r="AA7" s="124">
        <f>SUM(DatosGenerales!C108,DatosGenerales!C110)</f>
        <v>437</v>
      </c>
      <c r="AB7" s="124">
        <f>DatosGenerales!C106</f>
        <v>932</v>
      </c>
      <c r="AC7" s="127">
        <f>DatosGenerales!C107</f>
        <v>325</v>
      </c>
      <c r="AH7" s="125">
        <f>SUM(DatosGenerales!C115,DatosGenerales!C116,DatosGenerales!C118)</f>
        <v>92</v>
      </c>
      <c r="AI7" s="124">
        <f>SUM(DatosGenerales!C117,DatosGenerales!C119)</f>
        <v>52</v>
      </c>
      <c r="AJ7" s="124">
        <f>DatosGenerales!C115</f>
        <v>49</v>
      </c>
      <c r="AK7" s="127">
        <f>DatosGenerales!C116</f>
        <v>36</v>
      </c>
      <c r="AP7" s="125">
        <f>SUM(DatosGenerales!C135:C136)</f>
        <v>99</v>
      </c>
      <c r="AQ7" s="124">
        <f>SUM(DatosGenerales!C137:C138)</f>
        <v>1</v>
      </c>
      <c r="AR7" s="127">
        <f>SUM(DatosGenerales!C139:C140)</f>
        <v>3</v>
      </c>
      <c r="AV7" s="125">
        <f>DatosGenerales!C145</f>
        <v>3</v>
      </c>
      <c r="AW7" s="124">
        <f>DatosGenerales!C146</f>
        <v>96</v>
      </c>
      <c r="AX7" s="124">
        <f>DatosGenerales!C147</f>
        <v>23</v>
      </c>
      <c r="AY7" s="124">
        <f>DatosGenerales!C148</f>
        <v>23</v>
      </c>
      <c r="AZ7" s="124">
        <f>DatosGenerales!C149</f>
        <v>33</v>
      </c>
      <c r="BA7" s="127">
        <f>DatosGenerales!C150</f>
        <v>5</v>
      </c>
      <c r="BE7" s="125">
        <f>DatosGenerales!C151</f>
        <v>94</v>
      </c>
      <c r="BF7" s="124">
        <f>DatosGenerales!C152</f>
        <v>105</v>
      </c>
      <c r="BG7" s="127">
        <f>DatosGenerales!C154</f>
        <v>35</v>
      </c>
      <c r="BK7" s="125">
        <f>SUM(DatosGenerales!C297:C311)</f>
        <v>1771</v>
      </c>
      <c r="BL7" s="124">
        <f>SUM(DatosGenerales!C294:C296)</f>
        <v>30</v>
      </c>
      <c r="BM7" s="124">
        <f>SUM(DatosGenerales!C312:C344)</f>
        <v>348</v>
      </c>
      <c r="BN7" s="124">
        <f>SUM(DatosGenerales!C289)</f>
        <v>15</v>
      </c>
      <c r="BO7" s="124">
        <f>SUM(DatosGenerales!C356:C364)</f>
        <v>11</v>
      </c>
      <c r="BP7" s="124">
        <f>SUM(DatosGenerales!C286:C288)</f>
        <v>0</v>
      </c>
      <c r="BQ7" s="124">
        <f>SUM(DatosGenerales!C345:C355)</f>
        <v>4</v>
      </c>
      <c r="BR7" s="124">
        <f>SUM(DatosGenerales!C290:C292)</f>
        <v>26</v>
      </c>
      <c r="BS7" s="127">
        <f>SUM(DatosGenerales!C283:C285)</f>
        <v>394</v>
      </c>
      <c r="BT7" s="127">
        <f>SUM(DatosGenerales!C293)</f>
        <v>0</v>
      </c>
      <c r="BU7" s="127">
        <f>SUM(DatosGenerales!C365:C377)</f>
        <v>171</v>
      </c>
      <c r="BY7" s="125">
        <f>DatosGenerales!C246</f>
        <v>64</v>
      </c>
      <c r="BZ7" s="124">
        <f>DatosGenerales!C247</f>
        <v>149</v>
      </c>
      <c r="CA7" s="127">
        <f>DatosGenerales!C248</f>
        <v>308</v>
      </c>
      <c r="CF7" s="125">
        <f>DatosDiscapacidad!C5</f>
        <v>48</v>
      </c>
      <c r="CG7" s="127">
        <f>DatosDiscapacidad!C11</f>
        <v>65</v>
      </c>
      <c r="CM7" s="125">
        <f>DatosGenerales!C40</f>
        <v>2910</v>
      </c>
      <c r="CN7" s="127">
        <f>DatosGenerales!C41</f>
        <v>893</v>
      </c>
    </row>
    <row r="8" spans="1:93" x14ac:dyDescent="0.3">
      <c r="B8" s="128"/>
    </row>
    <row r="11" spans="1:93" x14ac:dyDescent="0.3">
      <c r="R11" s="106" t="s">
        <v>1771</v>
      </c>
    </row>
    <row r="16" spans="1:93" ht="12.75" customHeight="1" x14ac:dyDescent="0.3">
      <c r="AV16" s="129"/>
      <c r="AW16" s="129"/>
      <c r="AX16" s="129"/>
      <c r="AY16" s="129"/>
      <c r="AZ16" s="129"/>
      <c r="BA16" s="129"/>
    </row>
    <row r="17" spans="19:93" x14ac:dyDescent="0.3">
      <c r="AV17" s="129"/>
      <c r="AW17" s="129"/>
      <c r="AX17" s="129"/>
      <c r="AY17" s="129"/>
      <c r="AZ17" s="129"/>
      <c r="BA17" s="129"/>
    </row>
    <row r="19" spans="19:93" x14ac:dyDescent="0.3">
      <c r="CO19" s="106" t="s">
        <v>1772</v>
      </c>
    </row>
    <row r="22" spans="19:93" x14ac:dyDescent="0.2">
      <c r="BK22" s="130" t="s">
        <v>1773</v>
      </c>
      <c r="BO22" s="130"/>
    </row>
    <row r="23" spans="19:93" x14ac:dyDescent="0.3">
      <c r="S23" s="131"/>
      <c r="Z23" s="132"/>
      <c r="AH23" s="132"/>
    </row>
    <row r="30" spans="19:93" x14ac:dyDescent="0.3">
      <c r="BJ30" s="133"/>
    </row>
    <row r="31" spans="19:93" s="110" customFormat="1" ht="12.75" customHeight="1" x14ac:dyDescent="0.3">
      <c r="BJ31" s="134"/>
    </row>
    <row r="32" spans="19:93" s="122" customFormat="1" ht="12" x14ac:dyDescent="0.3">
      <c r="BJ32" s="135"/>
    </row>
    <row r="33" spans="62:67" x14ac:dyDescent="0.3">
      <c r="BJ33" s="133"/>
    </row>
    <row r="38" spans="62:67" ht="15.6" x14ac:dyDescent="0.3">
      <c r="BN38" s="136" t="s">
        <v>1774</v>
      </c>
      <c r="BO38" s="137">
        <v>13</v>
      </c>
    </row>
    <row r="41" spans="62:67" x14ac:dyDescent="0.2">
      <c r="BK41" s="130" t="s">
        <v>1775</v>
      </c>
    </row>
    <row r="51" spans="63:74" x14ac:dyDescent="0.3">
      <c r="BK51" s="134" t="s">
        <v>1776</v>
      </c>
      <c r="BL51" s="134" t="s">
        <v>1776</v>
      </c>
      <c r="BM51" s="133"/>
    </row>
    <row r="52" spans="63:74" x14ac:dyDescent="0.3">
      <c r="BK52" s="134" t="s">
        <v>1777</v>
      </c>
      <c r="BL52" s="134" t="s">
        <v>1778</v>
      </c>
      <c r="BM52" s="134"/>
      <c r="BN52" s="110"/>
      <c r="BO52" s="110"/>
      <c r="BP52" s="110"/>
      <c r="BQ52" s="110"/>
      <c r="BR52" s="110"/>
      <c r="BS52" s="110"/>
      <c r="BT52" s="110"/>
      <c r="BU52" s="110"/>
      <c r="BV52" s="110"/>
    </row>
    <row r="53" spans="63:74" x14ac:dyDescent="0.3">
      <c r="BK53" s="135">
        <f>SUM(DatosGenerales!C310,DatosGenerales!C299,DatosGenerales!C308)</f>
        <v>469</v>
      </c>
      <c r="BL53" s="135">
        <f>SUM(DatosGenerales!C311,DatosGenerales!C300,DatosGenerales!C309)</f>
        <v>662</v>
      </c>
      <c r="BM53" s="135"/>
      <c r="BN53" s="122"/>
      <c r="BO53" s="122"/>
      <c r="BP53" s="122"/>
      <c r="BQ53" s="122"/>
      <c r="BR53" s="122"/>
      <c r="BS53" s="122"/>
      <c r="BT53" s="122"/>
      <c r="BU53" s="122"/>
      <c r="BV53" s="122"/>
    </row>
    <row r="55" spans="63:74" x14ac:dyDescent="0.2">
      <c r="BK55" s="130" t="s">
        <v>1779</v>
      </c>
    </row>
    <row r="65" spans="63:71" x14ac:dyDescent="0.3">
      <c r="BK65" s="134" t="s">
        <v>1780</v>
      </c>
      <c r="BL65" s="134" t="s">
        <v>1781</v>
      </c>
      <c r="BM65" s="134" t="s">
        <v>1782</v>
      </c>
      <c r="BN65" s="134"/>
    </row>
    <row r="66" spans="63:71" x14ac:dyDescent="0.3">
      <c r="BK66" s="135">
        <f>SUM(DatosGenerales!C310:C311)</f>
        <v>16</v>
      </c>
      <c r="BL66" s="135">
        <f>SUM(DatosGenerales!C299:C300)</f>
        <v>660</v>
      </c>
      <c r="BM66" s="135">
        <f>SUM(DatosGenerales!C308:C309)</f>
        <v>455</v>
      </c>
      <c r="BN66" s="135"/>
      <c r="BO66" s="122"/>
      <c r="BP66" s="122"/>
      <c r="BQ66" s="122"/>
      <c r="BR66" s="122"/>
      <c r="BS66" s="122"/>
    </row>
  </sheetData>
  <sheetProtection algorithmName="SHA-512" hashValue="97NRwYs5OMuz/lTZtf8R1hPDIZzdsbmIMqjeCQOYr4BiEYPcD+cArdvq77ubgqM6nrxT0F2c5YMMUm3Rz+Btdg==" saltValue="rYSbkSrh6Q3ZAHf5yfIfU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B49D-7A6D-4D40-BADD-4BB82F82439C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9" customWidth="1"/>
    <col min="2" max="2" width="7.88671875" style="139" customWidth="1"/>
    <col min="3" max="3" width="11.44140625" style="139"/>
    <col min="4" max="4" width="12" style="139" customWidth="1"/>
    <col min="5" max="5" width="51.33203125" style="139" customWidth="1"/>
    <col min="6" max="6" width="2.6640625" style="139" customWidth="1"/>
    <col min="7" max="7" width="7.88671875" style="139" customWidth="1"/>
    <col min="8" max="9" width="11.44140625" style="139"/>
    <col min="10" max="10" width="51.33203125" style="139" customWidth="1"/>
    <col min="11" max="11" width="2.6640625" style="139" customWidth="1"/>
    <col min="12" max="12" width="7.88671875" style="139" customWidth="1"/>
    <col min="13" max="14" width="11.44140625" style="139"/>
    <col min="15" max="15" width="51.33203125" style="139" customWidth="1"/>
    <col min="16" max="16" width="2.6640625" style="139" customWidth="1"/>
    <col min="17" max="17" width="7.88671875" style="139" customWidth="1"/>
    <col min="18" max="19" width="11.44140625" style="139"/>
    <col min="20" max="20" width="51.33203125" style="139" customWidth="1"/>
    <col min="21" max="21" width="2.6640625" style="139" customWidth="1"/>
    <col min="22" max="22" width="7.88671875" style="139" customWidth="1"/>
    <col min="23" max="24" width="11.44140625" style="139"/>
    <col min="25" max="25" width="51.33203125" style="139" customWidth="1"/>
    <col min="26" max="26" width="2.6640625" style="139" customWidth="1"/>
    <col min="27" max="27" width="7.88671875" style="139" customWidth="1"/>
    <col min="28" max="29" width="11.44140625" style="139"/>
    <col min="30" max="30" width="51.33203125" style="139" customWidth="1"/>
    <col min="31" max="31" width="2.6640625" style="139" customWidth="1"/>
    <col min="32" max="32" width="7.88671875" style="139" customWidth="1"/>
    <col min="33" max="34" width="11.44140625" style="139"/>
    <col min="35" max="35" width="51.33203125" style="139" customWidth="1"/>
    <col min="36" max="36" width="2.6640625" style="139" customWidth="1"/>
    <col min="37" max="37" width="7.88671875" style="139" customWidth="1"/>
    <col min="38" max="39" width="11.44140625" style="139"/>
    <col min="40" max="40" width="51.33203125" style="139" customWidth="1"/>
    <col min="41" max="41" width="2.6640625" style="139" customWidth="1"/>
    <col min="42" max="42" width="7.88671875" style="139" customWidth="1"/>
    <col min="43" max="44" width="11.44140625" style="139"/>
    <col min="45" max="45" width="51.33203125" style="139" customWidth="1"/>
    <col min="46" max="46" width="2.6640625" style="139" customWidth="1"/>
    <col min="47" max="47" width="7.88671875" style="139" customWidth="1"/>
    <col min="48" max="49" width="11.44140625" style="139"/>
    <col min="50" max="50" width="51.33203125" style="139" customWidth="1"/>
    <col min="51" max="51" width="2.6640625" style="139" customWidth="1"/>
    <col min="52" max="52" width="7.88671875" style="139" customWidth="1"/>
    <col min="53" max="54" width="11.44140625" style="139"/>
    <col min="55" max="55" width="51.33203125" style="139" customWidth="1"/>
    <col min="56" max="56" width="2.6640625" style="139" customWidth="1"/>
    <col min="57" max="57" width="7.88671875" style="139" customWidth="1"/>
    <col min="58" max="59" width="11.44140625" style="139"/>
    <col min="60" max="60" width="51.33203125" style="139" customWidth="1"/>
    <col min="61" max="61" width="2.6640625" style="139" customWidth="1"/>
    <col min="62" max="16384" width="11.44140625" style="139"/>
  </cols>
  <sheetData>
    <row r="1" spans="1:61" ht="18.75" customHeight="1" x14ac:dyDescent="0.25">
      <c r="A1" s="138"/>
      <c r="C1" s="130" t="s">
        <v>1783</v>
      </c>
      <c r="F1" s="138"/>
      <c r="K1" s="138"/>
      <c r="P1" s="138"/>
      <c r="U1" s="138"/>
      <c r="Z1" s="138"/>
      <c r="AE1" s="138"/>
      <c r="AJ1" s="138"/>
      <c r="AO1" s="138"/>
      <c r="AT1" s="138"/>
      <c r="AY1" s="138"/>
      <c r="BD1" s="138"/>
      <c r="BI1" s="138"/>
    </row>
    <row r="2" spans="1:61" x14ac:dyDescent="0.25">
      <c r="BG2" s="140"/>
    </row>
    <row r="3" spans="1:61" s="130" customFormat="1" ht="11.4" x14ac:dyDescent="0.2">
      <c r="C3" s="130" t="s">
        <v>1784</v>
      </c>
      <c r="H3" s="130" t="s">
        <v>1785</v>
      </c>
      <c r="M3" s="130" t="s">
        <v>1786</v>
      </c>
      <c r="R3" s="130" t="s">
        <v>1787</v>
      </c>
      <c r="W3" s="130" t="s">
        <v>1788</v>
      </c>
      <c r="AB3" s="130" t="s">
        <v>1789</v>
      </c>
      <c r="AG3" s="130" t="s">
        <v>1790</v>
      </c>
      <c r="AL3" s="130" t="s">
        <v>1791</v>
      </c>
      <c r="AQ3" s="130" t="s">
        <v>1792</v>
      </c>
      <c r="AV3" s="130" t="s">
        <v>1793</v>
      </c>
      <c r="BA3" s="130" t="s">
        <v>1794</v>
      </c>
      <c r="BF3" s="130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1" customFormat="1" ht="15.6" x14ac:dyDescent="0.3">
      <c r="C25" s="136" t="s">
        <v>1774</v>
      </c>
      <c r="D25" s="137">
        <v>100</v>
      </c>
      <c r="H25" s="136" t="s">
        <v>1774</v>
      </c>
      <c r="I25" s="137">
        <v>50</v>
      </c>
      <c r="M25" s="136" t="s">
        <v>1774</v>
      </c>
      <c r="N25" s="137">
        <v>10</v>
      </c>
      <c r="R25" s="136" t="s">
        <v>1774</v>
      </c>
      <c r="S25" s="137">
        <v>50</v>
      </c>
      <c r="W25" s="136" t="s">
        <v>1774</v>
      </c>
      <c r="X25" s="137">
        <v>50</v>
      </c>
      <c r="AB25" s="136" t="s">
        <v>1774</v>
      </c>
      <c r="AC25" s="137">
        <v>0</v>
      </c>
      <c r="AG25" s="136" t="s">
        <v>1774</v>
      </c>
      <c r="AH25" s="137">
        <v>0</v>
      </c>
      <c r="AL25" s="136" t="s">
        <v>1774</v>
      </c>
      <c r="AM25" s="137">
        <v>0</v>
      </c>
      <c r="AQ25" s="136" t="s">
        <v>1774</v>
      </c>
      <c r="AR25" s="137">
        <v>0</v>
      </c>
      <c r="AV25" s="136" t="s">
        <v>1774</v>
      </c>
      <c r="AW25" s="137">
        <v>10</v>
      </c>
      <c r="BA25" s="136" t="s">
        <v>1774</v>
      </c>
      <c r="BB25" s="137">
        <v>0</v>
      </c>
      <c r="BF25" s="136" t="s">
        <v>1774</v>
      </c>
      <c r="BG25" s="137">
        <v>50</v>
      </c>
    </row>
  </sheetData>
  <sheetProtection algorithmName="SHA-512" hashValue="FO0NG6PcdTNovYX76+qM7MfFr0GBPUZSw1VuzOa2bqaFRF6EwzWLjAQO26HfFA7gTUySia4e6QlELcvbtPpN/w==" saltValue="w2PgvEtRf1/7Sw6g2UmX2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EFE1-5DE7-4269-AD31-2474198C3943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6" customWidth="1"/>
    <col min="2" max="2" width="4.44140625" style="106" customWidth="1"/>
    <col min="3" max="8" width="18.88671875" style="106" customWidth="1"/>
    <col min="9" max="9" width="4.44140625" style="106" customWidth="1"/>
    <col min="10" max="10" width="2.6640625" style="106" customWidth="1"/>
    <col min="11" max="11" width="4.5546875" style="106" customWidth="1"/>
    <col min="12" max="12" width="20.88671875" style="106" customWidth="1"/>
    <col min="13" max="13" width="20.6640625" style="106" customWidth="1"/>
    <col min="14" max="16" width="20.88671875" style="106" customWidth="1"/>
    <col min="17" max="17" width="2.6640625" style="106" customWidth="1"/>
    <col min="18" max="18" width="4.5546875" style="106" customWidth="1"/>
    <col min="19" max="27" width="14.88671875" style="106" customWidth="1"/>
    <col min="28" max="28" width="4.5546875" style="106" customWidth="1"/>
    <col min="29" max="29" width="2.6640625" style="106" customWidth="1"/>
    <col min="30" max="30" width="4.5546875" style="106" customWidth="1"/>
    <col min="31" max="38" width="13.88671875" style="106" customWidth="1"/>
    <col min="39" max="39" width="13.44140625" style="106" customWidth="1"/>
    <col min="40" max="40" width="2.6640625" style="106" customWidth="1"/>
    <col min="41" max="41" width="4.5546875" style="106" customWidth="1"/>
    <col min="42" max="47" width="13.88671875" style="106" customWidth="1"/>
    <col min="48" max="48" width="4.5546875" style="106" customWidth="1"/>
    <col min="49" max="50" width="11.44140625" style="106" hidden="1" customWidth="1"/>
    <col min="51" max="16384" width="11.44140625" style="106"/>
  </cols>
  <sheetData>
    <row r="1" spans="1:50" ht="19.649999999999999" customHeight="1" x14ac:dyDescent="0.3">
      <c r="A1" s="104"/>
      <c r="B1" s="105"/>
      <c r="C1" s="212" t="s">
        <v>1796</v>
      </c>
      <c r="D1" s="212"/>
      <c r="E1" s="212"/>
      <c r="F1" s="212"/>
      <c r="G1" s="212"/>
      <c r="H1" s="212"/>
      <c r="J1" s="104"/>
      <c r="Q1" s="104"/>
      <c r="AC1" s="104"/>
      <c r="AN1" s="104"/>
    </row>
    <row r="2" spans="1:50" s="108" customFormat="1" ht="12.45" customHeight="1" x14ac:dyDescent="0.3">
      <c r="I2" s="109"/>
      <c r="S2" s="109"/>
      <c r="T2" s="109"/>
    </row>
    <row r="3" spans="1:50" s="108" customFormat="1" ht="14.85" customHeight="1" x14ac:dyDescent="0.3">
      <c r="I3" s="106"/>
      <c r="L3" s="106"/>
      <c r="M3" s="106"/>
      <c r="N3" s="106"/>
      <c r="O3" s="106"/>
      <c r="P3" s="106"/>
      <c r="S3" s="109"/>
      <c r="T3" s="109"/>
    </row>
    <row r="4" spans="1:50" s="110" customFormat="1" ht="14.25" customHeight="1" x14ac:dyDescent="0.3">
      <c r="C4" s="203" t="s">
        <v>998</v>
      </c>
      <c r="D4" s="203"/>
      <c r="E4" s="203"/>
      <c r="F4" s="203"/>
      <c r="G4" s="203"/>
      <c r="H4" s="203"/>
      <c r="I4" s="106"/>
      <c r="L4" s="203" t="s">
        <v>1222</v>
      </c>
      <c r="M4" s="203"/>
      <c r="N4" s="203"/>
      <c r="O4" s="203"/>
      <c r="P4" s="203"/>
      <c r="T4" s="203" t="s">
        <v>973</v>
      </c>
      <c r="U4" s="203"/>
      <c r="V4" s="203"/>
      <c r="W4" s="203"/>
      <c r="X4" s="203"/>
      <c r="Y4" s="203"/>
      <c r="Z4" s="203"/>
      <c r="AA4" s="203"/>
      <c r="AE4" s="203" t="s">
        <v>1797</v>
      </c>
      <c r="AF4" s="203"/>
      <c r="AG4" s="203"/>
      <c r="AH4" s="203"/>
      <c r="AI4" s="203"/>
      <c r="AJ4" s="203"/>
      <c r="AK4" s="203"/>
      <c r="AL4" s="203"/>
      <c r="AP4" s="203" t="s">
        <v>1661</v>
      </c>
      <c r="AQ4" s="203"/>
      <c r="AR4" s="203"/>
      <c r="AS4" s="203"/>
      <c r="AT4" s="203"/>
      <c r="AU4" s="203"/>
    </row>
    <row r="5" spans="1:50" s="110" customFormat="1" ht="14.25" customHeight="1" x14ac:dyDescent="0.3">
      <c r="I5" s="106"/>
      <c r="AC5" s="108"/>
      <c r="AN5" s="108"/>
    </row>
    <row r="6" spans="1:50" s="110" customFormat="1" ht="14.25" customHeight="1" x14ac:dyDescent="0.3">
      <c r="I6" s="106"/>
      <c r="L6" s="213" t="s">
        <v>77</v>
      </c>
      <c r="M6" s="214" t="s">
        <v>1798</v>
      </c>
      <c r="N6" s="214" t="s">
        <v>1799</v>
      </c>
      <c r="O6" s="215" t="s">
        <v>995</v>
      </c>
      <c r="P6" s="215"/>
      <c r="AC6" s="108"/>
      <c r="AN6" s="108"/>
    </row>
    <row r="7" spans="1:50" s="110" customFormat="1" ht="20.85" customHeight="1" x14ac:dyDescent="0.3">
      <c r="C7" s="211" t="s">
        <v>240</v>
      </c>
      <c r="D7" s="114" t="s">
        <v>15</v>
      </c>
      <c r="E7" s="142" t="s">
        <v>999</v>
      </c>
      <c r="F7" s="142" t="s">
        <v>1000</v>
      </c>
      <c r="G7" s="117" t="s">
        <v>1001</v>
      </c>
      <c r="H7" s="117" t="s">
        <v>1002</v>
      </c>
      <c r="I7" s="106"/>
      <c r="L7" s="213"/>
      <c r="M7" s="214"/>
      <c r="N7" s="214"/>
      <c r="O7" s="115" t="s">
        <v>996</v>
      </c>
      <c r="P7" s="117" t="s">
        <v>997</v>
      </c>
      <c r="S7" s="143" t="s">
        <v>974</v>
      </c>
      <c r="T7" s="144" t="s">
        <v>975</v>
      </c>
      <c r="U7" s="144" t="s">
        <v>1800</v>
      </c>
      <c r="V7" s="144" t="s">
        <v>981</v>
      </c>
      <c r="W7" s="144" t="s">
        <v>982</v>
      </c>
      <c r="X7" s="144" t="s">
        <v>983</v>
      </c>
      <c r="Y7" s="144" t="s">
        <v>1801</v>
      </c>
      <c r="Z7" s="144" t="s">
        <v>984</v>
      </c>
      <c r="AA7" s="143" t="s">
        <v>972</v>
      </c>
      <c r="AE7" s="145" t="s">
        <v>955</v>
      </c>
      <c r="AF7" s="144" t="s">
        <v>329</v>
      </c>
      <c r="AG7" s="144" t="s">
        <v>956</v>
      </c>
      <c r="AH7" s="144" t="s">
        <v>957</v>
      </c>
      <c r="AI7" s="144" t="s">
        <v>958</v>
      </c>
      <c r="AJ7" s="143" t="s">
        <v>959</v>
      </c>
      <c r="AK7" s="144" t="s">
        <v>960</v>
      </c>
      <c r="AL7" s="144" t="s">
        <v>513</v>
      </c>
      <c r="AM7" s="143" t="s">
        <v>961</v>
      </c>
      <c r="AP7" s="145" t="s">
        <v>1662</v>
      </c>
      <c r="AQ7" s="144" t="s">
        <v>1663</v>
      </c>
      <c r="AR7" s="144" t="s">
        <v>1664</v>
      </c>
      <c r="AS7" s="144" t="s">
        <v>1665</v>
      </c>
      <c r="AT7" s="144" t="s">
        <v>1016</v>
      </c>
      <c r="AU7" s="143" t="s">
        <v>1666</v>
      </c>
      <c r="AW7" s="146" t="s">
        <v>1662</v>
      </c>
      <c r="AX7" s="147">
        <f>DatosMenores!C69</f>
        <v>184</v>
      </c>
    </row>
    <row r="8" spans="1:50" s="122" customFormat="1" ht="14.85" customHeight="1" x14ac:dyDescent="0.3">
      <c r="C8" s="211"/>
      <c r="D8" s="124">
        <f>DatosMenores!C56</f>
        <v>1171</v>
      </c>
      <c r="E8" s="124">
        <f>DatosMenores!C57</f>
        <v>101</v>
      </c>
      <c r="F8" s="124">
        <f>DatosMenores!C58</f>
        <v>102</v>
      </c>
      <c r="G8" s="124">
        <f>DatosMenores!C59</f>
        <v>24</v>
      </c>
      <c r="H8" s="123">
        <f>DatosMenores!C60</f>
        <v>18</v>
      </c>
      <c r="I8" s="106"/>
      <c r="L8" s="123">
        <f>DatosMenores!C48</f>
        <v>13</v>
      </c>
      <c r="M8" s="124">
        <f>DatosMenores!C49</f>
        <v>10</v>
      </c>
      <c r="N8" s="124">
        <f>DatosMenores!C50</f>
        <v>200</v>
      </c>
      <c r="O8" s="124">
        <f>DatosMenores!C51</f>
        <v>0</v>
      </c>
      <c r="P8" s="123">
        <f>DatosMenores!C52</f>
        <v>0</v>
      </c>
      <c r="S8" s="123">
        <f>DatosMenores!C28</f>
        <v>202</v>
      </c>
      <c r="T8" s="124">
        <f>SUM(DatosMenores!C29:C32)</f>
        <v>61</v>
      </c>
      <c r="U8" s="124">
        <f>DatosMenores!C33</f>
        <v>0</v>
      </c>
      <c r="V8" s="124">
        <f>DatosMenores!C34</f>
        <v>136</v>
      </c>
      <c r="W8" s="124">
        <f>DatosMenores!C35</f>
        <v>16</v>
      </c>
      <c r="X8" s="124">
        <f>DatosMenores!C36</f>
        <v>0</v>
      </c>
      <c r="Y8" s="124">
        <f>DatosMenores!C38</f>
        <v>4</v>
      </c>
      <c r="Z8" s="124">
        <f>DatosMenores!C37</f>
        <v>19</v>
      </c>
      <c r="AA8" s="123">
        <f>DatosMenores!C39</f>
        <v>31</v>
      </c>
      <c r="AC8" s="108"/>
      <c r="AE8" s="125">
        <f>DatosMenores!C5</f>
        <v>1</v>
      </c>
      <c r="AF8" s="124">
        <f>DatosMenores!C6</f>
        <v>54</v>
      </c>
      <c r="AG8" s="124">
        <f>DatosMenores!C7</f>
        <v>15</v>
      </c>
      <c r="AH8" s="124">
        <f>DatosMenores!C8</f>
        <v>17</v>
      </c>
      <c r="AI8" s="124">
        <f>DatosMenores!C9</f>
        <v>51</v>
      </c>
      <c r="AJ8" s="123">
        <f>DatosMenores!C10</f>
        <v>36</v>
      </c>
      <c r="AK8" s="124">
        <f>DatosMenores!C11</f>
        <v>12</v>
      </c>
      <c r="AL8" s="124">
        <f>DatosMenores!C12</f>
        <v>28</v>
      </c>
      <c r="AM8" s="123">
        <f>DatosMenores!C13</f>
        <v>6</v>
      </c>
      <c r="AN8" s="108"/>
      <c r="AP8" s="125">
        <f>DatosMenores!C69</f>
        <v>184</v>
      </c>
      <c r="AQ8" s="125">
        <f>DatosMenores!C70</f>
        <v>97</v>
      </c>
      <c r="AR8" s="124">
        <f>DatosMenores!C71</f>
        <v>521</v>
      </c>
      <c r="AS8" s="124">
        <f>DatosMenores!C74</f>
        <v>0</v>
      </c>
      <c r="AT8" s="124">
        <f>DatosMenores!C75</f>
        <v>12</v>
      </c>
      <c r="AU8" s="123">
        <f>DatosMenores!C76</f>
        <v>0</v>
      </c>
      <c r="AW8" s="146" t="s">
        <v>1663</v>
      </c>
      <c r="AX8" s="147">
        <f>DatosMenores!C70</f>
        <v>97</v>
      </c>
    </row>
    <row r="9" spans="1:50" ht="14.85" customHeight="1" x14ac:dyDescent="0.3">
      <c r="B9" s="128"/>
      <c r="C9" s="211" t="s">
        <v>1003</v>
      </c>
      <c r="D9" s="114" t="s">
        <v>1004</v>
      </c>
      <c r="E9" s="115" t="s">
        <v>1005</v>
      </c>
      <c r="F9" s="117" t="s">
        <v>1006</v>
      </c>
      <c r="G9" s="117" t="s">
        <v>1007</v>
      </c>
      <c r="H9" s="117" t="s">
        <v>1002</v>
      </c>
      <c r="AC9" s="110"/>
      <c r="AE9" s="148"/>
      <c r="AN9" s="110"/>
      <c r="AQ9" s="149"/>
      <c r="AR9" s="150"/>
      <c r="AW9" s="146" t="s">
        <v>1664</v>
      </c>
      <c r="AX9" s="147">
        <f>DatosMenores!C71</f>
        <v>521</v>
      </c>
    </row>
    <row r="10" spans="1:50" ht="29.85" customHeight="1" x14ac:dyDescent="0.3">
      <c r="C10" s="211"/>
      <c r="D10" s="123">
        <f>DatosMenores!C61</f>
        <v>378</v>
      </c>
      <c r="E10" s="124">
        <f>DatosMenores!C62</f>
        <v>42</v>
      </c>
      <c r="F10" s="127">
        <f>DatosMenores!C63</f>
        <v>10</v>
      </c>
      <c r="G10" s="127">
        <f>DatosMenores!C64</f>
        <v>242</v>
      </c>
      <c r="H10" s="127">
        <f>DatosMenores!C65</f>
        <v>113</v>
      </c>
      <c r="AE10" s="145" t="s">
        <v>962</v>
      </c>
      <c r="AF10" s="144" t="s">
        <v>646</v>
      </c>
      <c r="AG10" s="144" t="s">
        <v>963</v>
      </c>
      <c r="AH10" s="144" t="s">
        <v>1802</v>
      </c>
      <c r="AI10" s="144" t="s">
        <v>965</v>
      </c>
      <c r="AJ10" s="144" t="s">
        <v>967</v>
      </c>
      <c r="AK10" s="144" t="s">
        <v>968</v>
      </c>
      <c r="AL10" s="143" t="s">
        <v>106</v>
      </c>
      <c r="AP10" s="145" t="s">
        <v>260</v>
      </c>
      <c r="AQ10" s="144" t="s">
        <v>1667</v>
      </c>
      <c r="AR10" s="144" t="s">
        <v>1668</v>
      </c>
      <c r="AS10" s="145" t="s">
        <v>1803</v>
      </c>
      <c r="AT10" s="143" t="s">
        <v>1804</v>
      </c>
      <c r="AW10" s="146" t="s">
        <v>1803</v>
      </c>
      <c r="AX10" s="147">
        <f>DatosMenores!C72</f>
        <v>0</v>
      </c>
    </row>
    <row r="11" spans="1:50" ht="14.85" customHeight="1" x14ac:dyDescent="0.3">
      <c r="AE11" s="125">
        <f>DatosMenores!C14</f>
        <v>1</v>
      </c>
      <c r="AF11" s="124">
        <f>DatosMenores!C15</f>
        <v>0</v>
      </c>
      <c r="AG11" s="124">
        <f>DatosMenores!C16</f>
        <v>17</v>
      </c>
      <c r="AH11" s="124">
        <f>DatosMenores!C17</f>
        <v>58</v>
      </c>
      <c r="AI11" s="124">
        <f>DatosMenores!C18</f>
        <v>32</v>
      </c>
      <c r="AJ11" s="124">
        <f>DatosMenores!C20</f>
        <v>10</v>
      </c>
      <c r="AK11" s="124">
        <f>DatosMenores!C21</f>
        <v>0</v>
      </c>
      <c r="AL11" s="123">
        <f>DatosMenores!C19</f>
        <v>343</v>
      </c>
      <c r="AP11" s="125">
        <f>DatosMenores!C78</f>
        <v>0</v>
      </c>
      <c r="AQ11" s="124">
        <f>DatosMenores!C77</f>
        <v>4</v>
      </c>
      <c r="AR11" s="124">
        <f>DatosMenores!C79</f>
        <v>0</v>
      </c>
      <c r="AS11" s="125">
        <f>DatosMenores!C72</f>
        <v>0</v>
      </c>
      <c r="AT11" s="123">
        <f>DatosMenores!C73</f>
        <v>36</v>
      </c>
      <c r="AW11" s="146" t="s">
        <v>1804</v>
      </c>
      <c r="AX11" s="147">
        <f>DatosMenores!C73</f>
        <v>36</v>
      </c>
    </row>
    <row r="12" spans="1:50" ht="12.75" customHeight="1" x14ac:dyDescent="0.3">
      <c r="AW12" s="146" t="s">
        <v>1665</v>
      </c>
      <c r="AX12" s="147">
        <f>DatosMenores!C74</f>
        <v>0</v>
      </c>
    </row>
    <row r="13" spans="1:50" ht="12.75" customHeight="1" x14ac:dyDescent="0.3">
      <c r="AW13" s="146" t="s">
        <v>1016</v>
      </c>
      <c r="AX13" s="147">
        <f>DatosMenores!C75</f>
        <v>12</v>
      </c>
    </row>
    <row r="14" spans="1:50" ht="12.75" customHeight="1" x14ac:dyDescent="0.3">
      <c r="AW14" s="146" t="s">
        <v>1666</v>
      </c>
      <c r="AX14" s="147">
        <f>DatosMenores!C76</f>
        <v>0</v>
      </c>
    </row>
    <row r="15" spans="1:50" ht="12.75" customHeight="1" x14ac:dyDescent="0.3">
      <c r="AW15" s="146" t="s">
        <v>1667</v>
      </c>
      <c r="AX15" s="147">
        <f>DatosMenores!C77</f>
        <v>4</v>
      </c>
    </row>
    <row r="16" spans="1:50" ht="12.75" customHeight="1" x14ac:dyDescent="0.3">
      <c r="AW16" s="146" t="s">
        <v>260</v>
      </c>
      <c r="AX16" s="147">
        <f>DatosMenores!C78</f>
        <v>0</v>
      </c>
    </row>
    <row r="17" spans="49:50" ht="12.75" customHeight="1" x14ac:dyDescent="0.3">
      <c r="AW17" s="146" t="s">
        <v>1668</v>
      </c>
      <c r="AX17" s="147">
        <f>DatosMenores!C79</f>
        <v>0</v>
      </c>
    </row>
  </sheetData>
  <sheetProtection algorithmName="SHA-512" hashValue="9T+dTTETcZ1kZN310pnXDpC4QzNFSNk7rbwqLOytmo9x9ofXgriEC8qTybe8I5E9+KyKXXKBakEIbyS0fUoPfA==" saltValue="z7yY1l6R/clq31cG/CFXV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793C-62DE-4C00-9C94-FD70525E39FA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3" customWidth="1"/>
    <col min="2" max="2" width="4.44140625" style="153" customWidth="1"/>
    <col min="3" max="3" width="26.88671875" style="153" customWidth="1"/>
    <col min="4" max="4" width="17" style="153" customWidth="1"/>
    <col min="5" max="5" width="6.109375" style="153" customWidth="1"/>
    <col min="6" max="6" width="30.88671875" style="153" customWidth="1"/>
    <col min="7" max="7" width="10" style="153" customWidth="1"/>
    <col min="8" max="8" width="3.88671875" style="153" customWidth="1"/>
    <col min="9" max="9" width="2.6640625" style="155" customWidth="1"/>
    <col min="10" max="10" width="7.88671875" style="155" customWidth="1"/>
    <col min="11" max="12" width="11.44140625" style="155"/>
    <col min="13" max="13" width="51.33203125" style="155" customWidth="1"/>
    <col min="14" max="14" width="2.6640625" style="155" customWidth="1"/>
    <col min="15" max="15" width="7.88671875" style="155" customWidth="1"/>
    <col min="16" max="17" width="11.44140625" style="155"/>
    <col min="18" max="18" width="51.33203125" style="155" customWidth="1"/>
    <col min="19" max="19" width="2.6640625" style="155" customWidth="1"/>
    <col min="20" max="20" width="7.88671875" style="155" customWidth="1"/>
    <col min="21" max="22" width="11.44140625" style="155"/>
    <col min="23" max="23" width="51.33203125" style="155" customWidth="1"/>
    <col min="24" max="24" width="2.6640625" style="155" customWidth="1"/>
    <col min="25" max="25" width="7.88671875" style="155" customWidth="1"/>
    <col min="26" max="27" width="11.44140625" style="155"/>
    <col min="28" max="28" width="51.33203125" style="155" customWidth="1"/>
    <col min="29" max="29" width="2.6640625" style="155" customWidth="1"/>
    <col min="30" max="16384" width="11.44140625" style="153"/>
  </cols>
  <sheetData>
    <row r="1" spans="1:30" ht="17.399999999999999" x14ac:dyDescent="0.25">
      <c r="A1" s="151"/>
      <c r="B1" s="152"/>
      <c r="C1" s="216" t="s">
        <v>1805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5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" customHeight="1" x14ac:dyDescent="0.25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5">
      <c r="C4" s="160" t="s">
        <v>1811</v>
      </c>
      <c r="D4" s="161">
        <f>DatosViolenciaDoméstica!C5</f>
        <v>22</v>
      </c>
      <c r="F4" s="160" t="s">
        <v>1812</v>
      </c>
      <c r="G4" s="162">
        <f>DatosViolenciaDoméstica!E67</f>
        <v>33</v>
      </c>
      <c r="H4" s="163"/>
    </row>
    <row r="5" spans="1:30" x14ac:dyDescent="0.25">
      <c r="C5" s="160" t="s">
        <v>8</v>
      </c>
      <c r="D5" s="161">
        <f>DatosViolenciaDoméstica!C6</f>
        <v>160</v>
      </c>
      <c r="F5" s="160" t="s">
        <v>1813</v>
      </c>
      <c r="G5" s="164">
        <f>DatosViolenciaDoméstica!F67</f>
        <v>30</v>
      </c>
      <c r="H5" s="163"/>
    </row>
    <row r="6" spans="1:30" ht="26.4" x14ac:dyDescent="0.25">
      <c r="C6" s="160" t="s">
        <v>1814</v>
      </c>
      <c r="D6" s="161">
        <f>DatosViolenciaDoméstica!C7</f>
        <v>20</v>
      </c>
    </row>
    <row r="7" spans="1:30" x14ac:dyDescent="0.25">
      <c r="C7" s="160" t="s">
        <v>55</v>
      </c>
      <c r="D7" s="161">
        <f>DatosViolenciaDoméstica!C8</f>
        <v>0</v>
      </c>
    </row>
    <row r="8" spans="1:30" x14ac:dyDescent="0.25">
      <c r="C8" s="160" t="s">
        <v>1815</v>
      </c>
      <c r="D8" s="161">
        <f>DatosViolenciaDoméstica!C9</f>
        <v>0</v>
      </c>
    </row>
    <row r="9" spans="1:30" x14ac:dyDescent="0.25">
      <c r="C9" s="160" t="s">
        <v>1816</v>
      </c>
      <c r="D9" s="161">
        <f>SUM(DatosViolenciaDoméstica!C10:C11)</f>
        <v>1</v>
      </c>
    </row>
    <row r="21" spans="6:32" x14ac:dyDescent="0.25">
      <c r="F21" s="165"/>
      <c r="G21" s="165"/>
    </row>
    <row r="22" spans="6:32" s="165" customFormat="1" ht="12.75" customHeight="1" x14ac:dyDescent="0.25">
      <c r="F22" s="166"/>
      <c r="G22" s="16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6:32" s="166" customFormat="1" x14ac:dyDescent="0.25">
      <c r="F23" s="153"/>
      <c r="G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6:32" x14ac:dyDescent="0.25">
      <c r="AB24" s="153"/>
    </row>
    <row r="25" spans="6:32" ht="15.6" x14ac:dyDescent="0.3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unhQnBXY/xSSfdXy391SHxaiZLZOheSX+VJ111O855qMnPLnXjjjKNIv33VRUA3QKrKdep0SMuJFEjTdD+Oshg==" saltValue="mYkNNe5KlofeTHyUiBDep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5084-4D79-4238-B93A-662805C5EB74}">
  <dimension ref="A3:E377"/>
  <sheetViews>
    <sheetView workbookViewId="0">
      <selection activeCell="A3" sqref="A3"/>
    </sheetView>
  </sheetViews>
  <sheetFormatPr baseColWidth="10" defaultRowHeight="14.4" x14ac:dyDescent="0.3"/>
  <sheetData>
    <row r="3" spans="1:5" ht="41.4" x14ac:dyDescent="0.3">
      <c r="A3" s="7" t="s">
        <v>7</v>
      </c>
    </row>
    <row r="5" spans="1:5" x14ac:dyDescent="0.3">
      <c r="A5" s="8" t="s">
        <v>8</v>
      </c>
    </row>
    <row r="6" spans="1:5" ht="20.399999999999999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7" t="s">
        <v>13</v>
      </c>
      <c r="B7" s="13" t="s">
        <v>14</v>
      </c>
      <c r="C7" s="14">
        <v>14587</v>
      </c>
      <c r="D7" s="14">
        <v>13492</v>
      </c>
      <c r="E7" s="15">
        <v>8.1159205455084496E-2</v>
      </c>
    </row>
    <row r="8" spans="1:5" x14ac:dyDescent="0.3">
      <c r="A8" s="178"/>
      <c r="B8" s="13" t="s">
        <v>15</v>
      </c>
      <c r="C8" s="14">
        <v>21327</v>
      </c>
      <c r="D8" s="14">
        <v>18234</v>
      </c>
      <c r="E8" s="15">
        <v>0.16962816716025</v>
      </c>
    </row>
    <row r="9" spans="1:5" x14ac:dyDescent="0.3">
      <c r="A9" s="178"/>
      <c r="B9" s="13" t="s">
        <v>16</v>
      </c>
      <c r="C9" s="14">
        <v>16311</v>
      </c>
      <c r="D9" s="14">
        <v>13275</v>
      </c>
      <c r="E9" s="15">
        <v>0.22870056497175101</v>
      </c>
    </row>
    <row r="10" spans="1:5" x14ac:dyDescent="0.3">
      <c r="A10" s="178"/>
      <c r="B10" s="13" t="s">
        <v>17</v>
      </c>
      <c r="C10" s="14">
        <v>217</v>
      </c>
      <c r="D10" s="14">
        <v>209</v>
      </c>
      <c r="E10" s="15">
        <v>3.82775119617225E-2</v>
      </c>
    </row>
    <row r="11" spans="1:5" x14ac:dyDescent="0.3">
      <c r="A11" s="179"/>
      <c r="B11" s="13" t="s">
        <v>18</v>
      </c>
      <c r="C11" s="14">
        <v>13940</v>
      </c>
      <c r="D11" s="14">
        <v>12754</v>
      </c>
      <c r="E11" s="15">
        <v>9.2990434373529898E-2</v>
      </c>
    </row>
    <row r="12" spans="1:5" x14ac:dyDescent="0.3">
      <c r="A12" s="177" t="s">
        <v>19</v>
      </c>
      <c r="B12" s="13" t="s">
        <v>20</v>
      </c>
      <c r="C12" s="14">
        <v>3151</v>
      </c>
      <c r="D12" s="14">
        <v>2636</v>
      </c>
      <c r="E12" s="15">
        <v>0.195371775417299</v>
      </c>
    </row>
    <row r="13" spans="1:5" x14ac:dyDescent="0.3">
      <c r="A13" s="178"/>
      <c r="B13" s="13" t="s">
        <v>21</v>
      </c>
      <c r="C13" s="14">
        <v>953</v>
      </c>
      <c r="D13" s="14">
        <v>1095</v>
      </c>
      <c r="E13" s="15">
        <v>-0.12968036529680399</v>
      </c>
    </row>
    <row r="14" spans="1:5" x14ac:dyDescent="0.3">
      <c r="A14" s="179"/>
      <c r="B14" s="13" t="s">
        <v>22</v>
      </c>
      <c r="C14" s="14">
        <v>10415</v>
      </c>
      <c r="D14" s="14">
        <v>8628</v>
      </c>
      <c r="E14" s="15">
        <v>0.20711636532220701</v>
      </c>
    </row>
    <row r="15" spans="1:5" x14ac:dyDescent="0.3">
      <c r="A15" s="177" t="s">
        <v>23</v>
      </c>
      <c r="B15" s="13" t="s">
        <v>24</v>
      </c>
      <c r="C15" s="14">
        <v>425</v>
      </c>
      <c r="D15" s="14">
        <v>391</v>
      </c>
      <c r="E15" s="15">
        <v>8.6956521739130405E-2</v>
      </c>
    </row>
    <row r="16" spans="1:5" x14ac:dyDescent="0.3">
      <c r="A16" s="178"/>
      <c r="B16" s="13" t="s">
        <v>25</v>
      </c>
      <c r="C16" s="14">
        <v>2010</v>
      </c>
      <c r="D16" s="14">
        <v>2039</v>
      </c>
      <c r="E16" s="15">
        <v>-1.42226581657675E-2</v>
      </c>
    </row>
    <row r="17" spans="1:5" x14ac:dyDescent="0.3">
      <c r="A17" s="178"/>
      <c r="B17" s="13" t="s">
        <v>26</v>
      </c>
      <c r="C17" s="14">
        <v>27</v>
      </c>
      <c r="D17" s="14">
        <v>31</v>
      </c>
      <c r="E17" s="15">
        <v>-0.12903225806451599</v>
      </c>
    </row>
    <row r="18" spans="1:5" x14ac:dyDescent="0.3">
      <c r="A18" s="178"/>
      <c r="B18" s="13" t="s">
        <v>27</v>
      </c>
      <c r="C18" s="14">
        <v>10</v>
      </c>
      <c r="D18" s="14">
        <v>13</v>
      </c>
      <c r="E18" s="15">
        <v>-0.230769230769231</v>
      </c>
    </row>
    <row r="19" spans="1:5" x14ac:dyDescent="0.3">
      <c r="A19" s="179"/>
      <c r="B19" s="13" t="s">
        <v>28</v>
      </c>
      <c r="C19" s="14">
        <v>192</v>
      </c>
      <c r="D19" s="14">
        <v>177</v>
      </c>
      <c r="E19" s="15">
        <v>8.4745762711864403E-2</v>
      </c>
    </row>
    <row r="20" spans="1:5" x14ac:dyDescent="0.3">
      <c r="A20" s="16"/>
    </row>
    <row r="21" spans="1:5" x14ac:dyDescent="0.3">
      <c r="A21" s="8" t="s">
        <v>29</v>
      </c>
    </row>
    <row r="22" spans="1:5" ht="20.399999999999999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ht="20.399999999999999" x14ac:dyDescent="0.3">
      <c r="A23" s="12" t="s">
        <v>30</v>
      </c>
      <c r="B23" s="17"/>
      <c r="C23" s="14">
        <v>0</v>
      </c>
      <c r="D23" s="14">
        <v>255</v>
      </c>
      <c r="E23" s="15">
        <v>-1</v>
      </c>
    </row>
    <row r="24" spans="1:5" ht="20.399999999999999" x14ac:dyDescent="0.3">
      <c r="A24" s="12" t="s">
        <v>31</v>
      </c>
      <c r="B24" s="17"/>
      <c r="C24" s="14">
        <v>0</v>
      </c>
      <c r="D24" s="14">
        <v>1133</v>
      </c>
      <c r="E24" s="15">
        <v>-1</v>
      </c>
    </row>
    <row r="25" spans="1:5" ht="20.399999999999999" x14ac:dyDescent="0.3">
      <c r="A25" s="12" t="s">
        <v>32</v>
      </c>
      <c r="B25" s="17"/>
      <c r="C25" s="14">
        <v>405</v>
      </c>
      <c r="D25" s="14">
        <v>268</v>
      </c>
      <c r="E25" s="15">
        <v>0.51119402985074602</v>
      </c>
    </row>
    <row r="26" spans="1:5" ht="30.6" x14ac:dyDescent="0.3">
      <c r="A26" s="12" t="s">
        <v>33</v>
      </c>
      <c r="B26" s="17"/>
      <c r="C26" s="14">
        <v>567</v>
      </c>
      <c r="D26" s="14">
        <v>198</v>
      </c>
      <c r="E26" s="15">
        <v>1.86363636363636</v>
      </c>
    </row>
    <row r="27" spans="1:5" ht="30.6" x14ac:dyDescent="0.3">
      <c r="A27" s="12" t="s">
        <v>34</v>
      </c>
      <c r="B27" s="17"/>
      <c r="C27" s="14">
        <v>36</v>
      </c>
      <c r="D27" s="14">
        <v>76</v>
      </c>
      <c r="E27" s="15">
        <v>-0.52631578947368396</v>
      </c>
    </row>
    <row r="28" spans="1:5" x14ac:dyDescent="0.3">
      <c r="A28" s="16"/>
    </row>
    <row r="29" spans="1:5" x14ac:dyDescent="0.3">
      <c r="A29" s="8" t="s">
        <v>35</v>
      </c>
    </row>
    <row r="30" spans="1:5" ht="20.399999999999999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3141</v>
      </c>
      <c r="D31" s="14">
        <v>2836</v>
      </c>
      <c r="E31" s="15">
        <v>0.10754583921015499</v>
      </c>
    </row>
    <row r="32" spans="1:5" x14ac:dyDescent="0.3">
      <c r="A32" s="177" t="s">
        <v>37</v>
      </c>
      <c r="B32" s="13" t="s">
        <v>38</v>
      </c>
      <c r="C32" s="14">
        <v>429</v>
      </c>
      <c r="D32" s="14">
        <v>363</v>
      </c>
      <c r="E32" s="15">
        <v>0.18181818181818199</v>
      </c>
    </row>
    <row r="33" spans="1:5" x14ac:dyDescent="0.3">
      <c r="A33" s="178"/>
      <c r="B33" s="13" t="s">
        <v>39</v>
      </c>
      <c r="C33" s="14">
        <v>297</v>
      </c>
      <c r="D33" s="14">
        <v>201</v>
      </c>
      <c r="E33" s="15">
        <v>0.47761194029850701</v>
      </c>
    </row>
    <row r="34" spans="1:5" x14ac:dyDescent="0.3">
      <c r="A34" s="178"/>
      <c r="B34" s="13" t="s">
        <v>40</v>
      </c>
      <c r="C34" s="14">
        <v>120</v>
      </c>
      <c r="D34" s="14">
        <v>124</v>
      </c>
      <c r="E34" s="15">
        <v>-3.2258064516128997E-2</v>
      </c>
    </row>
    <row r="35" spans="1:5" x14ac:dyDescent="0.3">
      <c r="A35" s="178"/>
      <c r="B35" s="13" t="s">
        <v>41</v>
      </c>
      <c r="C35" s="14">
        <v>140</v>
      </c>
      <c r="D35" s="14">
        <v>141</v>
      </c>
      <c r="E35" s="15">
        <v>-7.09219858156028E-3</v>
      </c>
    </row>
    <row r="36" spans="1:5" x14ac:dyDescent="0.3">
      <c r="A36" s="179"/>
      <c r="B36" s="13" t="s">
        <v>42</v>
      </c>
      <c r="C36" s="14">
        <v>2155</v>
      </c>
      <c r="D36" s="14">
        <v>2067</v>
      </c>
      <c r="E36" s="15">
        <v>4.2573778422835003E-2</v>
      </c>
    </row>
    <row r="37" spans="1:5" x14ac:dyDescent="0.3">
      <c r="A37" s="16"/>
    </row>
    <row r="38" spans="1:5" x14ac:dyDescent="0.3">
      <c r="A38" s="8" t="s">
        <v>43</v>
      </c>
    </row>
    <row r="39" spans="1:5" ht="20.399999999999999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2910</v>
      </c>
      <c r="D40" s="14">
        <v>3279</v>
      </c>
      <c r="E40" s="15">
        <v>-0.11253430924062199</v>
      </c>
    </row>
    <row r="41" spans="1:5" ht="30.6" x14ac:dyDescent="0.3">
      <c r="A41" s="12" t="s">
        <v>45</v>
      </c>
      <c r="B41" s="17"/>
      <c r="C41" s="14">
        <v>893</v>
      </c>
      <c r="D41" s="14">
        <v>1771</v>
      </c>
      <c r="E41" s="15">
        <v>-0.495765104460757</v>
      </c>
    </row>
    <row r="42" spans="1:5" x14ac:dyDescent="0.3">
      <c r="A42" s="16"/>
    </row>
    <row r="43" spans="1:5" x14ac:dyDescent="0.3">
      <c r="A43" s="180" t="s">
        <v>46</v>
      </c>
      <c r="B43" s="180"/>
      <c r="C43" s="180"/>
      <c r="D43" s="180"/>
      <c r="E43" s="180"/>
    </row>
    <row r="44" spans="1:5" ht="20.399999999999999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7" t="s">
        <v>47</v>
      </c>
      <c r="B45" s="13" t="s">
        <v>14</v>
      </c>
      <c r="C45" s="14">
        <v>1902</v>
      </c>
      <c r="D45" s="14">
        <v>1694</v>
      </c>
      <c r="E45" s="15">
        <v>0.122786304604486</v>
      </c>
    </row>
    <row r="46" spans="1:5" x14ac:dyDescent="0.3">
      <c r="A46" s="178"/>
      <c r="B46" s="13" t="s">
        <v>48</v>
      </c>
      <c r="C46" s="14">
        <v>44</v>
      </c>
      <c r="D46" s="14">
        <v>33</v>
      </c>
      <c r="E46" s="15">
        <v>0.33333333333333298</v>
      </c>
    </row>
    <row r="47" spans="1:5" x14ac:dyDescent="0.3">
      <c r="A47" s="178"/>
      <c r="B47" s="13" t="s">
        <v>49</v>
      </c>
      <c r="C47" s="14">
        <v>2010</v>
      </c>
      <c r="D47" s="14">
        <v>2171</v>
      </c>
      <c r="E47" s="15">
        <v>-7.4159373560571201E-2</v>
      </c>
    </row>
    <row r="48" spans="1:5" x14ac:dyDescent="0.3">
      <c r="A48" s="179"/>
      <c r="B48" s="13" t="s">
        <v>18</v>
      </c>
      <c r="C48" s="14">
        <v>1583</v>
      </c>
      <c r="D48" s="14">
        <v>1502</v>
      </c>
      <c r="E48" s="15">
        <v>5.3928095872170401E-2</v>
      </c>
    </row>
    <row r="49" spans="1:5" x14ac:dyDescent="0.3">
      <c r="A49" s="177" t="s">
        <v>50</v>
      </c>
      <c r="B49" s="13" t="s">
        <v>51</v>
      </c>
      <c r="C49" s="14">
        <v>1541</v>
      </c>
      <c r="D49" s="14">
        <v>1460</v>
      </c>
      <c r="E49" s="15">
        <v>5.5479452054794501E-2</v>
      </c>
    </row>
    <row r="50" spans="1:5" x14ac:dyDescent="0.3">
      <c r="A50" s="178"/>
      <c r="B50" s="13" t="s">
        <v>52</v>
      </c>
      <c r="C50" s="14">
        <v>56</v>
      </c>
      <c r="D50" s="14">
        <v>57</v>
      </c>
      <c r="E50" s="15">
        <v>-1.7543859649122799E-2</v>
      </c>
    </row>
    <row r="51" spans="1:5" x14ac:dyDescent="0.3">
      <c r="A51" s="178"/>
      <c r="B51" s="13" t="s">
        <v>53</v>
      </c>
      <c r="C51" s="14">
        <v>230</v>
      </c>
      <c r="D51" s="14">
        <v>275</v>
      </c>
      <c r="E51" s="15">
        <v>-0.163636363636364</v>
      </c>
    </row>
    <row r="52" spans="1:5" x14ac:dyDescent="0.3">
      <c r="A52" s="179"/>
      <c r="B52" s="13" t="s">
        <v>54</v>
      </c>
      <c r="C52" s="14">
        <v>44</v>
      </c>
      <c r="D52" s="14">
        <v>42</v>
      </c>
      <c r="E52" s="15">
        <v>4.7619047619047603E-2</v>
      </c>
    </row>
    <row r="53" spans="1:5" x14ac:dyDescent="0.3">
      <c r="A53" s="16"/>
    </row>
    <row r="54" spans="1:5" x14ac:dyDescent="0.3">
      <c r="A54" s="8" t="s">
        <v>55</v>
      </c>
    </row>
    <row r="55" spans="1:5" ht="20.399999999999999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7" t="s">
        <v>56</v>
      </c>
      <c r="B56" s="13" t="s">
        <v>49</v>
      </c>
      <c r="C56" s="14">
        <v>42</v>
      </c>
      <c r="D56" s="14">
        <v>45</v>
      </c>
      <c r="E56" s="15">
        <v>-6.6666666666666693E-2</v>
      </c>
    </row>
    <row r="57" spans="1:5" x14ac:dyDescent="0.3">
      <c r="A57" s="178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3">
      <c r="A58" s="178"/>
      <c r="B58" s="13" t="s">
        <v>14</v>
      </c>
      <c r="C58" s="14">
        <v>58</v>
      </c>
      <c r="D58" s="14">
        <v>55</v>
      </c>
      <c r="E58" s="15">
        <v>5.4545454545454501E-2</v>
      </c>
    </row>
    <row r="59" spans="1:5" x14ac:dyDescent="0.3">
      <c r="A59" s="178"/>
      <c r="B59" s="13" t="s">
        <v>18</v>
      </c>
      <c r="C59" s="14">
        <v>59</v>
      </c>
      <c r="D59" s="14">
        <v>51</v>
      </c>
      <c r="E59" s="15">
        <v>0.15686274509803899</v>
      </c>
    </row>
    <row r="60" spans="1:5" x14ac:dyDescent="0.3">
      <c r="A60" s="178"/>
      <c r="B60" s="13" t="s">
        <v>57</v>
      </c>
      <c r="C60" s="14">
        <v>25</v>
      </c>
      <c r="D60" s="14">
        <v>18</v>
      </c>
      <c r="E60" s="15">
        <v>0.38888888888888901</v>
      </c>
    </row>
    <row r="61" spans="1:5" x14ac:dyDescent="0.3">
      <c r="A61" s="179"/>
      <c r="B61" s="13" t="s">
        <v>58</v>
      </c>
      <c r="C61" s="14">
        <v>1</v>
      </c>
      <c r="D61" s="14">
        <v>3</v>
      </c>
      <c r="E61" s="15">
        <v>-0.66666666666666696</v>
      </c>
    </row>
    <row r="62" spans="1:5" x14ac:dyDescent="0.3">
      <c r="A62" s="177" t="s">
        <v>59</v>
      </c>
      <c r="B62" s="13" t="s">
        <v>60</v>
      </c>
      <c r="C62" s="14">
        <v>34</v>
      </c>
      <c r="D62" s="14">
        <v>49</v>
      </c>
      <c r="E62" s="15">
        <v>-0.30612244897959201</v>
      </c>
    </row>
    <row r="63" spans="1:5" x14ac:dyDescent="0.3">
      <c r="A63" s="178"/>
      <c r="B63" s="13" t="s">
        <v>53</v>
      </c>
      <c r="C63" s="14">
        <v>3</v>
      </c>
      <c r="D63" s="14">
        <v>0</v>
      </c>
      <c r="E63" s="15">
        <v>0</v>
      </c>
    </row>
    <row r="64" spans="1:5" x14ac:dyDescent="0.3">
      <c r="A64" s="179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ht="20.399999999999999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ht="20.399999999999999" x14ac:dyDescent="0.3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ht="20.399999999999999" x14ac:dyDescent="0.3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ht="20.399999999999999" x14ac:dyDescent="0.3">
      <c r="A70" s="12" t="s">
        <v>32</v>
      </c>
      <c r="B70" s="17"/>
      <c r="C70" s="14">
        <v>1</v>
      </c>
      <c r="D70" s="14">
        <v>2</v>
      </c>
      <c r="E70" s="15">
        <v>-0.5</v>
      </c>
    </row>
    <row r="71" spans="1:5" ht="30.6" x14ac:dyDescent="0.3">
      <c r="A71" s="12" t="s">
        <v>33</v>
      </c>
      <c r="B71" s="17"/>
      <c r="C71" s="14">
        <v>1</v>
      </c>
      <c r="D71" s="14">
        <v>2</v>
      </c>
      <c r="E71" s="15">
        <v>-0.5</v>
      </c>
    </row>
    <row r="72" spans="1:5" ht="30.6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ht="20.399999999999999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1"/>
      <c r="B76" s="13" t="s">
        <v>44</v>
      </c>
      <c r="C76" s="14">
        <v>12</v>
      </c>
      <c r="D76" s="14">
        <v>17</v>
      </c>
      <c r="E76" s="15">
        <v>-0.29411764705882298</v>
      </c>
    </row>
    <row r="77" spans="1:5" x14ac:dyDescent="0.3">
      <c r="A77" s="182"/>
      <c r="B77" s="13" t="s">
        <v>53</v>
      </c>
      <c r="C77" s="14">
        <v>1</v>
      </c>
      <c r="D77" s="14">
        <v>1</v>
      </c>
      <c r="E77" s="15">
        <v>0</v>
      </c>
    </row>
    <row r="78" spans="1:5" x14ac:dyDescent="0.3">
      <c r="A78" s="182"/>
      <c r="B78" s="13" t="s">
        <v>60</v>
      </c>
      <c r="C78" s="14">
        <v>7</v>
      </c>
      <c r="D78" s="14">
        <v>7</v>
      </c>
      <c r="E78" s="15">
        <v>0</v>
      </c>
    </row>
    <row r="79" spans="1:5" x14ac:dyDescent="0.3">
      <c r="A79" s="182"/>
      <c r="B79" s="13" t="s">
        <v>64</v>
      </c>
      <c r="C79" s="14">
        <v>16</v>
      </c>
      <c r="D79" s="14">
        <v>12</v>
      </c>
      <c r="E79" s="15">
        <v>0.33333333333333298</v>
      </c>
    </row>
    <row r="80" spans="1:5" x14ac:dyDescent="0.3">
      <c r="A80" s="183"/>
      <c r="B80" s="13" t="s">
        <v>65</v>
      </c>
      <c r="C80" s="14">
        <v>10</v>
      </c>
      <c r="D80" s="14">
        <v>6</v>
      </c>
      <c r="E80" s="15">
        <v>0.66666666666666696</v>
      </c>
    </row>
    <row r="81" spans="1:5" x14ac:dyDescent="0.3">
      <c r="A81" s="16"/>
    </row>
    <row r="82" spans="1:5" x14ac:dyDescent="0.3">
      <c r="A82" s="8" t="s">
        <v>66</v>
      </c>
    </row>
    <row r="83" spans="1:5" ht="20.399999999999999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7" t="s">
        <v>67</v>
      </c>
      <c r="B84" s="13" t="s">
        <v>68</v>
      </c>
      <c r="C84" s="14">
        <v>893</v>
      </c>
      <c r="D84" s="14">
        <v>1771</v>
      </c>
      <c r="E84" s="15">
        <v>-0.495765104460757</v>
      </c>
    </row>
    <row r="85" spans="1:5" x14ac:dyDescent="0.3">
      <c r="A85" s="179"/>
      <c r="B85" s="13" t="s">
        <v>69</v>
      </c>
      <c r="C85" s="14">
        <v>180</v>
      </c>
      <c r="D85" s="14">
        <v>328</v>
      </c>
      <c r="E85" s="15">
        <v>-0.45121951219512202</v>
      </c>
    </row>
    <row r="86" spans="1:5" x14ac:dyDescent="0.3">
      <c r="A86" s="177" t="s">
        <v>70</v>
      </c>
      <c r="B86" s="13" t="s">
        <v>68</v>
      </c>
      <c r="C86" s="14">
        <v>1907</v>
      </c>
      <c r="D86" s="14">
        <v>2005</v>
      </c>
      <c r="E86" s="15">
        <v>-4.8877805486284301E-2</v>
      </c>
    </row>
    <row r="87" spans="1:5" x14ac:dyDescent="0.3">
      <c r="A87" s="179"/>
      <c r="B87" s="13" t="s">
        <v>69</v>
      </c>
      <c r="C87" s="14">
        <v>1182</v>
      </c>
      <c r="D87" s="14">
        <v>1183</v>
      </c>
      <c r="E87" s="15">
        <v>-8.4530853761622998E-4</v>
      </c>
    </row>
    <row r="88" spans="1:5" x14ac:dyDescent="0.3">
      <c r="A88" s="177" t="s">
        <v>71</v>
      </c>
      <c r="B88" s="13" t="s">
        <v>68</v>
      </c>
      <c r="C88" s="14">
        <v>156</v>
      </c>
      <c r="D88" s="14">
        <v>140</v>
      </c>
      <c r="E88" s="15">
        <v>0.114285714285714</v>
      </c>
    </row>
    <row r="89" spans="1:5" x14ac:dyDescent="0.3">
      <c r="A89" s="179"/>
      <c r="B89" s="13" t="s">
        <v>69</v>
      </c>
      <c r="C89" s="14">
        <v>72</v>
      </c>
      <c r="D89" s="14">
        <v>59</v>
      </c>
      <c r="E89" s="15">
        <v>0.22033898305084701</v>
      </c>
    </row>
    <row r="90" spans="1:5" x14ac:dyDescent="0.3">
      <c r="A90" s="177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79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0" t="s">
        <v>73</v>
      </c>
      <c r="B93" s="180"/>
      <c r="C93" s="180"/>
      <c r="D93" s="180"/>
      <c r="E93" s="180"/>
    </row>
    <row r="94" spans="1:5" ht="20.399999999999999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1635</v>
      </c>
      <c r="D95" s="14">
        <v>1571</v>
      </c>
      <c r="E95" s="15">
        <v>4.0738383195416901E-2</v>
      </c>
    </row>
    <row r="96" spans="1:5" ht="20.399999999999999" x14ac:dyDescent="0.3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ht="20.399999999999999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270</v>
      </c>
      <c r="D100" s="14">
        <v>1700</v>
      </c>
      <c r="E100" s="15">
        <v>-0.84117647058823497</v>
      </c>
    </row>
    <row r="101" spans="1:5" x14ac:dyDescent="0.3">
      <c r="A101" s="12" t="s">
        <v>77</v>
      </c>
      <c r="B101" s="17"/>
      <c r="C101" s="14">
        <v>404</v>
      </c>
      <c r="D101" s="14">
        <v>408</v>
      </c>
      <c r="E101" s="15">
        <v>-9.8039215686274508E-3</v>
      </c>
    </row>
    <row r="102" spans="1:5" ht="20.399999999999999" x14ac:dyDescent="0.3">
      <c r="A102" s="12" t="s">
        <v>74</v>
      </c>
      <c r="B102" s="17"/>
      <c r="C102" s="14">
        <v>8</v>
      </c>
      <c r="D102" s="14">
        <v>14</v>
      </c>
      <c r="E102" s="15">
        <v>-0.42857142857142799</v>
      </c>
    </row>
    <row r="103" spans="1:5" x14ac:dyDescent="0.3">
      <c r="A103" s="16"/>
    </row>
    <row r="104" spans="1:5" x14ac:dyDescent="0.3">
      <c r="A104" s="180" t="s">
        <v>78</v>
      </c>
      <c r="B104" s="180"/>
      <c r="C104" s="180"/>
      <c r="D104" s="180"/>
      <c r="E104" s="180"/>
    </row>
    <row r="105" spans="1:5" ht="20.399999999999999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7" t="s">
        <v>76</v>
      </c>
      <c r="B106" s="13" t="s">
        <v>79</v>
      </c>
      <c r="C106" s="14">
        <v>932</v>
      </c>
      <c r="D106" s="14">
        <v>1117</v>
      </c>
      <c r="E106" s="15">
        <v>-0.165622202327663</v>
      </c>
    </row>
    <row r="107" spans="1:5" x14ac:dyDescent="0.3">
      <c r="A107" s="178"/>
      <c r="B107" s="13" t="s">
        <v>80</v>
      </c>
      <c r="C107" s="14">
        <v>325</v>
      </c>
      <c r="D107" s="14">
        <v>116</v>
      </c>
      <c r="E107" s="15">
        <v>1.80172413793103</v>
      </c>
    </row>
    <row r="108" spans="1:5" x14ac:dyDescent="0.3">
      <c r="A108" s="179"/>
      <c r="B108" s="13" t="s">
        <v>81</v>
      </c>
      <c r="C108" s="14">
        <v>216</v>
      </c>
      <c r="D108" s="14">
        <v>306</v>
      </c>
      <c r="E108" s="15">
        <v>-0.29411764705882298</v>
      </c>
    </row>
    <row r="109" spans="1:5" x14ac:dyDescent="0.3">
      <c r="A109" s="177" t="s">
        <v>77</v>
      </c>
      <c r="B109" s="13" t="s">
        <v>82</v>
      </c>
      <c r="C109" s="14">
        <v>98</v>
      </c>
      <c r="D109" s="14">
        <v>117</v>
      </c>
      <c r="E109" s="15">
        <v>-0.16239316239316201</v>
      </c>
    </row>
    <row r="110" spans="1:5" x14ac:dyDescent="0.3">
      <c r="A110" s="179"/>
      <c r="B110" s="13" t="s">
        <v>81</v>
      </c>
      <c r="C110" s="14">
        <v>221</v>
      </c>
      <c r="D110" s="14">
        <v>188</v>
      </c>
      <c r="E110" s="15">
        <v>0.175531914893617</v>
      </c>
    </row>
    <row r="111" spans="1:5" ht="20.399999999999999" x14ac:dyDescent="0.3">
      <c r="A111" s="12" t="s">
        <v>74</v>
      </c>
      <c r="B111" s="17"/>
      <c r="C111" s="14">
        <v>58</v>
      </c>
      <c r="D111" s="14">
        <v>75</v>
      </c>
      <c r="E111" s="15">
        <v>-0.22666666666666699</v>
      </c>
    </row>
    <row r="112" spans="1:5" x14ac:dyDescent="0.3">
      <c r="A112" s="16"/>
    </row>
    <row r="113" spans="1:5" x14ac:dyDescent="0.3">
      <c r="A113" s="180" t="s">
        <v>83</v>
      </c>
      <c r="B113" s="180"/>
      <c r="C113" s="180"/>
      <c r="D113" s="180"/>
    </row>
    <row r="114" spans="1:5" ht="20.399999999999999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7" t="s">
        <v>76</v>
      </c>
      <c r="B115" s="13" t="s">
        <v>79</v>
      </c>
      <c r="C115" s="14">
        <v>49</v>
      </c>
      <c r="D115" s="14">
        <v>76</v>
      </c>
      <c r="E115" s="15">
        <v>-0.355263157894737</v>
      </c>
    </row>
    <row r="116" spans="1:5" x14ac:dyDescent="0.3">
      <c r="A116" s="178"/>
      <c r="B116" s="13" t="s">
        <v>80</v>
      </c>
      <c r="C116" s="14">
        <v>36</v>
      </c>
      <c r="D116" s="14">
        <v>36</v>
      </c>
      <c r="E116" s="15">
        <v>0</v>
      </c>
    </row>
    <row r="117" spans="1:5" x14ac:dyDescent="0.3">
      <c r="A117" s="179"/>
      <c r="B117" s="13" t="s">
        <v>81</v>
      </c>
      <c r="C117" s="14">
        <v>36</v>
      </c>
      <c r="D117" s="14">
        <v>15</v>
      </c>
      <c r="E117" s="15">
        <v>1.4</v>
      </c>
    </row>
    <row r="118" spans="1:5" x14ac:dyDescent="0.3">
      <c r="A118" s="177" t="s">
        <v>77</v>
      </c>
      <c r="B118" s="13" t="s">
        <v>82</v>
      </c>
      <c r="C118" s="14">
        <v>7</v>
      </c>
      <c r="D118" s="14">
        <v>8</v>
      </c>
      <c r="E118" s="15">
        <v>-0.125</v>
      </c>
    </row>
    <row r="119" spans="1:5" x14ac:dyDescent="0.3">
      <c r="A119" s="179"/>
      <c r="B119" s="13" t="s">
        <v>81</v>
      </c>
      <c r="C119" s="14">
        <v>16</v>
      </c>
      <c r="D119" s="14">
        <v>4</v>
      </c>
      <c r="E119" s="15">
        <v>3</v>
      </c>
    </row>
    <row r="120" spans="1:5" ht="20.399999999999999" x14ac:dyDescent="0.3">
      <c r="A120" s="12" t="s">
        <v>74</v>
      </c>
      <c r="B120" s="17"/>
      <c r="C120" s="14">
        <v>13</v>
      </c>
      <c r="D120" s="14">
        <v>10</v>
      </c>
      <c r="E120" s="15">
        <v>0.3</v>
      </c>
    </row>
    <row r="121" spans="1:5" x14ac:dyDescent="0.3">
      <c r="A121" s="16"/>
    </row>
    <row r="122" spans="1:5" x14ac:dyDescent="0.3">
      <c r="A122" s="8" t="s">
        <v>84</v>
      </c>
    </row>
    <row r="123" spans="1:5" ht="20.399999999999999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7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79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7" t="s">
        <v>88</v>
      </c>
      <c r="B126" s="13" t="s">
        <v>86</v>
      </c>
      <c r="C126" s="14">
        <v>102</v>
      </c>
      <c r="D126" s="14">
        <v>188</v>
      </c>
      <c r="E126" s="15">
        <v>-0.45744680851063801</v>
      </c>
    </row>
    <row r="127" spans="1:5" x14ac:dyDescent="0.3">
      <c r="A127" s="179"/>
      <c r="B127" s="13" t="s">
        <v>87</v>
      </c>
      <c r="C127" s="14">
        <v>856</v>
      </c>
      <c r="D127" s="14">
        <v>234</v>
      </c>
      <c r="E127" s="15">
        <v>2.6581196581196598</v>
      </c>
    </row>
    <row r="128" spans="1:5" x14ac:dyDescent="0.3">
      <c r="A128" s="177" t="s">
        <v>89</v>
      </c>
      <c r="B128" s="13" t="s">
        <v>86</v>
      </c>
      <c r="C128" s="14">
        <v>2497</v>
      </c>
      <c r="D128" s="14">
        <v>2405</v>
      </c>
      <c r="E128" s="15">
        <v>3.8253638253638297E-2</v>
      </c>
    </row>
    <row r="129" spans="1:5" x14ac:dyDescent="0.3">
      <c r="A129" s="179"/>
      <c r="B129" s="13" t="s">
        <v>87</v>
      </c>
      <c r="C129" s="14">
        <v>7746</v>
      </c>
      <c r="D129" s="14">
        <v>7773</v>
      </c>
      <c r="E129" s="15">
        <v>-3.47356233114627E-3</v>
      </c>
    </row>
    <row r="130" spans="1:5" x14ac:dyDescent="0.3">
      <c r="A130" s="177" t="s">
        <v>90</v>
      </c>
      <c r="B130" s="13" t="s">
        <v>86</v>
      </c>
      <c r="C130" s="14">
        <v>72</v>
      </c>
      <c r="D130" s="14">
        <v>73</v>
      </c>
      <c r="E130" s="15">
        <v>-1.3698630136986301E-2</v>
      </c>
    </row>
    <row r="131" spans="1:5" x14ac:dyDescent="0.3">
      <c r="A131" s="179"/>
      <c r="B131" s="13" t="s">
        <v>87</v>
      </c>
      <c r="C131" s="14">
        <v>74</v>
      </c>
      <c r="D131" s="14">
        <v>77</v>
      </c>
      <c r="E131" s="15">
        <v>-3.8961038961039002E-2</v>
      </c>
    </row>
    <row r="132" spans="1:5" x14ac:dyDescent="0.3">
      <c r="A132" s="16"/>
    </row>
    <row r="133" spans="1:5" x14ac:dyDescent="0.3">
      <c r="A133" s="8" t="s">
        <v>91</v>
      </c>
    </row>
    <row r="134" spans="1:5" ht="20.399999999999999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7" t="s">
        <v>92</v>
      </c>
      <c r="B135" s="13" t="s">
        <v>93</v>
      </c>
      <c r="C135" s="14">
        <v>95</v>
      </c>
      <c r="D135" s="14">
        <v>152</v>
      </c>
      <c r="E135" s="15">
        <v>-0.375</v>
      </c>
    </row>
    <row r="136" spans="1:5" x14ac:dyDescent="0.3">
      <c r="A136" s="179"/>
      <c r="B136" s="13" t="s">
        <v>94</v>
      </c>
      <c r="C136" s="14">
        <v>4</v>
      </c>
      <c r="D136" s="14">
        <v>3</v>
      </c>
      <c r="E136" s="15">
        <v>0.33333333333333298</v>
      </c>
    </row>
    <row r="137" spans="1:5" x14ac:dyDescent="0.3">
      <c r="A137" s="177" t="s">
        <v>95</v>
      </c>
      <c r="B137" s="13" t="s">
        <v>93</v>
      </c>
      <c r="C137" s="19"/>
      <c r="D137" s="14">
        <v>0</v>
      </c>
      <c r="E137" s="15">
        <v>0</v>
      </c>
    </row>
    <row r="138" spans="1:5" x14ac:dyDescent="0.3">
      <c r="A138" s="179"/>
      <c r="B138" s="13" t="s">
        <v>94</v>
      </c>
      <c r="C138" s="14">
        <v>1</v>
      </c>
      <c r="D138" s="14">
        <v>2</v>
      </c>
      <c r="E138" s="15">
        <v>-0.5</v>
      </c>
    </row>
    <row r="139" spans="1:5" x14ac:dyDescent="0.3">
      <c r="A139" s="177" t="s">
        <v>96</v>
      </c>
      <c r="B139" s="13" t="s">
        <v>93</v>
      </c>
      <c r="C139" s="14">
        <v>2</v>
      </c>
      <c r="D139" s="14">
        <v>4</v>
      </c>
      <c r="E139" s="15">
        <v>-0.5</v>
      </c>
    </row>
    <row r="140" spans="1:5" x14ac:dyDescent="0.3">
      <c r="A140" s="179"/>
      <c r="B140" s="13" t="s">
        <v>97</v>
      </c>
      <c r="C140" s="14">
        <v>1</v>
      </c>
      <c r="D140" s="14">
        <v>0</v>
      </c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ht="20.399999999999999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183</v>
      </c>
      <c r="D144" s="14">
        <v>270</v>
      </c>
      <c r="E144" s="15">
        <v>-0.32222222222222202</v>
      </c>
    </row>
    <row r="145" spans="1:5" x14ac:dyDescent="0.3">
      <c r="A145" s="177" t="s">
        <v>100</v>
      </c>
      <c r="B145" s="13" t="s">
        <v>101</v>
      </c>
      <c r="C145" s="14">
        <v>3</v>
      </c>
      <c r="D145" s="14">
        <v>3</v>
      </c>
      <c r="E145" s="15">
        <v>0</v>
      </c>
    </row>
    <row r="146" spans="1:5" x14ac:dyDescent="0.3">
      <c r="A146" s="178"/>
      <c r="B146" s="13" t="s">
        <v>102</v>
      </c>
      <c r="C146" s="14">
        <v>96</v>
      </c>
      <c r="D146" s="14">
        <v>152</v>
      </c>
      <c r="E146" s="15">
        <v>-0.36842105263157898</v>
      </c>
    </row>
    <row r="147" spans="1:5" x14ac:dyDescent="0.3">
      <c r="A147" s="178"/>
      <c r="B147" s="13" t="s">
        <v>103</v>
      </c>
      <c r="C147" s="14">
        <v>23</v>
      </c>
      <c r="D147" s="14">
        <v>30</v>
      </c>
      <c r="E147" s="15">
        <v>-0.233333333333333</v>
      </c>
    </row>
    <row r="148" spans="1:5" x14ac:dyDescent="0.3">
      <c r="A148" s="178"/>
      <c r="B148" s="13" t="s">
        <v>104</v>
      </c>
      <c r="C148" s="14">
        <v>23</v>
      </c>
      <c r="D148" s="14">
        <v>41</v>
      </c>
      <c r="E148" s="15">
        <v>-0.439024390243902</v>
      </c>
    </row>
    <row r="149" spans="1:5" x14ac:dyDescent="0.3">
      <c r="A149" s="178"/>
      <c r="B149" s="13" t="s">
        <v>105</v>
      </c>
      <c r="C149" s="14">
        <v>33</v>
      </c>
      <c r="D149" s="14">
        <v>42</v>
      </c>
      <c r="E149" s="15">
        <v>-0.214285714285714</v>
      </c>
    </row>
    <row r="150" spans="1:5" x14ac:dyDescent="0.3">
      <c r="A150" s="179"/>
      <c r="B150" s="13" t="s">
        <v>106</v>
      </c>
      <c r="C150" s="14">
        <v>5</v>
      </c>
      <c r="D150" s="14">
        <v>2</v>
      </c>
      <c r="E150" s="15">
        <v>1.5</v>
      </c>
    </row>
    <row r="151" spans="1:5" x14ac:dyDescent="0.3">
      <c r="A151" s="177" t="s">
        <v>107</v>
      </c>
      <c r="B151" s="13" t="s">
        <v>108</v>
      </c>
      <c r="C151" s="14">
        <v>94</v>
      </c>
      <c r="D151" s="14">
        <v>114</v>
      </c>
      <c r="E151" s="15">
        <v>-0.175438596491228</v>
      </c>
    </row>
    <row r="152" spans="1:5" x14ac:dyDescent="0.3">
      <c r="A152" s="179"/>
      <c r="B152" s="13" t="s">
        <v>109</v>
      </c>
      <c r="C152" s="14">
        <v>105</v>
      </c>
      <c r="D152" s="14">
        <v>131</v>
      </c>
      <c r="E152" s="15">
        <v>-0.19847328244274801</v>
      </c>
    </row>
    <row r="153" spans="1:5" x14ac:dyDescent="0.3">
      <c r="A153" s="177" t="s">
        <v>110</v>
      </c>
      <c r="B153" s="13" t="s">
        <v>14</v>
      </c>
      <c r="C153" s="14">
        <v>51</v>
      </c>
      <c r="D153" s="14">
        <v>26</v>
      </c>
      <c r="E153" s="15">
        <v>0.96153846153846101</v>
      </c>
    </row>
    <row r="154" spans="1:5" x14ac:dyDescent="0.3">
      <c r="A154" s="179"/>
      <c r="B154" s="13" t="s">
        <v>18</v>
      </c>
      <c r="C154" s="14">
        <v>35</v>
      </c>
      <c r="D154" s="14">
        <v>51</v>
      </c>
      <c r="E154" s="15">
        <v>-0.31372549019607798</v>
      </c>
    </row>
    <row r="155" spans="1:5" ht="30.6" x14ac:dyDescent="0.3">
      <c r="A155" s="12" t="s">
        <v>111</v>
      </c>
      <c r="B155" s="17"/>
      <c r="C155" s="19"/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ht="20.399999999999999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7" t="s">
        <v>113</v>
      </c>
      <c r="B159" s="13" t="s">
        <v>114</v>
      </c>
      <c r="C159" s="14">
        <v>479</v>
      </c>
      <c r="D159" s="14">
        <v>527</v>
      </c>
      <c r="E159" s="15">
        <v>-9.1081593927893695E-2</v>
      </c>
    </row>
    <row r="160" spans="1:5" x14ac:dyDescent="0.3">
      <c r="A160" s="178"/>
      <c r="B160" s="13" t="s">
        <v>115</v>
      </c>
      <c r="C160" s="14">
        <v>322</v>
      </c>
      <c r="D160" s="14">
        <v>248</v>
      </c>
      <c r="E160" s="15">
        <v>0.29838709677419401</v>
      </c>
    </row>
    <row r="161" spans="1:5" x14ac:dyDescent="0.3">
      <c r="A161" s="178"/>
      <c r="B161" s="13" t="s">
        <v>116</v>
      </c>
      <c r="C161" s="14">
        <v>527</v>
      </c>
      <c r="D161" s="14">
        <v>664</v>
      </c>
      <c r="E161" s="15">
        <v>-0.20632530120481901</v>
      </c>
    </row>
    <row r="162" spans="1:5" x14ac:dyDescent="0.3">
      <c r="A162" s="178"/>
      <c r="B162" s="13" t="s">
        <v>117</v>
      </c>
      <c r="C162" s="14">
        <v>66</v>
      </c>
      <c r="D162" s="14">
        <v>0</v>
      </c>
      <c r="E162" s="15">
        <v>0</v>
      </c>
    </row>
    <row r="163" spans="1:5" x14ac:dyDescent="0.3">
      <c r="A163" s="178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8"/>
      <c r="B164" s="13" t="s">
        <v>119</v>
      </c>
      <c r="C164" s="14">
        <v>33</v>
      </c>
      <c r="D164" s="14">
        <v>5</v>
      </c>
      <c r="E164" s="15">
        <v>5.6</v>
      </c>
    </row>
    <row r="165" spans="1:5" x14ac:dyDescent="0.3">
      <c r="A165" s="178"/>
      <c r="B165" s="13" t="s">
        <v>120</v>
      </c>
      <c r="C165" s="14">
        <v>1005</v>
      </c>
      <c r="D165" s="14">
        <v>804</v>
      </c>
      <c r="E165" s="15">
        <v>0.25</v>
      </c>
    </row>
    <row r="166" spans="1:5" x14ac:dyDescent="0.3">
      <c r="A166" s="178"/>
      <c r="B166" s="13" t="s">
        <v>121</v>
      </c>
      <c r="C166" s="14">
        <v>3</v>
      </c>
      <c r="D166" s="14">
        <v>2</v>
      </c>
      <c r="E166" s="15">
        <v>0.5</v>
      </c>
    </row>
    <row r="167" spans="1:5" x14ac:dyDescent="0.3">
      <c r="A167" s="178"/>
      <c r="B167" s="13" t="s">
        <v>122</v>
      </c>
      <c r="C167" s="14">
        <v>286</v>
      </c>
      <c r="D167" s="14">
        <v>273</v>
      </c>
      <c r="E167" s="15">
        <v>4.7619047619047603E-2</v>
      </c>
    </row>
    <row r="168" spans="1:5" x14ac:dyDescent="0.3">
      <c r="A168" s="178"/>
      <c r="B168" s="13" t="s">
        <v>123</v>
      </c>
      <c r="C168" s="14">
        <v>966</v>
      </c>
      <c r="D168" s="14">
        <v>699</v>
      </c>
      <c r="E168" s="15">
        <v>0.38197424892703902</v>
      </c>
    </row>
    <row r="169" spans="1:5" x14ac:dyDescent="0.3">
      <c r="A169" s="178"/>
      <c r="B169" s="13" t="s">
        <v>124</v>
      </c>
      <c r="C169" s="14">
        <v>4</v>
      </c>
      <c r="D169" s="14">
        <v>22</v>
      </c>
      <c r="E169" s="15">
        <v>-0.81818181818181801</v>
      </c>
    </row>
    <row r="170" spans="1:5" x14ac:dyDescent="0.3">
      <c r="A170" s="178"/>
      <c r="B170" s="13" t="s">
        <v>125</v>
      </c>
      <c r="C170" s="14">
        <v>412</v>
      </c>
      <c r="D170" s="14">
        <v>436</v>
      </c>
      <c r="E170" s="15">
        <v>-5.5045871559633003E-2</v>
      </c>
    </row>
    <row r="171" spans="1:5" x14ac:dyDescent="0.3">
      <c r="A171" s="178"/>
      <c r="B171" s="13" t="s">
        <v>126</v>
      </c>
      <c r="C171" s="14">
        <v>4</v>
      </c>
      <c r="D171" s="14">
        <v>3</v>
      </c>
      <c r="E171" s="15">
        <v>0.33333333333333298</v>
      </c>
    </row>
    <row r="172" spans="1:5" x14ac:dyDescent="0.3">
      <c r="A172" s="178"/>
      <c r="B172" s="13" t="s">
        <v>127</v>
      </c>
      <c r="C172" s="14">
        <v>2</v>
      </c>
      <c r="D172" s="14">
        <v>1</v>
      </c>
      <c r="E172" s="15">
        <v>1</v>
      </c>
    </row>
    <row r="173" spans="1:5" x14ac:dyDescent="0.3">
      <c r="A173" s="178"/>
      <c r="B173" s="13" t="s">
        <v>128</v>
      </c>
      <c r="C173" s="14">
        <v>20</v>
      </c>
      <c r="D173" s="14">
        <v>8</v>
      </c>
      <c r="E173" s="15">
        <v>1.5</v>
      </c>
    </row>
    <row r="174" spans="1:5" x14ac:dyDescent="0.3">
      <c r="A174" s="178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8"/>
      <c r="B175" s="13" t="s">
        <v>130</v>
      </c>
      <c r="C175" s="14">
        <v>17</v>
      </c>
      <c r="D175" s="14">
        <v>11</v>
      </c>
      <c r="E175" s="15">
        <v>0.54545454545454497</v>
      </c>
    </row>
    <row r="176" spans="1:5" x14ac:dyDescent="0.3">
      <c r="A176" s="178"/>
      <c r="B176" s="13" t="s">
        <v>131</v>
      </c>
      <c r="C176" s="19"/>
      <c r="D176" s="14">
        <v>0</v>
      </c>
      <c r="E176" s="15">
        <v>0</v>
      </c>
    </row>
    <row r="177" spans="1:5" x14ac:dyDescent="0.3">
      <c r="A177" s="178"/>
      <c r="B177" s="13" t="s">
        <v>132</v>
      </c>
      <c r="C177" s="14">
        <v>0</v>
      </c>
      <c r="D177" s="14">
        <v>3</v>
      </c>
      <c r="E177" s="15">
        <v>-1</v>
      </c>
    </row>
    <row r="178" spans="1:5" x14ac:dyDescent="0.3">
      <c r="A178" s="178"/>
      <c r="B178" s="13" t="s">
        <v>133</v>
      </c>
      <c r="C178" s="14">
        <v>0</v>
      </c>
      <c r="D178" s="14">
        <v>2</v>
      </c>
      <c r="E178" s="15">
        <v>-1</v>
      </c>
    </row>
    <row r="179" spans="1:5" x14ac:dyDescent="0.3">
      <c r="A179" s="178"/>
      <c r="B179" s="13" t="s">
        <v>134</v>
      </c>
      <c r="C179" s="14">
        <v>941</v>
      </c>
      <c r="D179" s="14">
        <v>1946</v>
      </c>
      <c r="E179" s="15">
        <v>-0.51644398766700905</v>
      </c>
    </row>
    <row r="180" spans="1:5" x14ac:dyDescent="0.3">
      <c r="A180" s="178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3">
      <c r="A181" s="178"/>
      <c r="B181" s="13" t="s">
        <v>136</v>
      </c>
      <c r="C181" s="14">
        <v>5</v>
      </c>
      <c r="D181" s="14">
        <v>4</v>
      </c>
      <c r="E181" s="15">
        <v>0.25</v>
      </c>
    </row>
    <row r="182" spans="1:5" x14ac:dyDescent="0.3">
      <c r="A182" s="178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78"/>
      <c r="B183" s="13" t="s">
        <v>138</v>
      </c>
      <c r="C183" s="14">
        <v>0</v>
      </c>
      <c r="D183" s="14">
        <v>2</v>
      </c>
      <c r="E183" s="15">
        <v>-1</v>
      </c>
    </row>
    <row r="184" spans="1:5" x14ac:dyDescent="0.3">
      <c r="A184" s="178"/>
      <c r="B184" s="13" t="s">
        <v>139</v>
      </c>
      <c r="C184" s="14">
        <v>5</v>
      </c>
      <c r="D184" s="14">
        <v>12</v>
      </c>
      <c r="E184" s="15">
        <v>-0.58333333333333304</v>
      </c>
    </row>
    <row r="185" spans="1:5" x14ac:dyDescent="0.3">
      <c r="A185" s="178"/>
      <c r="B185" s="13" t="s">
        <v>140</v>
      </c>
      <c r="C185" s="14">
        <v>8</v>
      </c>
      <c r="D185" s="14">
        <v>0</v>
      </c>
      <c r="E185" s="15">
        <v>0</v>
      </c>
    </row>
    <row r="186" spans="1:5" x14ac:dyDescent="0.3">
      <c r="A186" s="178"/>
      <c r="B186" s="13" t="s">
        <v>141</v>
      </c>
      <c r="C186" s="14">
        <v>2</v>
      </c>
      <c r="D186" s="14">
        <v>22</v>
      </c>
      <c r="E186" s="15">
        <v>-0.90909090909090895</v>
      </c>
    </row>
    <row r="187" spans="1:5" x14ac:dyDescent="0.3">
      <c r="A187" s="178"/>
      <c r="B187" s="13" t="s">
        <v>142</v>
      </c>
      <c r="C187" s="14">
        <v>60</v>
      </c>
      <c r="D187" s="14">
        <v>80</v>
      </c>
      <c r="E187" s="15">
        <v>-0.25</v>
      </c>
    </row>
    <row r="188" spans="1:5" x14ac:dyDescent="0.3">
      <c r="A188" s="178"/>
      <c r="B188" s="13" t="s">
        <v>143</v>
      </c>
      <c r="C188" s="14">
        <v>1</v>
      </c>
      <c r="D188" s="14">
        <v>8</v>
      </c>
      <c r="E188" s="15">
        <v>-0.875</v>
      </c>
    </row>
    <row r="189" spans="1:5" x14ac:dyDescent="0.3">
      <c r="A189" s="178"/>
      <c r="B189" s="13" t="s">
        <v>144</v>
      </c>
      <c r="C189" s="14">
        <v>0</v>
      </c>
      <c r="D189" s="14">
        <v>14</v>
      </c>
      <c r="E189" s="15">
        <v>-1</v>
      </c>
    </row>
    <row r="190" spans="1:5" x14ac:dyDescent="0.3">
      <c r="A190" s="178"/>
      <c r="B190" s="13" t="s">
        <v>145</v>
      </c>
      <c r="C190" s="14">
        <v>65</v>
      </c>
      <c r="D190" s="14">
        <v>64</v>
      </c>
      <c r="E190" s="15">
        <v>1.5625E-2</v>
      </c>
    </row>
    <row r="191" spans="1:5" x14ac:dyDescent="0.3">
      <c r="A191" s="178"/>
      <c r="B191" s="13" t="s">
        <v>146</v>
      </c>
      <c r="C191" s="14">
        <v>142</v>
      </c>
      <c r="D191" s="14">
        <v>250</v>
      </c>
      <c r="E191" s="15">
        <v>-0.432</v>
      </c>
    </row>
    <row r="192" spans="1:5" x14ac:dyDescent="0.3">
      <c r="A192" s="178"/>
      <c r="B192" s="13" t="s">
        <v>147</v>
      </c>
      <c r="C192" s="19"/>
      <c r="D192" s="14">
        <v>0</v>
      </c>
      <c r="E192" s="15">
        <v>0</v>
      </c>
    </row>
    <row r="193" spans="1:5" x14ac:dyDescent="0.3">
      <c r="A193" s="178"/>
      <c r="B193" s="13" t="s">
        <v>148</v>
      </c>
      <c r="C193" s="14">
        <v>28</v>
      </c>
      <c r="D193" s="14">
        <v>98</v>
      </c>
      <c r="E193" s="15">
        <v>-0.71428571428571397</v>
      </c>
    </row>
    <row r="194" spans="1:5" x14ac:dyDescent="0.3">
      <c r="A194" s="178"/>
      <c r="B194" s="13" t="s">
        <v>149</v>
      </c>
      <c r="C194" s="14">
        <v>21</v>
      </c>
      <c r="D194" s="14">
        <v>0</v>
      </c>
      <c r="E194" s="15">
        <v>0</v>
      </c>
    </row>
    <row r="195" spans="1:5" x14ac:dyDescent="0.3">
      <c r="A195" s="178"/>
      <c r="B195" s="13" t="s">
        <v>150</v>
      </c>
      <c r="C195" s="14">
        <v>0</v>
      </c>
      <c r="D195" s="14">
        <v>54</v>
      </c>
      <c r="E195" s="15">
        <v>-1</v>
      </c>
    </row>
    <row r="196" spans="1:5" x14ac:dyDescent="0.3">
      <c r="A196" s="178"/>
      <c r="B196" s="13" t="s">
        <v>151</v>
      </c>
      <c r="C196" s="14">
        <v>12</v>
      </c>
      <c r="D196" s="14">
        <v>12</v>
      </c>
      <c r="E196" s="15">
        <v>0</v>
      </c>
    </row>
    <row r="197" spans="1:5" x14ac:dyDescent="0.3">
      <c r="A197" s="178"/>
      <c r="B197" s="13" t="s">
        <v>152</v>
      </c>
      <c r="C197" s="14">
        <v>39</v>
      </c>
      <c r="D197" s="14">
        <v>70</v>
      </c>
      <c r="E197" s="15">
        <v>-0.442857142857143</v>
      </c>
    </row>
    <row r="198" spans="1:5" x14ac:dyDescent="0.3">
      <c r="A198" s="178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3">
      <c r="A199" s="178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79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7" t="s">
        <v>156</v>
      </c>
      <c r="B201" s="13" t="s">
        <v>157</v>
      </c>
      <c r="C201" s="14">
        <v>505</v>
      </c>
      <c r="D201" s="14">
        <v>1146</v>
      </c>
      <c r="E201" s="15">
        <v>-0.55933682373472904</v>
      </c>
    </row>
    <row r="202" spans="1:5" x14ac:dyDescent="0.3">
      <c r="A202" s="178"/>
      <c r="B202" s="13" t="s">
        <v>115</v>
      </c>
      <c r="C202" s="14">
        <v>258</v>
      </c>
      <c r="D202" s="14">
        <v>296</v>
      </c>
      <c r="E202" s="15">
        <v>-0.12837837837837801</v>
      </c>
    </row>
    <row r="203" spans="1:5" x14ac:dyDescent="0.3">
      <c r="A203" s="178"/>
      <c r="B203" s="13" t="s">
        <v>158</v>
      </c>
      <c r="C203" s="14">
        <v>527</v>
      </c>
      <c r="D203" s="14">
        <v>809</v>
      </c>
      <c r="E203" s="15">
        <v>-0.34857849196538898</v>
      </c>
    </row>
    <row r="204" spans="1:5" x14ac:dyDescent="0.3">
      <c r="A204" s="178"/>
      <c r="B204" s="13" t="s">
        <v>117</v>
      </c>
      <c r="C204" s="14">
        <v>66</v>
      </c>
      <c r="D204" s="14">
        <v>0</v>
      </c>
      <c r="E204" s="15">
        <v>0</v>
      </c>
    </row>
    <row r="205" spans="1:5" x14ac:dyDescent="0.3">
      <c r="A205" s="178"/>
      <c r="B205" s="13" t="s">
        <v>118</v>
      </c>
      <c r="C205" s="19"/>
      <c r="D205" s="14">
        <v>0</v>
      </c>
      <c r="E205" s="15">
        <v>0</v>
      </c>
    </row>
    <row r="206" spans="1:5" x14ac:dyDescent="0.3">
      <c r="A206" s="178"/>
      <c r="B206" s="13" t="s">
        <v>119</v>
      </c>
      <c r="C206" s="14">
        <v>3</v>
      </c>
      <c r="D206" s="14">
        <v>15</v>
      </c>
      <c r="E206" s="15">
        <v>-0.8</v>
      </c>
    </row>
    <row r="207" spans="1:5" x14ac:dyDescent="0.3">
      <c r="A207" s="178"/>
      <c r="B207" s="13" t="s">
        <v>120</v>
      </c>
      <c r="C207" s="19"/>
      <c r="D207" s="14">
        <v>0</v>
      </c>
      <c r="E207" s="15">
        <v>0</v>
      </c>
    </row>
    <row r="208" spans="1:5" x14ac:dyDescent="0.3">
      <c r="A208" s="178"/>
      <c r="B208" s="13" t="s">
        <v>159</v>
      </c>
      <c r="C208" s="14">
        <v>3</v>
      </c>
      <c r="D208" s="14">
        <v>0</v>
      </c>
      <c r="E208" s="15">
        <v>0</v>
      </c>
    </row>
    <row r="209" spans="1:5" x14ac:dyDescent="0.3">
      <c r="A209" s="178"/>
      <c r="B209" s="13" t="s">
        <v>122</v>
      </c>
      <c r="C209" s="14">
        <v>293</v>
      </c>
      <c r="D209" s="14">
        <v>290</v>
      </c>
      <c r="E209" s="15">
        <v>1.03448275862069E-2</v>
      </c>
    </row>
    <row r="210" spans="1:5" x14ac:dyDescent="0.3">
      <c r="A210" s="178"/>
      <c r="B210" s="13" t="s">
        <v>160</v>
      </c>
      <c r="C210" s="14">
        <v>391</v>
      </c>
      <c r="D210" s="14">
        <v>852</v>
      </c>
      <c r="E210" s="15">
        <v>-0.54107981220657297</v>
      </c>
    </row>
    <row r="211" spans="1:5" x14ac:dyDescent="0.3">
      <c r="A211" s="178"/>
      <c r="B211" s="13" t="s">
        <v>124</v>
      </c>
      <c r="C211" s="14">
        <v>45</v>
      </c>
      <c r="D211" s="14">
        <v>64</v>
      </c>
      <c r="E211" s="15">
        <v>-0.296875</v>
      </c>
    </row>
    <row r="212" spans="1:5" x14ac:dyDescent="0.3">
      <c r="A212" s="178"/>
      <c r="B212" s="13" t="s">
        <v>125</v>
      </c>
      <c r="C212" s="14">
        <v>359</v>
      </c>
      <c r="D212" s="14">
        <v>361</v>
      </c>
      <c r="E212" s="15">
        <v>-5.5401662049861496E-3</v>
      </c>
    </row>
    <row r="213" spans="1:5" x14ac:dyDescent="0.3">
      <c r="A213" s="178"/>
      <c r="B213" s="13" t="s">
        <v>126</v>
      </c>
      <c r="C213" s="14">
        <v>4</v>
      </c>
      <c r="D213" s="14">
        <v>9</v>
      </c>
      <c r="E213" s="15">
        <v>-0.55555555555555503</v>
      </c>
    </row>
    <row r="214" spans="1:5" x14ac:dyDescent="0.3">
      <c r="A214" s="178"/>
      <c r="B214" s="13" t="s">
        <v>127</v>
      </c>
      <c r="C214" s="14">
        <v>2</v>
      </c>
      <c r="D214" s="14">
        <v>1</v>
      </c>
      <c r="E214" s="15">
        <v>1</v>
      </c>
    </row>
    <row r="215" spans="1:5" x14ac:dyDescent="0.3">
      <c r="A215" s="178"/>
      <c r="B215" s="13" t="s">
        <v>128</v>
      </c>
      <c r="C215" s="14">
        <v>19</v>
      </c>
      <c r="D215" s="14">
        <v>9</v>
      </c>
      <c r="E215" s="15">
        <v>1.1111111111111101</v>
      </c>
    </row>
    <row r="216" spans="1:5" x14ac:dyDescent="0.3">
      <c r="A216" s="178"/>
      <c r="B216" s="13" t="s">
        <v>129</v>
      </c>
      <c r="C216" s="19"/>
      <c r="D216" s="14">
        <v>5</v>
      </c>
      <c r="E216" s="15">
        <v>0</v>
      </c>
    </row>
    <row r="217" spans="1:5" x14ac:dyDescent="0.3">
      <c r="A217" s="178"/>
      <c r="B217" s="13" t="s">
        <v>130</v>
      </c>
      <c r="C217" s="14">
        <v>10</v>
      </c>
      <c r="D217" s="14">
        <v>0</v>
      </c>
      <c r="E217" s="15">
        <v>0</v>
      </c>
    </row>
    <row r="218" spans="1:5" x14ac:dyDescent="0.3">
      <c r="A218" s="178"/>
      <c r="B218" s="13" t="s">
        <v>131</v>
      </c>
      <c r="C218" s="19"/>
      <c r="D218" s="14">
        <v>0</v>
      </c>
      <c r="E218" s="15">
        <v>0</v>
      </c>
    </row>
    <row r="219" spans="1:5" x14ac:dyDescent="0.3">
      <c r="A219" s="178"/>
      <c r="B219" s="13" t="s">
        <v>132</v>
      </c>
      <c r="C219" s="14">
        <v>0</v>
      </c>
      <c r="D219" s="14">
        <v>3</v>
      </c>
      <c r="E219" s="15">
        <v>-1</v>
      </c>
    </row>
    <row r="220" spans="1:5" x14ac:dyDescent="0.3">
      <c r="A220" s="178"/>
      <c r="B220" s="13" t="s">
        <v>133</v>
      </c>
      <c r="C220" s="19"/>
      <c r="D220" s="14">
        <v>2</v>
      </c>
      <c r="E220" s="15">
        <v>0</v>
      </c>
    </row>
    <row r="221" spans="1:5" x14ac:dyDescent="0.3">
      <c r="A221" s="178"/>
      <c r="B221" s="13" t="s">
        <v>134</v>
      </c>
      <c r="C221" s="14">
        <v>1361</v>
      </c>
      <c r="D221" s="14">
        <v>1134</v>
      </c>
      <c r="E221" s="15">
        <v>0.200176366843034</v>
      </c>
    </row>
    <row r="222" spans="1:5" x14ac:dyDescent="0.3">
      <c r="A222" s="178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3">
      <c r="A223" s="178"/>
      <c r="B223" s="13" t="s">
        <v>136</v>
      </c>
      <c r="C223" s="14">
        <v>4</v>
      </c>
      <c r="D223" s="14">
        <v>0</v>
      </c>
      <c r="E223" s="15">
        <v>0</v>
      </c>
    </row>
    <row r="224" spans="1:5" x14ac:dyDescent="0.3">
      <c r="A224" s="178"/>
      <c r="B224" s="13" t="s">
        <v>137</v>
      </c>
      <c r="C224" s="19"/>
      <c r="D224" s="14">
        <v>0</v>
      </c>
      <c r="E224" s="15">
        <v>0</v>
      </c>
    </row>
    <row r="225" spans="1:5" x14ac:dyDescent="0.3">
      <c r="A225" s="178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8"/>
      <c r="B226" s="13" t="s">
        <v>139</v>
      </c>
      <c r="C226" s="14">
        <v>9</v>
      </c>
      <c r="D226" s="14">
        <v>20</v>
      </c>
      <c r="E226" s="15">
        <v>-0.55000000000000004</v>
      </c>
    </row>
    <row r="227" spans="1:5" x14ac:dyDescent="0.3">
      <c r="A227" s="178"/>
      <c r="B227" s="13" t="s">
        <v>162</v>
      </c>
      <c r="C227" s="19"/>
      <c r="D227" s="14">
        <v>0</v>
      </c>
      <c r="E227" s="15">
        <v>0</v>
      </c>
    </row>
    <row r="228" spans="1:5" x14ac:dyDescent="0.3">
      <c r="A228" s="178"/>
      <c r="B228" s="13" t="s">
        <v>141</v>
      </c>
      <c r="C228" s="14">
        <v>6</v>
      </c>
      <c r="D228" s="14">
        <v>30</v>
      </c>
      <c r="E228" s="15">
        <v>-0.8</v>
      </c>
    </row>
    <row r="229" spans="1:5" x14ac:dyDescent="0.3">
      <c r="A229" s="178"/>
      <c r="B229" s="13" t="s">
        <v>142</v>
      </c>
      <c r="C229" s="14">
        <v>70</v>
      </c>
      <c r="D229" s="14">
        <v>0</v>
      </c>
      <c r="E229" s="15">
        <v>0</v>
      </c>
    </row>
    <row r="230" spans="1:5" x14ac:dyDescent="0.3">
      <c r="A230" s="178"/>
      <c r="B230" s="13" t="s">
        <v>143</v>
      </c>
      <c r="C230" s="19"/>
      <c r="D230" s="14">
        <v>0</v>
      </c>
      <c r="E230" s="15">
        <v>0</v>
      </c>
    </row>
    <row r="231" spans="1:5" x14ac:dyDescent="0.3">
      <c r="A231" s="178"/>
      <c r="B231" s="13" t="s">
        <v>144</v>
      </c>
      <c r="C231" s="19"/>
      <c r="D231" s="14">
        <v>0</v>
      </c>
      <c r="E231" s="15">
        <v>0</v>
      </c>
    </row>
    <row r="232" spans="1:5" x14ac:dyDescent="0.3">
      <c r="A232" s="178"/>
      <c r="B232" s="13" t="s">
        <v>145</v>
      </c>
      <c r="C232" s="14">
        <v>65</v>
      </c>
      <c r="D232" s="14">
        <v>56</v>
      </c>
      <c r="E232" s="15">
        <v>0.160714285714286</v>
      </c>
    </row>
    <row r="233" spans="1:5" x14ac:dyDescent="0.3">
      <c r="A233" s="178"/>
      <c r="B233" s="13" t="s">
        <v>146</v>
      </c>
      <c r="C233" s="14">
        <v>122</v>
      </c>
      <c r="D233" s="14">
        <v>270</v>
      </c>
      <c r="E233" s="15">
        <v>-0.54814814814814805</v>
      </c>
    </row>
    <row r="234" spans="1:5" x14ac:dyDescent="0.3">
      <c r="A234" s="178"/>
      <c r="B234" s="13" t="s">
        <v>147</v>
      </c>
      <c r="C234" s="19"/>
      <c r="D234" s="14">
        <v>0</v>
      </c>
      <c r="E234" s="15">
        <v>0</v>
      </c>
    </row>
    <row r="235" spans="1:5" x14ac:dyDescent="0.3">
      <c r="A235" s="178"/>
      <c r="B235" s="13" t="s">
        <v>148</v>
      </c>
      <c r="C235" s="14">
        <v>28</v>
      </c>
      <c r="D235" s="14">
        <v>100</v>
      </c>
      <c r="E235" s="15">
        <v>-0.72</v>
      </c>
    </row>
    <row r="236" spans="1:5" x14ac:dyDescent="0.3">
      <c r="A236" s="178"/>
      <c r="B236" s="13" t="s">
        <v>149</v>
      </c>
      <c r="C236" s="14">
        <v>21</v>
      </c>
      <c r="D236" s="14">
        <v>0</v>
      </c>
      <c r="E236" s="15">
        <v>0</v>
      </c>
    </row>
    <row r="237" spans="1:5" x14ac:dyDescent="0.3">
      <c r="A237" s="178"/>
      <c r="B237" s="13" t="s">
        <v>150</v>
      </c>
      <c r="C237" s="14">
        <v>0</v>
      </c>
      <c r="D237" s="14">
        <v>104</v>
      </c>
      <c r="E237" s="15">
        <v>-1</v>
      </c>
    </row>
    <row r="238" spans="1:5" x14ac:dyDescent="0.3">
      <c r="A238" s="178"/>
      <c r="B238" s="13" t="s">
        <v>151</v>
      </c>
      <c r="C238" s="14">
        <v>12</v>
      </c>
      <c r="D238" s="14">
        <v>18</v>
      </c>
      <c r="E238" s="15">
        <v>-0.33333333333333298</v>
      </c>
    </row>
    <row r="239" spans="1:5" x14ac:dyDescent="0.3">
      <c r="A239" s="178"/>
      <c r="B239" s="13" t="s">
        <v>152</v>
      </c>
      <c r="C239" s="14">
        <v>1</v>
      </c>
      <c r="D239" s="14">
        <v>0</v>
      </c>
      <c r="E239" s="15">
        <v>0</v>
      </c>
    </row>
    <row r="240" spans="1:5" x14ac:dyDescent="0.3">
      <c r="A240" s="178"/>
      <c r="B240" s="13" t="s">
        <v>153</v>
      </c>
      <c r="C240" s="19"/>
      <c r="D240" s="14">
        <v>0</v>
      </c>
      <c r="E240" s="15">
        <v>0</v>
      </c>
    </row>
    <row r="241" spans="1:5" x14ac:dyDescent="0.3">
      <c r="A241" s="178"/>
      <c r="B241" s="13" t="s">
        <v>154</v>
      </c>
      <c r="C241" s="19"/>
      <c r="D241" s="14">
        <v>0</v>
      </c>
      <c r="E241" s="15">
        <v>0</v>
      </c>
    </row>
    <row r="242" spans="1:5" x14ac:dyDescent="0.3">
      <c r="A242" s="179"/>
      <c r="B242" s="13" t="s">
        <v>155</v>
      </c>
      <c r="C242" s="19"/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ht="20.399999999999999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ht="20.399999999999999" x14ac:dyDescent="0.3">
      <c r="A246" s="12" t="s">
        <v>164</v>
      </c>
      <c r="B246" s="17"/>
      <c r="C246" s="14">
        <v>64</v>
      </c>
      <c r="D246" s="14">
        <v>1256</v>
      </c>
      <c r="E246" s="15">
        <v>-0.94904458598726105</v>
      </c>
    </row>
    <row r="247" spans="1:5" ht="20.399999999999999" x14ac:dyDescent="0.3">
      <c r="A247" s="12" t="s">
        <v>165</v>
      </c>
      <c r="B247" s="17"/>
      <c r="C247" s="14">
        <v>149</v>
      </c>
      <c r="D247" s="14">
        <v>494</v>
      </c>
      <c r="E247" s="15">
        <v>-0.69838056680161897</v>
      </c>
    </row>
    <row r="248" spans="1:5" ht="20.399999999999999" x14ac:dyDescent="0.3">
      <c r="A248" s="12" t="s">
        <v>166</v>
      </c>
      <c r="B248" s="17"/>
      <c r="C248" s="14">
        <v>308</v>
      </c>
      <c r="D248" s="14">
        <v>379</v>
      </c>
      <c r="E248" s="15">
        <v>-0.18733509234828499</v>
      </c>
    </row>
    <row r="249" spans="1:5" x14ac:dyDescent="0.3">
      <c r="A249" s="16"/>
    </row>
    <row r="250" spans="1:5" x14ac:dyDescent="0.3">
      <c r="A250" s="8" t="s">
        <v>167</v>
      </c>
    </row>
    <row r="251" spans="1:5" ht="20.399999999999999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ht="20.399999999999999" x14ac:dyDescent="0.3">
      <c r="A252" s="12" t="s">
        <v>168</v>
      </c>
      <c r="B252" s="17"/>
      <c r="C252" s="14">
        <v>25</v>
      </c>
      <c r="D252" s="14">
        <v>38</v>
      </c>
      <c r="E252" s="15">
        <v>-0.34210526315789502</v>
      </c>
    </row>
    <row r="253" spans="1:5" x14ac:dyDescent="0.3">
      <c r="A253" s="177" t="s">
        <v>169</v>
      </c>
      <c r="B253" s="13" t="s">
        <v>170</v>
      </c>
      <c r="C253" s="14">
        <v>28</v>
      </c>
      <c r="D253" s="14">
        <v>33</v>
      </c>
      <c r="E253" s="15">
        <v>-0.15151515151515199</v>
      </c>
    </row>
    <row r="254" spans="1:5" x14ac:dyDescent="0.3">
      <c r="A254" s="178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3">
      <c r="A255" s="179"/>
      <c r="B255" s="13" t="s">
        <v>172</v>
      </c>
      <c r="C255" s="14">
        <v>5</v>
      </c>
      <c r="D255" s="14">
        <v>4</v>
      </c>
      <c r="E255" s="15">
        <v>0.25</v>
      </c>
    </row>
    <row r="256" spans="1:5" x14ac:dyDescent="0.3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ht="20.399999999999999" x14ac:dyDescent="0.3">
      <c r="A257" s="12" t="s">
        <v>174</v>
      </c>
      <c r="B257" s="17"/>
      <c r="C257" s="14">
        <v>14</v>
      </c>
      <c r="D257" s="14">
        <v>23</v>
      </c>
      <c r="E257" s="15">
        <v>-0.39130434782608697</v>
      </c>
    </row>
    <row r="258" spans="1:5" x14ac:dyDescent="0.3">
      <c r="A258" s="12" t="s">
        <v>106</v>
      </c>
      <c r="B258" s="17"/>
      <c r="C258" s="14">
        <v>66</v>
      </c>
      <c r="D258" s="14">
        <v>44</v>
      </c>
      <c r="E258" s="15">
        <v>0.5</v>
      </c>
    </row>
    <row r="259" spans="1:5" x14ac:dyDescent="0.3">
      <c r="A259" s="16"/>
    </row>
    <row r="260" spans="1:5" x14ac:dyDescent="0.3">
      <c r="A260" s="8" t="s">
        <v>175</v>
      </c>
    </row>
    <row r="261" spans="1:5" ht="20.399999999999999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ht="20.399999999999999" x14ac:dyDescent="0.3">
      <c r="A262" s="12" t="s">
        <v>176</v>
      </c>
      <c r="B262" s="17"/>
      <c r="C262" s="14">
        <v>32</v>
      </c>
      <c r="D262" s="14">
        <v>48</v>
      </c>
      <c r="E262" s="15">
        <v>-0.33333333333333298</v>
      </c>
    </row>
    <row r="263" spans="1:5" x14ac:dyDescent="0.3">
      <c r="A263" s="177" t="s">
        <v>64</v>
      </c>
      <c r="B263" s="13" t="s">
        <v>177</v>
      </c>
      <c r="C263" s="14">
        <v>26</v>
      </c>
      <c r="D263" s="14">
        <v>19</v>
      </c>
      <c r="E263" s="15">
        <v>0.36842105263157898</v>
      </c>
    </row>
    <row r="264" spans="1:5" x14ac:dyDescent="0.3">
      <c r="A264" s="179"/>
      <c r="B264" s="13" t="s">
        <v>106</v>
      </c>
      <c r="C264" s="14">
        <v>0</v>
      </c>
      <c r="D264" s="14">
        <v>0</v>
      </c>
      <c r="E264" s="15">
        <v>0</v>
      </c>
    </row>
    <row r="265" spans="1:5" ht="20.399999999999999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0</v>
      </c>
      <c r="D266" s="14">
        <v>1</v>
      </c>
      <c r="E266" s="15">
        <v>-1</v>
      </c>
    </row>
    <row r="267" spans="1:5" ht="20.399999999999999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ht="20.399999999999999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7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3">
      <c r="A272" s="179"/>
      <c r="B272" s="13" t="s">
        <v>184</v>
      </c>
      <c r="C272" s="14">
        <v>0</v>
      </c>
      <c r="D272" s="14">
        <v>0</v>
      </c>
      <c r="E272" s="15">
        <v>0</v>
      </c>
    </row>
    <row r="273" spans="1:5" ht="30.6" x14ac:dyDescent="0.3">
      <c r="A273" s="12" t="s">
        <v>185</v>
      </c>
      <c r="B273" s="17"/>
      <c r="C273" s="14">
        <v>66</v>
      </c>
      <c r="D273" s="14">
        <v>35</v>
      </c>
      <c r="E273" s="15">
        <v>0.88571428571428601</v>
      </c>
    </row>
    <row r="274" spans="1:5" ht="40.799999999999997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ht="20.399999999999999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ht="20.399999999999999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ht="30.6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ht="20.399999999999999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4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3">
      <c r="A284" s="185"/>
      <c r="B284" s="13" t="s">
        <v>195</v>
      </c>
      <c r="C284" s="14">
        <v>383</v>
      </c>
      <c r="D284" s="14">
        <v>423</v>
      </c>
      <c r="E284" s="23">
        <v>0</v>
      </c>
    </row>
    <row r="285" spans="1:5" x14ac:dyDescent="0.3">
      <c r="A285" s="186"/>
      <c r="B285" s="13" t="s">
        <v>196</v>
      </c>
      <c r="C285" s="14">
        <v>11</v>
      </c>
      <c r="D285" s="14">
        <v>13</v>
      </c>
      <c r="E285" s="23">
        <v>0</v>
      </c>
    </row>
    <row r="286" spans="1:5" x14ac:dyDescent="0.3">
      <c r="A286" s="184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3">
      <c r="A287" s="185"/>
      <c r="B287" s="13" t="s">
        <v>199</v>
      </c>
      <c r="C287" s="14">
        <v>0</v>
      </c>
      <c r="D287" s="14">
        <v>0</v>
      </c>
      <c r="E287" s="23">
        <v>0</v>
      </c>
    </row>
    <row r="288" spans="1:5" x14ac:dyDescent="0.3">
      <c r="A288" s="186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3">
      <c r="A289" s="22" t="s">
        <v>201</v>
      </c>
      <c r="B289" s="13" t="s">
        <v>202</v>
      </c>
      <c r="C289" s="14">
        <v>15</v>
      </c>
      <c r="D289" s="14">
        <v>22</v>
      </c>
      <c r="E289" s="23">
        <v>8</v>
      </c>
    </row>
    <row r="290" spans="1:5" x14ac:dyDescent="0.3">
      <c r="A290" s="184" t="s">
        <v>203</v>
      </c>
      <c r="B290" s="13" t="s">
        <v>204</v>
      </c>
      <c r="C290" s="14">
        <v>6</v>
      </c>
      <c r="D290" s="14">
        <v>20</v>
      </c>
      <c r="E290" s="23">
        <v>2</v>
      </c>
    </row>
    <row r="291" spans="1:5" x14ac:dyDescent="0.3">
      <c r="A291" s="185"/>
      <c r="B291" s="13" t="s">
        <v>205</v>
      </c>
      <c r="C291" s="14">
        <v>0</v>
      </c>
      <c r="D291" s="14">
        <v>0</v>
      </c>
      <c r="E291" s="23">
        <v>0</v>
      </c>
    </row>
    <row r="292" spans="1:5" x14ac:dyDescent="0.3">
      <c r="A292" s="186"/>
      <c r="B292" s="13" t="s">
        <v>206</v>
      </c>
      <c r="C292" s="14">
        <v>20</v>
      </c>
      <c r="D292" s="14">
        <v>32</v>
      </c>
      <c r="E292" s="23">
        <v>0</v>
      </c>
    </row>
    <row r="293" spans="1:5" x14ac:dyDescent="0.3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3">
      <c r="A294" s="184" t="s">
        <v>209</v>
      </c>
      <c r="B294" s="13" t="s">
        <v>200</v>
      </c>
      <c r="C294" s="14">
        <v>3</v>
      </c>
      <c r="D294" s="14">
        <v>2</v>
      </c>
      <c r="E294" s="23">
        <v>1</v>
      </c>
    </row>
    <row r="295" spans="1:5" x14ac:dyDescent="0.3">
      <c r="A295" s="185"/>
      <c r="B295" s="13" t="s">
        <v>210</v>
      </c>
      <c r="C295" s="14">
        <v>24</v>
      </c>
      <c r="D295" s="14">
        <v>40</v>
      </c>
      <c r="E295" s="23">
        <v>11</v>
      </c>
    </row>
    <row r="296" spans="1:5" x14ac:dyDescent="0.3">
      <c r="A296" s="186"/>
      <c r="B296" s="13" t="s">
        <v>211</v>
      </c>
      <c r="C296" s="14">
        <v>3</v>
      </c>
      <c r="D296" s="14">
        <v>9</v>
      </c>
      <c r="E296" s="23">
        <v>4</v>
      </c>
    </row>
    <row r="297" spans="1:5" x14ac:dyDescent="0.3">
      <c r="A297" s="184" t="s">
        <v>212</v>
      </c>
      <c r="B297" s="13" t="s">
        <v>213</v>
      </c>
      <c r="C297" s="14">
        <v>1</v>
      </c>
      <c r="D297" s="14">
        <v>1</v>
      </c>
      <c r="E297" s="23">
        <v>0</v>
      </c>
    </row>
    <row r="298" spans="1:5" x14ac:dyDescent="0.3">
      <c r="A298" s="185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3">
      <c r="A299" s="185"/>
      <c r="B299" s="13" t="s">
        <v>215</v>
      </c>
      <c r="C299" s="14">
        <v>212</v>
      </c>
      <c r="D299" s="14">
        <v>347</v>
      </c>
      <c r="E299" s="23">
        <v>109</v>
      </c>
    </row>
    <row r="300" spans="1:5" x14ac:dyDescent="0.3">
      <c r="A300" s="185"/>
      <c r="B300" s="13" t="s">
        <v>216</v>
      </c>
      <c r="C300" s="14">
        <v>448</v>
      </c>
      <c r="D300" s="14">
        <v>532</v>
      </c>
      <c r="E300" s="23">
        <v>0</v>
      </c>
    </row>
    <row r="301" spans="1:5" x14ac:dyDescent="0.3">
      <c r="A301" s="185"/>
      <c r="B301" s="13" t="s">
        <v>217</v>
      </c>
      <c r="C301" s="14">
        <v>48</v>
      </c>
      <c r="D301" s="14">
        <v>70</v>
      </c>
      <c r="E301" s="23">
        <v>12</v>
      </c>
    </row>
    <row r="302" spans="1:5" x14ac:dyDescent="0.3">
      <c r="A302" s="185"/>
      <c r="B302" s="13" t="s">
        <v>218</v>
      </c>
      <c r="C302" s="14">
        <v>267</v>
      </c>
      <c r="D302" s="14">
        <v>482</v>
      </c>
      <c r="E302" s="23">
        <v>183</v>
      </c>
    </row>
    <row r="303" spans="1:5" x14ac:dyDescent="0.3">
      <c r="A303" s="185"/>
      <c r="B303" s="13" t="s">
        <v>219</v>
      </c>
      <c r="C303" s="14">
        <v>101</v>
      </c>
      <c r="D303" s="14">
        <v>115</v>
      </c>
      <c r="E303" s="23">
        <v>0</v>
      </c>
    </row>
    <row r="304" spans="1:5" x14ac:dyDescent="0.3">
      <c r="A304" s="185"/>
      <c r="B304" s="13" t="s">
        <v>220</v>
      </c>
      <c r="C304" s="14">
        <v>3</v>
      </c>
      <c r="D304" s="14">
        <v>3</v>
      </c>
      <c r="E304" s="23">
        <v>0</v>
      </c>
    </row>
    <row r="305" spans="1:5" x14ac:dyDescent="0.3">
      <c r="A305" s="185"/>
      <c r="B305" s="13" t="s">
        <v>221</v>
      </c>
      <c r="C305" s="14">
        <v>216</v>
      </c>
      <c r="D305" s="14">
        <v>55</v>
      </c>
      <c r="E305" s="23">
        <v>123</v>
      </c>
    </row>
    <row r="306" spans="1:5" x14ac:dyDescent="0.3">
      <c r="A306" s="185"/>
      <c r="B306" s="13" t="s">
        <v>222</v>
      </c>
      <c r="C306" s="14">
        <v>2</v>
      </c>
      <c r="D306" s="14">
        <v>2</v>
      </c>
      <c r="E306" s="23">
        <v>2</v>
      </c>
    </row>
    <row r="307" spans="1:5" x14ac:dyDescent="0.3">
      <c r="A307" s="185"/>
      <c r="B307" s="13" t="s">
        <v>223</v>
      </c>
      <c r="C307" s="14">
        <v>2</v>
      </c>
      <c r="D307" s="14">
        <v>2</v>
      </c>
      <c r="E307" s="23">
        <v>0</v>
      </c>
    </row>
    <row r="308" spans="1:5" x14ac:dyDescent="0.3">
      <c r="A308" s="185"/>
      <c r="B308" s="13" t="s">
        <v>224</v>
      </c>
      <c r="C308" s="14">
        <v>249</v>
      </c>
      <c r="D308" s="14">
        <v>381</v>
      </c>
      <c r="E308" s="23">
        <v>146</v>
      </c>
    </row>
    <row r="309" spans="1:5" x14ac:dyDescent="0.3">
      <c r="A309" s="185"/>
      <c r="B309" s="13" t="s">
        <v>225</v>
      </c>
      <c r="C309" s="14">
        <v>206</v>
      </c>
      <c r="D309" s="14">
        <v>243</v>
      </c>
      <c r="E309" s="23">
        <v>0</v>
      </c>
    </row>
    <row r="310" spans="1:5" x14ac:dyDescent="0.3">
      <c r="A310" s="185"/>
      <c r="B310" s="13" t="s">
        <v>226</v>
      </c>
      <c r="C310" s="14">
        <v>8</v>
      </c>
      <c r="D310" s="14">
        <v>12</v>
      </c>
      <c r="E310" s="23">
        <v>1</v>
      </c>
    </row>
    <row r="311" spans="1:5" x14ac:dyDescent="0.3">
      <c r="A311" s="186"/>
      <c r="B311" s="13" t="s">
        <v>227</v>
      </c>
      <c r="C311" s="14">
        <v>8</v>
      </c>
      <c r="D311" s="14">
        <v>15</v>
      </c>
      <c r="E311" s="23">
        <v>0</v>
      </c>
    </row>
    <row r="312" spans="1:5" x14ac:dyDescent="0.3">
      <c r="A312" s="184" t="s">
        <v>228</v>
      </c>
      <c r="B312" s="13" t="s">
        <v>229</v>
      </c>
      <c r="C312" s="14">
        <v>1</v>
      </c>
      <c r="D312" s="14">
        <v>1</v>
      </c>
      <c r="E312" s="23">
        <v>0</v>
      </c>
    </row>
    <row r="313" spans="1:5" x14ac:dyDescent="0.3">
      <c r="A313" s="185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3">
      <c r="A314" s="185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3">
      <c r="A315" s="185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3">
      <c r="A316" s="185"/>
      <c r="B316" s="13" t="s">
        <v>233</v>
      </c>
      <c r="C316" s="14">
        <v>29</v>
      </c>
      <c r="D316" s="14">
        <v>74</v>
      </c>
      <c r="E316" s="23">
        <v>5</v>
      </c>
    </row>
    <row r="317" spans="1:5" x14ac:dyDescent="0.3">
      <c r="A317" s="185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3">
      <c r="A318" s="185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3">
      <c r="A319" s="185"/>
      <c r="B319" s="13" t="s">
        <v>236</v>
      </c>
      <c r="C319" s="14">
        <v>160</v>
      </c>
      <c r="D319" s="14">
        <v>196</v>
      </c>
      <c r="E319" s="23">
        <v>55</v>
      </c>
    </row>
    <row r="320" spans="1:5" x14ac:dyDescent="0.3">
      <c r="A320" s="185"/>
      <c r="B320" s="13" t="s">
        <v>237</v>
      </c>
      <c r="C320" s="14">
        <v>0</v>
      </c>
      <c r="D320" s="14">
        <v>0</v>
      </c>
      <c r="E320" s="23">
        <v>0</v>
      </c>
    </row>
    <row r="321" spans="1:5" x14ac:dyDescent="0.3">
      <c r="A321" s="185"/>
      <c r="B321" s="13" t="s">
        <v>238</v>
      </c>
      <c r="C321" s="14">
        <v>3</v>
      </c>
      <c r="D321" s="14">
        <v>1</v>
      </c>
      <c r="E321" s="23">
        <v>0</v>
      </c>
    </row>
    <row r="322" spans="1:5" x14ac:dyDescent="0.3">
      <c r="A322" s="185"/>
      <c r="B322" s="13" t="s">
        <v>239</v>
      </c>
      <c r="C322" s="14">
        <v>19</v>
      </c>
      <c r="D322" s="14">
        <v>32</v>
      </c>
      <c r="E322" s="23">
        <v>20</v>
      </c>
    </row>
    <row r="323" spans="1:5" x14ac:dyDescent="0.3">
      <c r="A323" s="185"/>
      <c r="B323" s="13" t="s">
        <v>240</v>
      </c>
      <c r="C323" s="14">
        <v>1</v>
      </c>
      <c r="D323" s="14">
        <v>1</v>
      </c>
      <c r="E323" s="23">
        <v>0</v>
      </c>
    </row>
    <row r="324" spans="1:5" x14ac:dyDescent="0.3">
      <c r="A324" s="185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3">
      <c r="A325" s="185"/>
      <c r="B325" s="13" t="s">
        <v>242</v>
      </c>
      <c r="C325" s="14">
        <v>1</v>
      </c>
      <c r="D325" s="14">
        <v>0</v>
      </c>
      <c r="E325" s="23">
        <v>0</v>
      </c>
    </row>
    <row r="326" spans="1:5" x14ac:dyDescent="0.3">
      <c r="A326" s="185"/>
      <c r="B326" s="13" t="s">
        <v>243</v>
      </c>
      <c r="C326" s="14">
        <v>0</v>
      </c>
      <c r="D326" s="14">
        <v>0</v>
      </c>
      <c r="E326" s="23">
        <v>0</v>
      </c>
    </row>
    <row r="327" spans="1:5" x14ac:dyDescent="0.3">
      <c r="A327" s="185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3">
      <c r="A328" s="185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3">
      <c r="A329" s="185"/>
      <c r="B329" s="13" t="s">
        <v>246</v>
      </c>
      <c r="C329" s="14">
        <v>0</v>
      </c>
      <c r="D329" s="14">
        <v>1</v>
      </c>
      <c r="E329" s="23">
        <v>1</v>
      </c>
    </row>
    <row r="330" spans="1:5" x14ac:dyDescent="0.3">
      <c r="A330" s="185"/>
      <c r="B330" s="13" t="s">
        <v>247</v>
      </c>
      <c r="C330" s="14">
        <v>4</v>
      </c>
      <c r="D330" s="14">
        <v>2</v>
      </c>
      <c r="E330" s="23">
        <v>2</v>
      </c>
    </row>
    <row r="331" spans="1:5" x14ac:dyDescent="0.3">
      <c r="A331" s="185"/>
      <c r="B331" s="13" t="s">
        <v>248</v>
      </c>
      <c r="C331" s="14">
        <v>0</v>
      </c>
      <c r="D331" s="14">
        <v>0</v>
      </c>
      <c r="E331" s="23">
        <v>0</v>
      </c>
    </row>
    <row r="332" spans="1:5" x14ac:dyDescent="0.3">
      <c r="A332" s="185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3">
      <c r="A333" s="185"/>
      <c r="B333" s="13" t="s">
        <v>250</v>
      </c>
      <c r="C333" s="14">
        <v>20</v>
      </c>
      <c r="D333" s="14">
        <v>25</v>
      </c>
      <c r="E333" s="23">
        <v>23</v>
      </c>
    </row>
    <row r="334" spans="1:5" x14ac:dyDescent="0.3">
      <c r="A334" s="185"/>
      <c r="B334" s="13" t="s">
        <v>251</v>
      </c>
      <c r="C334" s="14">
        <v>0</v>
      </c>
      <c r="D334" s="14">
        <v>0</v>
      </c>
      <c r="E334" s="23">
        <v>0</v>
      </c>
    </row>
    <row r="335" spans="1:5" x14ac:dyDescent="0.3">
      <c r="A335" s="185"/>
      <c r="B335" s="13" t="s">
        <v>252</v>
      </c>
      <c r="C335" s="14">
        <v>42</v>
      </c>
      <c r="D335" s="14">
        <v>56</v>
      </c>
      <c r="E335" s="23">
        <v>14</v>
      </c>
    </row>
    <row r="336" spans="1:5" x14ac:dyDescent="0.3">
      <c r="A336" s="185"/>
      <c r="B336" s="13" t="s">
        <v>253</v>
      </c>
      <c r="C336" s="14">
        <v>63</v>
      </c>
      <c r="D336" s="14">
        <v>59</v>
      </c>
      <c r="E336" s="23">
        <v>47</v>
      </c>
    </row>
    <row r="337" spans="1:5" x14ac:dyDescent="0.3">
      <c r="A337" s="185"/>
      <c r="B337" s="13" t="s">
        <v>254</v>
      </c>
      <c r="C337" s="14">
        <v>0</v>
      </c>
      <c r="D337" s="14">
        <v>0</v>
      </c>
      <c r="E337" s="23">
        <v>0</v>
      </c>
    </row>
    <row r="338" spans="1:5" x14ac:dyDescent="0.3">
      <c r="A338" s="185"/>
      <c r="B338" s="13" t="s">
        <v>255</v>
      </c>
      <c r="C338" s="14">
        <v>1</v>
      </c>
      <c r="D338" s="14">
        <v>1</v>
      </c>
      <c r="E338" s="23">
        <v>0</v>
      </c>
    </row>
    <row r="339" spans="1:5" x14ac:dyDescent="0.3">
      <c r="A339" s="185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3">
      <c r="A340" s="185"/>
      <c r="B340" s="13" t="s">
        <v>257</v>
      </c>
      <c r="C340" s="14">
        <v>1</v>
      </c>
      <c r="D340" s="14">
        <v>1</v>
      </c>
      <c r="E340" s="23">
        <v>0</v>
      </c>
    </row>
    <row r="341" spans="1:5" x14ac:dyDescent="0.3">
      <c r="A341" s="185"/>
      <c r="B341" s="13" t="s">
        <v>258</v>
      </c>
      <c r="C341" s="14">
        <v>0</v>
      </c>
      <c r="D341" s="14">
        <v>0</v>
      </c>
      <c r="E341" s="23">
        <v>0</v>
      </c>
    </row>
    <row r="342" spans="1:5" x14ac:dyDescent="0.3">
      <c r="A342" s="185"/>
      <c r="B342" s="13" t="s">
        <v>259</v>
      </c>
      <c r="C342" s="14">
        <v>1</v>
      </c>
      <c r="D342" s="14">
        <v>1</v>
      </c>
      <c r="E342" s="23">
        <v>0</v>
      </c>
    </row>
    <row r="343" spans="1:5" x14ac:dyDescent="0.3">
      <c r="A343" s="185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3">
      <c r="A344" s="186"/>
      <c r="B344" s="13" t="s">
        <v>261</v>
      </c>
      <c r="C344" s="14">
        <v>2</v>
      </c>
      <c r="D344" s="14">
        <v>4</v>
      </c>
      <c r="E344" s="23">
        <v>0</v>
      </c>
    </row>
    <row r="345" spans="1:5" x14ac:dyDescent="0.3">
      <c r="A345" s="184" t="s">
        <v>262</v>
      </c>
      <c r="B345" s="13" t="s">
        <v>263</v>
      </c>
      <c r="C345" s="14">
        <v>3</v>
      </c>
      <c r="D345" s="14">
        <v>3</v>
      </c>
      <c r="E345" s="23">
        <v>0</v>
      </c>
    </row>
    <row r="346" spans="1:5" x14ac:dyDescent="0.3">
      <c r="A346" s="185"/>
      <c r="B346" s="13" t="s">
        <v>264</v>
      </c>
      <c r="C346" s="14">
        <v>0</v>
      </c>
      <c r="D346" s="14">
        <v>0</v>
      </c>
      <c r="E346" s="23">
        <v>0</v>
      </c>
    </row>
    <row r="347" spans="1:5" x14ac:dyDescent="0.3">
      <c r="A347" s="185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3">
      <c r="A348" s="185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3">
      <c r="A349" s="185"/>
      <c r="B349" s="13" t="s">
        <v>267</v>
      </c>
      <c r="C349" s="14">
        <v>0</v>
      </c>
      <c r="D349" s="14">
        <v>2</v>
      </c>
      <c r="E349" s="23">
        <v>0</v>
      </c>
    </row>
    <row r="350" spans="1:5" x14ac:dyDescent="0.3">
      <c r="A350" s="185"/>
      <c r="B350" s="13" t="s">
        <v>268</v>
      </c>
      <c r="C350" s="14">
        <v>1</v>
      </c>
      <c r="D350" s="14">
        <v>2</v>
      </c>
      <c r="E350" s="23">
        <v>0</v>
      </c>
    </row>
    <row r="351" spans="1:5" x14ac:dyDescent="0.3">
      <c r="A351" s="185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3">
      <c r="A352" s="185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3">
      <c r="A353" s="185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3">
      <c r="A354" s="185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3">
      <c r="A355" s="186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3">
      <c r="A356" s="184" t="s">
        <v>274</v>
      </c>
      <c r="B356" s="13" t="s">
        <v>275</v>
      </c>
      <c r="C356" s="14">
        <v>6</v>
      </c>
      <c r="D356" s="14">
        <v>13</v>
      </c>
      <c r="E356" s="23">
        <v>0</v>
      </c>
    </row>
    <row r="357" spans="1:5" x14ac:dyDescent="0.3">
      <c r="A357" s="185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3">
      <c r="A358" s="185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3">
      <c r="A359" s="185"/>
      <c r="B359" s="13" t="s">
        <v>278</v>
      </c>
      <c r="C359" s="14">
        <v>5</v>
      </c>
      <c r="D359" s="14">
        <v>5</v>
      </c>
      <c r="E359" s="23">
        <v>1</v>
      </c>
    </row>
    <row r="360" spans="1:5" x14ac:dyDescent="0.3">
      <c r="A360" s="185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3">
      <c r="A361" s="185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3">
      <c r="A362" s="185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3">
      <c r="A363" s="185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3">
      <c r="A364" s="186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3">
      <c r="A365" s="184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3">
      <c r="A366" s="185"/>
      <c r="B366" s="13" t="s">
        <v>286</v>
      </c>
      <c r="C366" s="14">
        <v>5</v>
      </c>
      <c r="D366" s="14">
        <v>11</v>
      </c>
      <c r="E366" s="23">
        <v>0</v>
      </c>
    </row>
    <row r="367" spans="1:5" x14ac:dyDescent="0.3">
      <c r="A367" s="185"/>
      <c r="B367" s="13" t="s">
        <v>287</v>
      </c>
      <c r="C367" s="14">
        <v>14</v>
      </c>
      <c r="D367" s="14">
        <v>15</v>
      </c>
      <c r="E367" s="23">
        <v>0</v>
      </c>
    </row>
    <row r="368" spans="1:5" x14ac:dyDescent="0.3">
      <c r="A368" s="185"/>
      <c r="B368" s="13" t="s">
        <v>288</v>
      </c>
      <c r="C368" s="14">
        <v>1</v>
      </c>
      <c r="D368" s="14">
        <v>3</v>
      </c>
      <c r="E368" s="23">
        <v>0</v>
      </c>
    </row>
    <row r="369" spans="1:5" x14ac:dyDescent="0.3">
      <c r="A369" s="185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3">
      <c r="A370" s="185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3">
      <c r="A371" s="185"/>
      <c r="B371" s="13" t="s">
        <v>290</v>
      </c>
      <c r="C371" s="14">
        <v>8</v>
      </c>
      <c r="D371" s="14">
        <v>2</v>
      </c>
      <c r="E371" s="23">
        <v>0</v>
      </c>
    </row>
    <row r="372" spans="1:5" x14ac:dyDescent="0.3">
      <c r="A372" s="185"/>
      <c r="B372" s="13" t="s">
        <v>291</v>
      </c>
      <c r="C372" s="14">
        <v>115</v>
      </c>
      <c r="D372" s="14">
        <v>131</v>
      </c>
      <c r="E372" s="23">
        <v>0</v>
      </c>
    </row>
    <row r="373" spans="1:5" x14ac:dyDescent="0.3">
      <c r="A373" s="185"/>
      <c r="B373" s="13" t="s">
        <v>292</v>
      </c>
      <c r="C373" s="14">
        <v>0</v>
      </c>
      <c r="D373" s="14">
        <v>0</v>
      </c>
      <c r="E373" s="23">
        <v>0</v>
      </c>
    </row>
    <row r="374" spans="1:5" x14ac:dyDescent="0.3">
      <c r="A374" s="185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3">
      <c r="A375" s="185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3">
      <c r="A376" s="185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3">
      <c r="A377" s="186"/>
      <c r="B377" s="13" t="s">
        <v>296</v>
      </c>
      <c r="C377" s="14">
        <v>28</v>
      </c>
      <c r="D377" s="14">
        <v>57</v>
      </c>
      <c r="E377" s="23">
        <v>0</v>
      </c>
    </row>
  </sheetData>
  <sheetProtection algorithmName="SHA-512" hashValue="7wCdR2ybvRwP/XrCZZLO44GNwW46T3VVuQeohJNPseprhCN6ay9AWuaiumno3zVk0mfx3jmjNiqRyBuxPX/dRQ==" saltValue="cCGBKms9tWgf9b8rBcJCI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EE24-C656-4AA5-B6EA-C8E1691EB22C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3" customWidth="1"/>
    <col min="2" max="2" width="4.44140625" style="153" customWidth="1"/>
    <col min="3" max="3" width="26.88671875" style="153" customWidth="1"/>
    <col min="4" max="4" width="17" style="153" customWidth="1"/>
    <col min="5" max="5" width="6.109375" style="153" customWidth="1"/>
    <col min="6" max="6" width="30.88671875" style="153" customWidth="1"/>
    <col min="7" max="7" width="10" style="153" customWidth="1"/>
    <col min="8" max="8" width="3.88671875" style="153" customWidth="1"/>
    <col min="9" max="9" width="2.6640625" style="155" customWidth="1"/>
    <col min="10" max="10" width="7.88671875" style="155" customWidth="1"/>
    <col min="11" max="12" width="11.44140625" style="155"/>
    <col min="13" max="13" width="51.33203125" style="155" customWidth="1"/>
    <col min="14" max="14" width="2.6640625" style="155" customWidth="1"/>
    <col min="15" max="15" width="7.88671875" style="155" customWidth="1"/>
    <col min="16" max="17" width="11.44140625" style="155"/>
    <col min="18" max="18" width="51.33203125" style="155" customWidth="1"/>
    <col min="19" max="19" width="2.6640625" style="155" hidden="1" customWidth="1"/>
    <col min="20" max="20" width="7.88671875" style="155" hidden="1" customWidth="1"/>
    <col min="21" max="22" width="0" style="155" hidden="1" customWidth="1"/>
    <col min="23" max="23" width="51.33203125" style="155" hidden="1" customWidth="1"/>
    <col min="24" max="24" width="2.6640625" style="155" customWidth="1"/>
    <col min="25" max="25" width="7.88671875" style="155" customWidth="1"/>
    <col min="26" max="27" width="11.44140625" style="155"/>
    <col min="28" max="28" width="51.33203125" style="155" customWidth="1"/>
    <col min="29" max="29" width="2.6640625" style="155" customWidth="1"/>
    <col min="30" max="16384" width="11.44140625" style="153"/>
  </cols>
  <sheetData>
    <row r="1" spans="1:30" ht="17.399999999999999" x14ac:dyDescent="0.25">
      <c r="A1" s="151"/>
      <c r="B1" s="152"/>
      <c r="C1" s="216" t="s">
        <v>1817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5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" customHeight="1" x14ac:dyDescent="0.25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5">
      <c r="C4" s="160" t="s">
        <v>8</v>
      </c>
      <c r="D4" s="161">
        <f>DatosViolenciaGénero!C7</f>
        <v>2706</v>
      </c>
      <c r="F4" s="160" t="s">
        <v>1812</v>
      </c>
      <c r="G4" s="162">
        <f>DatosViolenciaGénero!E82</f>
        <v>288</v>
      </c>
      <c r="H4" s="163"/>
    </row>
    <row r="5" spans="1:30" x14ac:dyDescent="0.25">
      <c r="C5" s="160" t="s">
        <v>35</v>
      </c>
      <c r="D5" s="161">
        <f>DatosViolenciaGénero!C5</f>
        <v>1401</v>
      </c>
      <c r="F5" s="160" t="s">
        <v>1813</v>
      </c>
      <c r="G5" s="162">
        <f>DatosViolenciaGénero!F82</f>
        <v>666</v>
      </c>
      <c r="H5" s="163"/>
    </row>
    <row r="6" spans="1:30" ht="26.4" x14ac:dyDescent="0.25">
      <c r="C6" s="160" t="s">
        <v>1814</v>
      </c>
      <c r="D6" s="170">
        <f>DatosViolenciaGénero!C8</f>
        <v>171</v>
      </c>
    </row>
    <row r="7" spans="1:30" x14ac:dyDescent="0.25">
      <c r="C7" s="160" t="s">
        <v>55</v>
      </c>
      <c r="D7" s="170">
        <f>DatosViolenciaGénero!C9</f>
        <v>8</v>
      </c>
    </row>
    <row r="8" spans="1:30" x14ac:dyDescent="0.25">
      <c r="C8" s="160" t="s">
        <v>1818</v>
      </c>
      <c r="D8" s="161">
        <f>DatosViolenciaGénero!C11</f>
        <v>2</v>
      </c>
    </row>
    <row r="9" spans="1:30" x14ac:dyDescent="0.25">
      <c r="C9" s="160" t="s">
        <v>1819</v>
      </c>
      <c r="D9" s="161">
        <f>DatosViolenciaGénero!C12</f>
        <v>4</v>
      </c>
    </row>
    <row r="10" spans="1:30" x14ac:dyDescent="0.25">
      <c r="C10" s="160" t="s">
        <v>1811</v>
      </c>
      <c r="D10" s="170">
        <f>DatosViolenciaGénero!C6</f>
        <v>300</v>
      </c>
    </row>
    <row r="11" spans="1:30" x14ac:dyDescent="0.25">
      <c r="C11" s="160" t="s">
        <v>1815</v>
      </c>
      <c r="D11" s="170">
        <f>DatosViolenciaGénero!C10</f>
        <v>6</v>
      </c>
    </row>
    <row r="20" spans="3:32" x14ac:dyDescent="0.25">
      <c r="C20" s="165"/>
      <c r="D20" s="165"/>
    </row>
    <row r="21" spans="3:32" x14ac:dyDescent="0.25">
      <c r="C21" s="166"/>
      <c r="D21" s="166"/>
    </row>
    <row r="22" spans="3:32" s="165" customFormat="1" ht="12.75" customHeight="1" x14ac:dyDescent="0.25">
      <c r="C22" s="153"/>
      <c r="D22" s="15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3:32" s="166" customFormat="1" x14ac:dyDescent="0.25">
      <c r="C23" s="153"/>
      <c r="D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3:32" x14ac:dyDescent="0.25">
      <c r="AB24" s="153"/>
    </row>
    <row r="25" spans="3:32" ht="15.6" x14ac:dyDescent="0.3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7EGZ4Doed/uWoH29J6pLdSKkg0i9tyme1SzfBEq4zuh8j41dqLLsl0h+hLyDQQY87KsM2sWnqxPNmg0HjGF+pQ==" saltValue="A3MfwQBZ5edQNMORCATmr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4DB2-7EC2-41E9-9ECE-8AD76AF561BF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9" customWidth="1"/>
    <col min="2" max="2" width="4.44140625" style="139" customWidth="1"/>
    <col min="3" max="4" width="11.44140625" style="139"/>
    <col min="5" max="5" width="52.88671875" style="139" customWidth="1"/>
    <col min="6" max="6" width="2.6640625" style="139" customWidth="1"/>
    <col min="7" max="7" width="7.88671875" style="139" customWidth="1"/>
    <col min="8" max="9" width="11.44140625" style="139"/>
    <col min="10" max="10" width="54.33203125" style="139" customWidth="1"/>
    <col min="11" max="11" width="2.6640625" style="139" customWidth="1"/>
    <col min="12" max="12" width="7.88671875" style="139" customWidth="1"/>
    <col min="13" max="14" width="11.44140625" style="139"/>
    <col min="15" max="15" width="54.44140625" style="139" customWidth="1"/>
    <col min="16" max="16" width="2.6640625" style="139" customWidth="1"/>
    <col min="17" max="17" width="7.88671875" style="139" customWidth="1"/>
    <col min="18" max="19" width="11.44140625" style="139"/>
    <col min="20" max="20" width="54.44140625" style="139" customWidth="1"/>
    <col min="21" max="21" width="2.6640625" style="139" customWidth="1"/>
    <col min="22" max="22" width="7.88671875" style="139" customWidth="1"/>
    <col min="23" max="24" width="11.44140625" style="139"/>
    <col min="25" max="25" width="54.44140625" style="139" customWidth="1"/>
    <col min="26" max="26" width="2.6640625" style="139" customWidth="1"/>
    <col min="27" max="16384" width="11.44140625" style="106"/>
  </cols>
  <sheetData>
    <row r="1" spans="1:26" x14ac:dyDescent="0.25">
      <c r="A1" s="138"/>
      <c r="C1" s="212" t="s">
        <v>1820</v>
      </c>
      <c r="D1" s="212"/>
      <c r="E1" s="212"/>
      <c r="F1" s="138"/>
      <c r="H1" s="171"/>
      <c r="I1" s="171"/>
      <c r="J1" s="171"/>
      <c r="K1" s="138"/>
      <c r="P1" s="138"/>
      <c r="U1" s="138"/>
      <c r="Z1" s="138"/>
    </row>
    <row r="2" spans="1:26" s="108" customFormat="1" ht="1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.9" customHeight="1" x14ac:dyDescent="0.2">
      <c r="A3" s="130"/>
      <c r="B3" s="130"/>
      <c r="C3" s="130" t="s">
        <v>1821</v>
      </c>
      <c r="D3" s="130"/>
      <c r="E3" s="130"/>
      <c r="F3" s="130"/>
      <c r="G3" s="130"/>
      <c r="H3" s="130" t="s">
        <v>1822</v>
      </c>
      <c r="I3" s="130"/>
      <c r="J3" s="130"/>
      <c r="K3" s="130"/>
      <c r="L3" s="130"/>
      <c r="M3" s="130" t="s">
        <v>1810</v>
      </c>
      <c r="N3" s="130"/>
      <c r="O3" s="130"/>
      <c r="P3" s="130"/>
      <c r="Q3" s="130"/>
      <c r="R3" s="130" t="s">
        <v>1823</v>
      </c>
      <c r="S3" s="130"/>
      <c r="T3" s="130"/>
      <c r="U3" s="130"/>
      <c r="V3" s="130"/>
      <c r="W3" s="130" t="s">
        <v>1824</v>
      </c>
      <c r="X3" s="130"/>
      <c r="Y3" s="130"/>
      <c r="Z3" s="130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0" customFormat="1" ht="12.75" customHeight="1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22" customFormat="1" ht="12" x14ac:dyDescent="0.25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5" spans="1:26" ht="15.6" x14ac:dyDescent="0.3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</row>
  </sheetData>
  <sheetProtection algorithmName="SHA-512" hashValue="OSIEWabh6vL5GJi2CRft1WvPLDHsKsjM02QE8sWSStXIl5lNz9TcVCbTlcOduDqbFWxJicFhW8pxz3+KaYdEOQ==" saltValue="KBz63kgxGBEnASCnfPMIF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2326-FDF0-4DEE-AB17-212823E22691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9" customWidth="1"/>
    <col min="2" max="2" width="4.44140625" style="139" customWidth="1"/>
    <col min="3" max="4" width="11.44140625" style="139"/>
    <col min="5" max="5" width="52.88671875" style="139" customWidth="1"/>
    <col min="6" max="6" width="2.6640625" style="139" customWidth="1"/>
    <col min="7" max="7" width="7.88671875" style="139" customWidth="1"/>
    <col min="8" max="9" width="11.44140625" style="139"/>
    <col min="10" max="10" width="54.33203125" style="139" customWidth="1"/>
    <col min="11" max="11" width="2.6640625" style="139" customWidth="1"/>
    <col min="12" max="12" width="7.88671875" style="139" customWidth="1"/>
    <col min="13" max="14" width="11.44140625" style="139"/>
    <col min="15" max="15" width="54.33203125" style="139" customWidth="1"/>
    <col min="16" max="16" width="2.6640625" style="139" customWidth="1"/>
    <col min="17" max="17" width="7.88671875" style="139" customWidth="1"/>
    <col min="18" max="19" width="11.44140625" style="139"/>
    <col min="20" max="20" width="54.33203125" style="139" customWidth="1"/>
    <col min="21" max="21" width="2.6640625" style="139" customWidth="1"/>
    <col min="22" max="22" width="7.88671875" style="139" customWidth="1"/>
    <col min="23" max="24" width="11.44140625" style="139"/>
    <col min="25" max="25" width="54.33203125" style="139" customWidth="1"/>
    <col min="26" max="26" width="2.6640625" style="139" customWidth="1"/>
    <col min="27" max="27" width="7.88671875" style="139" customWidth="1"/>
    <col min="28" max="29" width="11.44140625" style="139"/>
    <col min="30" max="30" width="54.33203125" style="139" customWidth="1"/>
    <col min="31" max="31" width="2.6640625" style="139" customWidth="1"/>
    <col min="32" max="32" width="7.88671875" style="139" customWidth="1"/>
    <col min="33" max="34" width="11.44140625" style="139"/>
    <col min="35" max="35" width="54.33203125" style="139" customWidth="1"/>
    <col min="36" max="36" width="2.6640625" style="139" customWidth="1"/>
    <col min="37" max="37" width="7.88671875" style="139" customWidth="1"/>
    <col min="38" max="39" width="11.44140625" style="139"/>
    <col min="40" max="40" width="54.33203125" style="139" customWidth="1"/>
    <col min="41" max="41" width="2.6640625" style="139" customWidth="1"/>
    <col min="42" max="42" width="7.88671875" style="139" customWidth="1"/>
    <col min="43" max="44" width="11.44140625" style="139"/>
    <col min="45" max="45" width="54.33203125" style="139" customWidth="1"/>
    <col min="46" max="46" width="2.6640625" style="139" customWidth="1"/>
    <col min="47" max="47" width="7.88671875" style="139" customWidth="1"/>
    <col min="48" max="49" width="11.44140625" style="139"/>
    <col min="50" max="50" width="54.33203125" style="139" customWidth="1"/>
    <col min="51" max="51" width="2.6640625" style="139" customWidth="1"/>
    <col min="52" max="52" width="7.88671875" style="139" customWidth="1"/>
    <col min="53" max="54" width="11.44140625" style="139"/>
    <col min="55" max="55" width="54.33203125" style="139" customWidth="1"/>
    <col min="56" max="56" width="2.6640625" style="139" customWidth="1"/>
    <col min="57" max="57" width="7.88671875" style="139" customWidth="1"/>
    <col min="58" max="59" width="11.44140625" style="139"/>
    <col min="60" max="60" width="54.33203125" style="139" customWidth="1"/>
    <col min="61" max="61" width="2.6640625" style="139" customWidth="1"/>
    <col min="62" max="16384" width="11.44140625" style="106"/>
  </cols>
  <sheetData>
    <row r="1" spans="1:61" x14ac:dyDescent="0.25">
      <c r="A1" s="138"/>
      <c r="C1" s="212" t="s">
        <v>1825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38"/>
      <c r="R1" s="171"/>
      <c r="S1" s="171"/>
      <c r="T1" s="171"/>
      <c r="U1" s="138"/>
      <c r="W1" s="171"/>
      <c r="X1" s="171"/>
      <c r="Y1" s="171"/>
      <c r="Z1" s="138"/>
      <c r="AB1" s="171"/>
      <c r="AC1" s="171"/>
      <c r="AD1" s="171"/>
      <c r="AE1" s="138"/>
      <c r="AG1" s="171"/>
      <c r="AH1" s="171"/>
      <c r="AI1" s="171"/>
      <c r="AJ1" s="138"/>
      <c r="AL1" s="171"/>
      <c r="AM1" s="171"/>
      <c r="AN1" s="171"/>
      <c r="AO1" s="138"/>
      <c r="AQ1" s="171"/>
      <c r="AR1" s="171"/>
      <c r="AS1" s="171"/>
      <c r="AT1" s="138"/>
      <c r="AV1" s="171"/>
      <c r="AW1" s="171"/>
      <c r="AX1" s="171"/>
      <c r="AY1" s="138"/>
      <c r="BA1" s="171"/>
      <c r="BB1" s="171"/>
      <c r="BC1" s="171"/>
      <c r="BD1" s="138"/>
      <c r="BF1" s="171"/>
      <c r="BG1" s="171"/>
      <c r="BH1" s="171"/>
      <c r="BI1" s="138"/>
    </row>
    <row r="2" spans="1:61" s="108" customFormat="1" ht="1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</row>
    <row r="3" spans="1:61" ht="12.9" customHeight="1" x14ac:dyDescent="0.2">
      <c r="A3" s="130"/>
      <c r="B3" s="130"/>
      <c r="C3" s="130" t="s">
        <v>299</v>
      </c>
      <c r="D3" s="130"/>
      <c r="E3" s="130"/>
      <c r="F3" s="130"/>
      <c r="G3" s="130"/>
      <c r="H3" s="130" t="s">
        <v>1614</v>
      </c>
      <c r="I3" s="130"/>
      <c r="J3" s="130"/>
      <c r="K3" s="130"/>
      <c r="L3" s="130"/>
      <c r="M3" s="130" t="s">
        <v>1826</v>
      </c>
      <c r="N3" s="130"/>
      <c r="O3" s="130"/>
      <c r="P3" s="130"/>
      <c r="Q3" s="130"/>
      <c r="R3" s="130" t="s">
        <v>1827</v>
      </c>
      <c r="S3" s="130"/>
      <c r="T3" s="130"/>
      <c r="U3" s="130"/>
      <c r="V3" s="130"/>
      <c r="W3" s="130" t="s">
        <v>1828</v>
      </c>
      <c r="X3" s="130"/>
      <c r="Y3" s="130"/>
      <c r="Z3" s="130"/>
      <c r="AA3" s="130"/>
      <c r="AB3" s="130" t="s">
        <v>1618</v>
      </c>
      <c r="AC3" s="130"/>
      <c r="AD3" s="130"/>
      <c r="AE3" s="130"/>
      <c r="AF3" s="130"/>
      <c r="AG3" s="130" t="s">
        <v>1619</v>
      </c>
      <c r="AH3" s="130"/>
      <c r="AI3" s="130"/>
      <c r="AJ3" s="130"/>
      <c r="AK3" s="130"/>
      <c r="AL3" s="130" t="s">
        <v>1620</v>
      </c>
      <c r="AM3" s="130"/>
      <c r="AN3" s="130"/>
      <c r="AO3" s="130"/>
      <c r="AP3" s="130"/>
      <c r="AQ3" s="130" t="s">
        <v>1621</v>
      </c>
      <c r="AR3" s="130"/>
      <c r="AS3" s="130"/>
      <c r="AT3" s="130"/>
      <c r="AU3" s="130"/>
      <c r="AV3" s="130" t="s">
        <v>1810</v>
      </c>
      <c r="AW3" s="130"/>
      <c r="AX3" s="130"/>
      <c r="AY3" s="130"/>
      <c r="AZ3" s="130"/>
      <c r="BA3" s="130" t="s">
        <v>1622</v>
      </c>
      <c r="BB3" s="130"/>
      <c r="BC3" s="130"/>
      <c r="BD3" s="130"/>
      <c r="BE3" s="130"/>
      <c r="BF3" s="130" t="s">
        <v>312</v>
      </c>
      <c r="BG3" s="130"/>
      <c r="BH3" s="130"/>
      <c r="BI3" s="130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0" customFormat="1" ht="12.75" customHeight="1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</row>
    <row r="23" spans="1:61" s="122" customFormat="1" ht="12" x14ac:dyDescent="0.25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</row>
    <row r="25" spans="1:61" ht="15.6" x14ac:dyDescent="0.3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  <c r="AA25" s="141"/>
      <c r="AB25" s="136" t="s">
        <v>1774</v>
      </c>
      <c r="AC25" s="137">
        <v>0</v>
      </c>
      <c r="AD25" s="141"/>
      <c r="AE25" s="141"/>
      <c r="AF25" s="141"/>
      <c r="AG25" s="136" t="s">
        <v>1774</v>
      </c>
      <c r="AH25" s="137">
        <v>0</v>
      </c>
      <c r="AI25" s="141"/>
      <c r="AJ25" s="141"/>
      <c r="AK25" s="141"/>
      <c r="AL25" s="136" t="s">
        <v>1774</v>
      </c>
      <c r="AM25" s="137">
        <v>0</v>
      </c>
      <c r="AN25" s="141"/>
      <c r="AO25" s="141"/>
      <c r="AP25" s="141"/>
      <c r="AQ25" s="136" t="s">
        <v>1774</v>
      </c>
      <c r="AR25" s="137">
        <v>0</v>
      </c>
      <c r="AS25" s="141"/>
      <c r="AT25" s="141"/>
      <c r="AU25" s="141"/>
      <c r="AV25" s="136" t="s">
        <v>1774</v>
      </c>
      <c r="AW25" s="137">
        <v>0</v>
      </c>
      <c r="AX25" s="141"/>
      <c r="AY25" s="141"/>
      <c r="AZ25" s="141"/>
      <c r="BA25" s="136" t="s">
        <v>1774</v>
      </c>
      <c r="BB25" s="137">
        <v>0</v>
      </c>
      <c r="BC25" s="141"/>
      <c r="BD25" s="141"/>
      <c r="BE25" s="141"/>
      <c r="BF25" s="136" t="s">
        <v>1774</v>
      </c>
      <c r="BG25" s="137">
        <v>0</v>
      </c>
      <c r="BH25" s="141"/>
      <c r="BI25" s="141"/>
    </row>
  </sheetData>
  <sheetProtection algorithmName="SHA-512" hashValue="S8hOLrM4mshown33OeO2duQUO0YjohQeMycv3nMsbl9ZpztjonCqLo+pkZiRjrOoBQs8O+K4WAkt4vR5eXiPWw==" saltValue="qKoqcRFp7J1W0KTVjPHCy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0B1B-1908-4574-8C18-AF9A3CFA09D3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9" customWidth="1"/>
    <col min="2" max="2" width="4.44140625" style="139" customWidth="1"/>
    <col min="3" max="4" width="11.44140625" style="139"/>
    <col min="5" max="5" width="52.88671875" style="139" customWidth="1"/>
    <col min="6" max="6" width="2.6640625" style="139" customWidth="1"/>
    <col min="7" max="7" width="7.88671875" style="139" customWidth="1"/>
    <col min="8" max="9" width="11.44140625" style="139"/>
    <col min="10" max="10" width="54.33203125" style="139" customWidth="1"/>
    <col min="11" max="11" width="2.6640625" style="139" customWidth="1"/>
    <col min="12" max="12" width="7.88671875" style="139" customWidth="1"/>
    <col min="13" max="17" width="11.44140625" style="139"/>
    <col min="18" max="18" width="11.44140625" style="90"/>
    <col min="19" max="19" width="2.6640625" style="139" customWidth="1"/>
    <col min="20" max="20" width="7.88671875" style="139" customWidth="1"/>
    <col min="21" max="25" width="11.44140625" style="139"/>
    <col min="26" max="16384" width="11.44140625" style="90"/>
  </cols>
  <sheetData>
    <row r="1" spans="1:26" x14ac:dyDescent="0.25">
      <c r="A1" s="138"/>
      <c r="C1" s="212" t="s">
        <v>1829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71"/>
      <c r="Q1" s="171"/>
      <c r="S1" s="138"/>
      <c r="U1" s="171"/>
      <c r="V1" s="171"/>
      <c r="W1" s="171"/>
      <c r="X1" s="171"/>
      <c r="Y1" s="171"/>
    </row>
    <row r="3" spans="1:26" x14ac:dyDescent="0.25">
      <c r="A3" s="130"/>
      <c r="B3" s="130"/>
      <c r="C3" s="130" t="s">
        <v>1810</v>
      </c>
      <c r="D3" s="130"/>
      <c r="E3" s="130"/>
      <c r="F3" s="130"/>
      <c r="G3" s="130"/>
      <c r="H3" s="130" t="s">
        <v>1830</v>
      </c>
      <c r="I3" s="130"/>
      <c r="J3" s="130"/>
      <c r="K3" s="130"/>
      <c r="L3" s="130"/>
      <c r="M3" s="130" t="s">
        <v>1032</v>
      </c>
      <c r="N3" s="130"/>
      <c r="O3" s="130"/>
      <c r="P3" s="130"/>
      <c r="Q3" s="130"/>
      <c r="S3" s="130"/>
      <c r="T3" s="130"/>
      <c r="U3" s="130" t="s">
        <v>1033</v>
      </c>
      <c r="V3" s="130"/>
      <c r="W3" s="130"/>
      <c r="X3" s="130"/>
      <c r="Y3" s="130"/>
    </row>
    <row r="5" spans="1:26" ht="36" x14ac:dyDescent="0.25">
      <c r="M5" s="172" t="s">
        <v>1179</v>
      </c>
      <c r="N5" s="172" t="s">
        <v>1180</v>
      </c>
      <c r="O5" s="172" t="s">
        <v>1181</v>
      </c>
      <c r="P5" s="172" t="s">
        <v>1182</v>
      </c>
      <c r="Q5" s="172" t="s">
        <v>610</v>
      </c>
      <c r="R5" s="172" t="s">
        <v>1183</v>
      </c>
      <c r="S5" s="173"/>
      <c r="U5" s="174" t="s">
        <v>1179</v>
      </c>
      <c r="V5" s="174" t="s">
        <v>1180</v>
      </c>
      <c r="W5" s="174" t="s">
        <v>1181</v>
      </c>
      <c r="X5" s="174" t="s">
        <v>1182</v>
      </c>
      <c r="Y5" s="174" t="s">
        <v>610</v>
      </c>
      <c r="Z5" s="174" t="s">
        <v>1183</v>
      </c>
    </row>
    <row r="6" spans="1:26" x14ac:dyDescent="0.25">
      <c r="M6" s="175">
        <f>DatosMedioAmbiente!C53</f>
        <v>0</v>
      </c>
      <c r="N6" s="175">
        <f>DatosMedioAmbiente!C55</f>
        <v>6</v>
      </c>
      <c r="O6" s="175">
        <f>DatosMedioAmbiente!C57</f>
        <v>0</v>
      </c>
      <c r="P6" s="175">
        <f>DatosMedioAmbiente!C59</f>
        <v>15</v>
      </c>
      <c r="Q6" s="175">
        <f>DatosMedioAmbiente!C61</f>
        <v>1</v>
      </c>
      <c r="R6" s="175">
        <f>DatosMedioAmbiente!C63</f>
        <v>2</v>
      </c>
      <c r="S6" s="173"/>
      <c r="U6" s="176">
        <f>DatosMedioAmbiente!C54</f>
        <v>0</v>
      </c>
      <c r="V6" s="176">
        <f>DatosMedioAmbiente!C56</f>
        <v>0</v>
      </c>
      <c r="W6" s="176">
        <f>DatosMedioAmbiente!C58</f>
        <v>0</v>
      </c>
      <c r="X6" s="176">
        <f>DatosMedioAmbiente!C60</f>
        <v>0</v>
      </c>
      <c r="Y6" s="176">
        <f>DatosMedioAmbiente!C62</f>
        <v>1</v>
      </c>
      <c r="Z6" s="176">
        <f>DatosMedioAmbiente!C64</f>
        <v>0</v>
      </c>
    </row>
    <row r="25" spans="1:20" s="90" customFormat="1" ht="15.6" x14ac:dyDescent="0.3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9"/>
      <c r="N25" s="139"/>
      <c r="O25" s="139"/>
      <c r="Q25" s="141"/>
      <c r="R25" s="139"/>
      <c r="S25" s="139"/>
      <c r="T25" s="139"/>
    </row>
  </sheetData>
  <sheetProtection algorithmName="SHA-512" hashValue="7Xv5ERSNQYOywcoeQGWth6d1yrssOWYNXRWfnZdgbRB62saIypqm8Yrz5U9ZnBpl5hfYauo/+40YXd2oyUchRA==" saltValue="SQgXpxk67pPGvN78f1hVT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94E3-D67B-4E6B-BDBF-2BB5C6396DC1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0" customWidth="1"/>
    <col min="19" max="20" width="25.109375" style="90" customWidth="1"/>
    <col min="21" max="21" width="14.44140625" style="90" customWidth="1"/>
    <col min="22" max="22" width="20.44140625" style="90" customWidth="1"/>
    <col min="23" max="23" width="16.6640625" style="90" customWidth="1"/>
    <col min="24" max="24" width="5.33203125" style="90" customWidth="1"/>
    <col min="25" max="25" width="4" style="90" customWidth="1"/>
    <col min="26" max="26" width="13.6640625" style="90" customWidth="1"/>
    <col min="27" max="27" width="22.109375" style="90" customWidth="1"/>
    <col min="28" max="16384" width="11.5546875" style="90"/>
  </cols>
  <sheetData>
    <row r="1" spans="1:61" s="103" customFormat="1" ht="92.4" x14ac:dyDescent="0.3">
      <c r="A1" s="103" t="s">
        <v>1681</v>
      </c>
      <c r="B1" s="103" t="s">
        <v>1682</v>
      </c>
      <c r="C1" s="103" t="s">
        <v>1683</v>
      </c>
      <c r="D1" s="103" t="s">
        <v>1684</v>
      </c>
      <c r="E1" s="103" t="s">
        <v>1685</v>
      </c>
      <c r="F1" s="103" t="s">
        <v>1686</v>
      </c>
      <c r="G1" s="103" t="s">
        <v>1687</v>
      </c>
      <c r="H1" s="103" t="s">
        <v>1688</v>
      </c>
      <c r="I1" s="103" t="s">
        <v>1689</v>
      </c>
      <c r="J1" s="103" t="s">
        <v>1690</v>
      </c>
      <c r="K1" s="103" t="s">
        <v>1691</v>
      </c>
      <c r="L1" s="103" t="s">
        <v>1692</v>
      </c>
      <c r="M1" s="103" t="s">
        <v>1693</v>
      </c>
      <c r="N1" s="103" t="s">
        <v>1694</v>
      </c>
      <c r="O1" s="103" t="s">
        <v>1695</v>
      </c>
      <c r="P1" s="103" t="s">
        <v>1696</v>
      </c>
      <c r="Q1" s="103" t="s">
        <v>1697</v>
      </c>
      <c r="R1" s="103" t="s">
        <v>1698</v>
      </c>
      <c r="S1" s="103" t="s">
        <v>1699</v>
      </c>
      <c r="T1" s="103" t="s">
        <v>1700</v>
      </c>
      <c r="U1" s="103" t="s">
        <v>1701</v>
      </c>
      <c r="V1" s="103" t="s">
        <v>1702</v>
      </c>
      <c r="W1" s="103" t="s">
        <v>1703</v>
      </c>
      <c r="AA1" s="103" t="s">
        <v>1704</v>
      </c>
      <c r="AB1" s="103" t="s">
        <v>1705</v>
      </c>
      <c r="AC1" s="103" t="s">
        <v>1706</v>
      </c>
      <c r="AD1" s="103" t="s">
        <v>1707</v>
      </c>
      <c r="AE1" s="103" t="s">
        <v>1708</v>
      </c>
      <c r="AF1" s="103" t="s">
        <v>1709</v>
      </c>
      <c r="AI1" s="103" t="s">
        <v>1710</v>
      </c>
      <c r="AL1" s="103" t="s">
        <v>1711</v>
      </c>
      <c r="AM1" s="103" t="s">
        <v>1712</v>
      </c>
      <c r="AN1" s="103" t="s">
        <v>1713</v>
      </c>
      <c r="AO1" s="103" t="s">
        <v>1714</v>
      </c>
      <c r="AP1" s="103" t="s">
        <v>1715</v>
      </c>
      <c r="AQ1" s="103" t="s">
        <v>1716</v>
      </c>
      <c r="AR1" s="103" t="s">
        <v>1717</v>
      </c>
      <c r="AS1" s="103" t="s">
        <v>1718</v>
      </c>
      <c r="AT1" s="103" t="s">
        <v>1719</v>
      </c>
      <c r="AU1" s="103" t="s">
        <v>1720</v>
      </c>
      <c r="AV1" s="103" t="s">
        <v>1721</v>
      </c>
      <c r="AW1" s="103" t="s">
        <v>1722</v>
      </c>
      <c r="AX1" s="103" t="s">
        <v>1723</v>
      </c>
      <c r="AY1" s="103" t="s">
        <v>1724</v>
      </c>
      <c r="AZ1" s="103" t="s">
        <v>1725</v>
      </c>
      <c r="BA1" s="103" t="s">
        <v>1726</v>
      </c>
      <c r="BB1" s="103" t="s">
        <v>1727</v>
      </c>
      <c r="BC1" s="103" t="s">
        <v>1728</v>
      </c>
      <c r="BD1" s="103" t="s">
        <v>1729</v>
      </c>
      <c r="BE1" s="103" t="s">
        <v>1730</v>
      </c>
      <c r="BF1" s="103" t="s">
        <v>1731</v>
      </c>
      <c r="BG1" s="103" t="s">
        <v>1732</v>
      </c>
      <c r="BH1" s="103" t="s">
        <v>1733</v>
      </c>
      <c r="BI1" s="103" t="s">
        <v>1734</v>
      </c>
    </row>
    <row r="2" spans="1:61" x14ac:dyDescent="0.25">
      <c r="A2" s="90" t="s">
        <v>1283</v>
      </c>
      <c r="B2" s="90" t="s">
        <v>1752</v>
      </c>
      <c r="C2" s="90" t="s">
        <v>1741</v>
      </c>
      <c r="D2" s="90" t="s">
        <v>1624</v>
      </c>
      <c r="E2" s="90" t="s">
        <v>1624</v>
      </c>
      <c r="F2" s="90" t="s">
        <v>1628</v>
      </c>
      <c r="G2" s="90" t="s">
        <v>1653</v>
      </c>
      <c r="H2" s="90" t="s">
        <v>1653</v>
      </c>
      <c r="I2" s="90" t="s">
        <v>1624</v>
      </c>
      <c r="J2" s="90" t="s">
        <v>1624</v>
      </c>
      <c r="K2" s="90" t="s">
        <v>1624</v>
      </c>
      <c r="L2" s="90" t="s">
        <v>1624</v>
      </c>
      <c r="M2" s="90" t="s">
        <v>1624</v>
      </c>
      <c r="N2" s="90" t="s">
        <v>1624</v>
      </c>
      <c r="O2" s="90" t="s">
        <v>1624</v>
      </c>
      <c r="P2" s="90" t="s">
        <v>1671</v>
      </c>
      <c r="Q2" s="90" t="s">
        <v>1671</v>
      </c>
      <c r="R2" s="90" t="s">
        <v>1035</v>
      </c>
      <c r="S2" s="90" t="s">
        <v>1671</v>
      </c>
      <c r="T2" s="90" t="s">
        <v>1671</v>
      </c>
      <c r="V2" s="90" t="s">
        <v>24</v>
      </c>
      <c r="W2" s="90" t="s">
        <v>108</v>
      </c>
      <c r="AA2" s="90" t="s">
        <v>1126</v>
      </c>
      <c r="AB2" s="90" t="s">
        <v>1126</v>
      </c>
      <c r="AC2" s="90" t="s">
        <v>1133</v>
      </c>
      <c r="AD2" s="90" t="s">
        <v>642</v>
      </c>
      <c r="AE2" s="90" t="s">
        <v>1179</v>
      </c>
      <c r="AF2" s="90" t="s">
        <v>1082</v>
      </c>
      <c r="AI2" s="90" t="s">
        <v>224</v>
      </c>
      <c r="AL2" s="90" t="s">
        <v>642</v>
      </c>
      <c r="AM2" s="90" t="s">
        <v>642</v>
      </c>
      <c r="AN2" s="90" t="s">
        <v>642</v>
      </c>
      <c r="AO2" s="90" t="s">
        <v>642</v>
      </c>
      <c r="AP2" s="90" t="s">
        <v>644</v>
      </c>
      <c r="AT2" s="90" t="s">
        <v>652</v>
      </c>
      <c r="AU2" s="90" t="s">
        <v>646</v>
      </c>
      <c r="AV2" s="90" t="s">
        <v>642</v>
      </c>
      <c r="AW2" s="90" t="s">
        <v>1180</v>
      </c>
      <c r="AX2" s="90" t="s">
        <v>610</v>
      </c>
      <c r="AY2" s="90" t="s">
        <v>15</v>
      </c>
      <c r="AZ2" s="90" t="s">
        <v>1004</v>
      </c>
      <c r="BA2" s="90" t="s">
        <v>77</v>
      </c>
      <c r="BC2" s="90" t="s">
        <v>974</v>
      </c>
      <c r="BD2" s="90" t="s">
        <v>955</v>
      </c>
      <c r="BE2" s="90" t="s">
        <v>1662</v>
      </c>
      <c r="BF2" s="90" t="s">
        <v>99</v>
      </c>
      <c r="BH2" s="90" t="s">
        <v>1138</v>
      </c>
      <c r="BI2" s="90" t="s">
        <v>1143</v>
      </c>
    </row>
    <row r="3" spans="1:61" x14ac:dyDescent="0.25">
      <c r="A3" s="90" t="s">
        <v>1759</v>
      </c>
      <c r="B3" s="90" t="s">
        <v>1753</v>
      </c>
      <c r="C3" s="90" t="s">
        <v>1742</v>
      </c>
      <c r="D3" s="90" t="s">
        <v>1625</v>
      </c>
      <c r="E3" s="90" t="s">
        <v>1625</v>
      </c>
      <c r="F3" s="90" t="s">
        <v>1632</v>
      </c>
      <c r="G3" s="90" t="s">
        <v>1625</v>
      </c>
      <c r="H3" s="90" t="s">
        <v>1625</v>
      </c>
      <c r="I3" s="90" t="s">
        <v>1625</v>
      </c>
      <c r="J3" s="90" t="s">
        <v>1625</v>
      </c>
      <c r="K3" s="90" t="s">
        <v>1625</v>
      </c>
      <c r="L3" s="90" t="s">
        <v>1625</v>
      </c>
      <c r="M3" s="90" t="s">
        <v>1629</v>
      </c>
      <c r="N3" s="90" t="s">
        <v>1625</v>
      </c>
      <c r="O3" s="90" t="s">
        <v>1625</v>
      </c>
      <c r="P3" s="90" t="s">
        <v>1626</v>
      </c>
      <c r="Q3" s="90" t="s">
        <v>1626</v>
      </c>
      <c r="R3" s="90" t="s">
        <v>1036</v>
      </c>
      <c r="S3" s="90" t="s">
        <v>1626</v>
      </c>
      <c r="T3" s="90" t="s">
        <v>1626</v>
      </c>
      <c r="V3" s="90" t="s">
        <v>25</v>
      </c>
      <c r="W3" s="90" t="s">
        <v>109</v>
      </c>
      <c r="AA3" s="90" t="s">
        <v>1127</v>
      </c>
      <c r="AB3" s="90" t="s">
        <v>1127</v>
      </c>
      <c r="AC3" s="90" t="s">
        <v>1134</v>
      </c>
      <c r="AD3" s="90" t="s">
        <v>644</v>
      </c>
      <c r="AE3" s="90" t="s">
        <v>1180</v>
      </c>
      <c r="AF3" s="90" t="s">
        <v>1189</v>
      </c>
      <c r="AI3" s="90" t="s">
        <v>225</v>
      </c>
      <c r="AL3" s="90" t="s">
        <v>644</v>
      </c>
      <c r="AM3" s="90" t="s">
        <v>644</v>
      </c>
      <c r="AN3" s="90" t="s">
        <v>644</v>
      </c>
      <c r="AO3" s="90" t="s">
        <v>644</v>
      </c>
      <c r="AV3" s="90" t="s">
        <v>644</v>
      </c>
      <c r="AW3" s="90" t="s">
        <v>1182</v>
      </c>
      <c r="AY3" s="90" t="s">
        <v>999</v>
      </c>
      <c r="AZ3" s="90" t="s">
        <v>1005</v>
      </c>
      <c r="BA3" s="90" t="s">
        <v>1798</v>
      </c>
      <c r="BC3" s="90" t="s">
        <v>975</v>
      </c>
      <c r="BD3" s="90" t="s">
        <v>329</v>
      </c>
      <c r="BE3" s="90" t="s">
        <v>1663</v>
      </c>
      <c r="BF3" s="90" t="s">
        <v>109</v>
      </c>
      <c r="BI3" s="90" t="s">
        <v>1144</v>
      </c>
    </row>
    <row r="4" spans="1:61" x14ac:dyDescent="0.25">
      <c r="A4" s="90" t="s">
        <v>1760</v>
      </c>
      <c r="B4" s="90" t="s">
        <v>1754</v>
      </c>
      <c r="C4" s="90" t="s">
        <v>1743</v>
      </c>
      <c r="D4" s="90" t="s">
        <v>1626</v>
      </c>
      <c r="E4" s="90" t="s">
        <v>1626</v>
      </c>
      <c r="F4" s="90" t="s">
        <v>970</v>
      </c>
      <c r="G4" s="90" t="s">
        <v>1626</v>
      </c>
      <c r="H4" s="90" t="s">
        <v>1626</v>
      </c>
      <c r="I4" s="90" t="s">
        <v>1626</v>
      </c>
      <c r="J4" s="90" t="s">
        <v>1626</v>
      </c>
      <c r="K4" s="90" t="s">
        <v>1626</v>
      </c>
      <c r="L4" s="90" t="s">
        <v>1626</v>
      </c>
      <c r="M4" s="90" t="s">
        <v>1630</v>
      </c>
      <c r="N4" s="90" t="s">
        <v>1626</v>
      </c>
      <c r="O4" s="90" t="s">
        <v>1626</v>
      </c>
      <c r="P4" s="90" t="s">
        <v>1673</v>
      </c>
      <c r="Q4" s="90" t="s">
        <v>1676</v>
      </c>
      <c r="R4" s="90" t="s">
        <v>1037</v>
      </c>
      <c r="S4" s="90" t="s">
        <v>1672</v>
      </c>
      <c r="T4" s="90" t="s">
        <v>1673</v>
      </c>
      <c r="V4" s="90" t="s">
        <v>26</v>
      </c>
      <c r="W4" s="90" t="s">
        <v>1767</v>
      </c>
      <c r="AB4" s="90" t="s">
        <v>1132</v>
      </c>
      <c r="AC4" s="90" t="s">
        <v>1135</v>
      </c>
      <c r="AD4" s="90" t="s">
        <v>646</v>
      </c>
      <c r="AE4" s="90" t="s">
        <v>1182</v>
      </c>
      <c r="AF4" s="90" t="s">
        <v>1122</v>
      </c>
      <c r="AI4" s="90" t="s">
        <v>233</v>
      </c>
      <c r="AL4" s="90" t="s">
        <v>646</v>
      </c>
      <c r="AM4" s="90" t="s">
        <v>646</v>
      </c>
      <c r="AN4" s="90" t="s">
        <v>646</v>
      </c>
      <c r="AO4" s="90" t="s">
        <v>646</v>
      </c>
      <c r="AV4" s="90" t="s">
        <v>646</v>
      </c>
      <c r="AW4" s="90" t="s">
        <v>610</v>
      </c>
      <c r="AY4" s="90" t="s">
        <v>1000</v>
      </c>
      <c r="AZ4" s="90" t="s">
        <v>1006</v>
      </c>
      <c r="BA4" s="90" t="s">
        <v>1799</v>
      </c>
      <c r="BC4" s="90" t="s">
        <v>981</v>
      </c>
      <c r="BD4" s="90" t="s">
        <v>956</v>
      </c>
      <c r="BE4" s="90" t="s">
        <v>1664</v>
      </c>
      <c r="BF4" s="90" t="s">
        <v>1055</v>
      </c>
    </row>
    <row r="5" spans="1:61" x14ac:dyDescent="0.25">
      <c r="A5" s="90" t="s">
        <v>1026</v>
      </c>
      <c r="B5" s="90" t="s">
        <v>104</v>
      </c>
      <c r="C5" s="90" t="s">
        <v>169</v>
      </c>
      <c r="D5" s="90" t="s">
        <v>1628</v>
      </c>
      <c r="E5" s="90" t="s">
        <v>1628</v>
      </c>
      <c r="F5" s="90" t="s">
        <v>1659</v>
      </c>
      <c r="G5" s="90" t="s">
        <v>970</v>
      </c>
      <c r="H5" s="90" t="s">
        <v>1631</v>
      </c>
      <c r="I5" s="90" t="s">
        <v>1632</v>
      </c>
      <c r="J5" s="90" t="s">
        <v>1632</v>
      </c>
      <c r="K5" s="90" t="s">
        <v>1628</v>
      </c>
      <c r="L5" s="90" t="s">
        <v>1627</v>
      </c>
      <c r="N5" s="90" t="s">
        <v>1630</v>
      </c>
      <c r="O5" s="90" t="s">
        <v>1628</v>
      </c>
      <c r="P5" s="90" t="s">
        <v>1676</v>
      </c>
      <c r="R5" s="90" t="s">
        <v>1038</v>
      </c>
      <c r="S5" s="90" t="s">
        <v>1673</v>
      </c>
      <c r="T5" s="90" t="s">
        <v>1674</v>
      </c>
      <c r="V5" s="90" t="s">
        <v>27</v>
      </c>
      <c r="AD5" s="90" t="s">
        <v>650</v>
      </c>
      <c r="AE5" s="90" t="s">
        <v>610</v>
      </c>
      <c r="AF5" s="90" t="s">
        <v>1190</v>
      </c>
      <c r="AI5" s="90" t="s">
        <v>236</v>
      </c>
      <c r="AL5" s="90" t="s">
        <v>650</v>
      </c>
      <c r="AM5" s="90" t="s">
        <v>650</v>
      </c>
      <c r="AN5" s="90" t="s">
        <v>650</v>
      </c>
      <c r="AO5" s="90" t="s">
        <v>650</v>
      </c>
      <c r="AV5" s="90" t="s">
        <v>650</v>
      </c>
      <c r="AW5" s="90" t="s">
        <v>1183</v>
      </c>
      <c r="AY5" s="90" t="s">
        <v>1001</v>
      </c>
      <c r="AZ5" s="90" t="s">
        <v>1007</v>
      </c>
      <c r="BC5" s="90" t="s">
        <v>982</v>
      </c>
      <c r="BD5" s="90" t="s">
        <v>957</v>
      </c>
      <c r="BE5" s="90" t="s">
        <v>1804</v>
      </c>
    </row>
    <row r="6" spans="1:61" x14ac:dyDescent="0.25">
      <c r="A6" s="90" t="s">
        <v>1761</v>
      </c>
      <c r="B6" s="90" t="s">
        <v>105</v>
      </c>
      <c r="C6" s="90" t="s">
        <v>1744</v>
      </c>
      <c r="D6" s="90" t="s">
        <v>1632</v>
      </c>
      <c r="E6" s="90" t="s">
        <v>1630</v>
      </c>
      <c r="F6" s="90" t="s">
        <v>1179</v>
      </c>
      <c r="G6" s="90" t="s">
        <v>1639</v>
      </c>
      <c r="H6" s="90" t="s">
        <v>970</v>
      </c>
      <c r="I6" s="90" t="s">
        <v>970</v>
      </c>
      <c r="J6" s="90" t="s">
        <v>970</v>
      </c>
      <c r="K6" s="90" t="s">
        <v>1638</v>
      </c>
      <c r="L6" s="90" t="s">
        <v>1628</v>
      </c>
      <c r="N6" s="90" t="s">
        <v>970</v>
      </c>
      <c r="O6" s="90" t="s">
        <v>970</v>
      </c>
      <c r="R6" s="90" t="s">
        <v>1039</v>
      </c>
      <c r="S6" s="90" t="s">
        <v>1675</v>
      </c>
      <c r="T6" s="90" t="s">
        <v>1675</v>
      </c>
      <c r="V6" s="90" t="s">
        <v>28</v>
      </c>
      <c r="AD6" s="90" t="s">
        <v>652</v>
      </c>
      <c r="AE6" s="90" t="s">
        <v>1183</v>
      </c>
      <c r="AI6" s="90" t="s">
        <v>106</v>
      </c>
      <c r="AL6" s="90" t="s">
        <v>652</v>
      </c>
      <c r="AM6" s="90" t="s">
        <v>652</v>
      </c>
      <c r="AN6" s="90" t="s">
        <v>652</v>
      </c>
      <c r="AO6" s="90" t="s">
        <v>652</v>
      </c>
      <c r="AV6" s="90" t="s">
        <v>652</v>
      </c>
      <c r="AY6" s="90" t="s">
        <v>1002</v>
      </c>
      <c r="AZ6" s="90" t="s">
        <v>1002</v>
      </c>
      <c r="BC6" s="90" t="s">
        <v>1801</v>
      </c>
      <c r="BD6" s="90" t="s">
        <v>958</v>
      </c>
      <c r="BE6" s="90" t="s">
        <v>1016</v>
      </c>
    </row>
    <row r="7" spans="1:61" x14ac:dyDescent="0.25">
      <c r="B7" s="90" t="s">
        <v>106</v>
      </c>
      <c r="C7" s="90" t="s">
        <v>1746</v>
      </c>
      <c r="D7" s="90" t="s">
        <v>970</v>
      </c>
      <c r="E7" s="90" t="s">
        <v>970</v>
      </c>
      <c r="F7" s="90" t="s">
        <v>1660</v>
      </c>
      <c r="G7" s="90" t="s">
        <v>1642</v>
      </c>
      <c r="H7" s="90" t="s">
        <v>1638</v>
      </c>
      <c r="I7" s="90" t="s">
        <v>1638</v>
      </c>
      <c r="J7" s="90" t="s">
        <v>1638</v>
      </c>
      <c r="K7" s="90" t="s">
        <v>1639</v>
      </c>
      <c r="L7" s="90" t="s">
        <v>1630</v>
      </c>
      <c r="N7" s="90" t="s">
        <v>1642</v>
      </c>
      <c r="O7" s="90" t="s">
        <v>1638</v>
      </c>
      <c r="R7" s="90" t="s">
        <v>1040</v>
      </c>
      <c r="S7" s="90" t="s">
        <v>1676</v>
      </c>
      <c r="T7" s="90" t="s">
        <v>1676</v>
      </c>
      <c r="AD7" s="90" t="s">
        <v>654</v>
      </c>
      <c r="AO7" s="90" t="s">
        <v>654</v>
      </c>
      <c r="AV7" s="90" t="s">
        <v>654</v>
      </c>
      <c r="BC7" s="90" t="s">
        <v>984</v>
      </c>
      <c r="BD7" s="90" t="s">
        <v>959</v>
      </c>
      <c r="BE7" s="90" t="s">
        <v>1667</v>
      </c>
    </row>
    <row r="8" spans="1:61" x14ac:dyDescent="0.25">
      <c r="C8" s="90" t="s">
        <v>204</v>
      </c>
      <c r="D8" s="90" t="s">
        <v>1638</v>
      </c>
      <c r="E8" s="90" t="s">
        <v>1637</v>
      </c>
      <c r="F8" s="90" t="s">
        <v>1639</v>
      </c>
      <c r="G8" s="90" t="s">
        <v>1644</v>
      </c>
      <c r="H8" s="90" t="s">
        <v>1639</v>
      </c>
      <c r="I8" s="90" t="s">
        <v>1639</v>
      </c>
      <c r="J8" s="90" t="s">
        <v>1639</v>
      </c>
      <c r="K8" s="90" t="s">
        <v>1644</v>
      </c>
      <c r="L8" s="90" t="s">
        <v>970</v>
      </c>
      <c r="N8" s="90" t="s">
        <v>1644</v>
      </c>
      <c r="O8" s="90" t="s">
        <v>1639</v>
      </c>
      <c r="R8" s="90" t="s">
        <v>1041</v>
      </c>
      <c r="BC8" s="90" t="s">
        <v>972</v>
      </c>
      <c r="BD8" s="90" t="s">
        <v>960</v>
      </c>
    </row>
    <row r="9" spans="1:61" x14ac:dyDescent="0.25">
      <c r="C9" s="90" t="s">
        <v>1747</v>
      </c>
      <c r="D9" s="90" t="s">
        <v>1639</v>
      </c>
      <c r="E9" s="90" t="s">
        <v>1638</v>
      </c>
      <c r="F9" s="90" t="s">
        <v>1641</v>
      </c>
      <c r="G9" s="90" t="s">
        <v>106</v>
      </c>
      <c r="H9" s="90" t="s">
        <v>1641</v>
      </c>
      <c r="I9" s="90" t="s">
        <v>1640</v>
      </c>
      <c r="J9" s="90" t="s">
        <v>1640</v>
      </c>
      <c r="L9" s="90" t="s">
        <v>1633</v>
      </c>
      <c r="O9" s="90" t="s">
        <v>1640</v>
      </c>
      <c r="R9" s="90" t="s">
        <v>1042</v>
      </c>
      <c r="BD9" s="90" t="s">
        <v>513</v>
      </c>
    </row>
    <row r="10" spans="1:61" x14ac:dyDescent="0.25">
      <c r="C10" s="90" t="s">
        <v>284</v>
      </c>
      <c r="D10" s="90" t="s">
        <v>1640</v>
      </c>
      <c r="E10" s="90" t="s">
        <v>1639</v>
      </c>
      <c r="F10" s="90" t="s">
        <v>106</v>
      </c>
      <c r="H10" s="90" t="s">
        <v>1642</v>
      </c>
      <c r="I10" s="90" t="s">
        <v>1642</v>
      </c>
      <c r="J10" s="90" t="s">
        <v>1642</v>
      </c>
      <c r="L10" s="90" t="s">
        <v>1637</v>
      </c>
      <c r="O10" s="90" t="s">
        <v>1642</v>
      </c>
      <c r="R10" s="90" t="s">
        <v>1044</v>
      </c>
      <c r="BD10" s="90" t="s">
        <v>961</v>
      </c>
    </row>
    <row r="11" spans="1:61" x14ac:dyDescent="0.25">
      <c r="D11" s="90" t="s">
        <v>1642</v>
      </c>
      <c r="E11" s="90" t="s">
        <v>1640</v>
      </c>
      <c r="H11" s="90" t="s">
        <v>1644</v>
      </c>
      <c r="I11" s="90" t="s">
        <v>1644</v>
      </c>
      <c r="J11" s="90" t="s">
        <v>1644</v>
      </c>
      <c r="L11" s="90" t="s">
        <v>1638</v>
      </c>
      <c r="O11" s="90" t="s">
        <v>1644</v>
      </c>
      <c r="BD11" s="90" t="s">
        <v>962</v>
      </c>
    </row>
    <row r="12" spans="1:61" x14ac:dyDescent="0.25">
      <c r="D12" s="90" t="s">
        <v>1644</v>
      </c>
      <c r="E12" s="90" t="s">
        <v>1641</v>
      </c>
      <c r="H12" s="90" t="s">
        <v>106</v>
      </c>
      <c r="I12" s="90" t="s">
        <v>1648</v>
      </c>
      <c r="J12" s="90" t="s">
        <v>106</v>
      </c>
      <c r="L12" s="90" t="s">
        <v>1644</v>
      </c>
      <c r="O12" s="90" t="s">
        <v>106</v>
      </c>
      <c r="BD12" s="90" t="s">
        <v>963</v>
      </c>
    </row>
    <row r="13" spans="1:61" x14ac:dyDescent="0.25">
      <c r="D13" s="90" t="s">
        <v>1648</v>
      </c>
      <c r="E13" s="90" t="s">
        <v>1642</v>
      </c>
      <c r="I13" s="90" t="s">
        <v>106</v>
      </c>
      <c r="BD13" s="90" t="s">
        <v>964</v>
      </c>
    </row>
    <row r="14" spans="1:61" x14ac:dyDescent="0.25">
      <c r="D14" s="90" t="s">
        <v>106</v>
      </c>
      <c r="E14" s="90" t="s">
        <v>1644</v>
      </c>
      <c r="BD14" s="90" t="s">
        <v>965</v>
      </c>
    </row>
    <row r="15" spans="1:61" x14ac:dyDescent="0.25">
      <c r="E15" s="90" t="s">
        <v>1649</v>
      </c>
      <c r="BD15" s="90" t="s">
        <v>106</v>
      </c>
    </row>
    <row r="16" spans="1:61" x14ac:dyDescent="0.25">
      <c r="BD16" s="90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EF62-7912-4CEB-BD35-6D4AD6F43256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6"/>
    <col min="2" max="2" width="27.6640625" style="96" customWidth="1"/>
    <col min="3" max="16384" width="11.44140625" style="96"/>
  </cols>
  <sheetData>
    <row r="3" spans="2:4" x14ac:dyDescent="0.25">
      <c r="B3" s="94"/>
      <c r="C3" s="95" t="s">
        <v>99</v>
      </c>
      <c r="D3" s="95" t="s">
        <v>1057</v>
      </c>
    </row>
    <row r="4" spans="2:4" ht="12.75" customHeight="1" x14ac:dyDescent="0.25">
      <c r="B4" s="97" t="s">
        <v>1671</v>
      </c>
      <c r="C4" s="98">
        <f>SUM(DatosViolenciaGénero!C63:C69)</f>
        <v>1582</v>
      </c>
      <c r="D4" s="98">
        <f>SUM(DatosViolenciaGénero!D63:D69)</f>
        <v>488</v>
      </c>
    </row>
    <row r="5" spans="2:4" x14ac:dyDescent="0.25">
      <c r="B5" s="97" t="s">
        <v>1626</v>
      </c>
      <c r="C5" s="98">
        <f>SUM(DatosViolenciaGénero!C70:C73)</f>
        <v>128</v>
      </c>
      <c r="D5" s="98">
        <f>SUM(DatosViolenciaGénero!D70:D73)</f>
        <v>280</v>
      </c>
    </row>
    <row r="6" spans="2:4" ht="12.75" customHeight="1" x14ac:dyDescent="0.25">
      <c r="B6" s="97" t="s">
        <v>1672</v>
      </c>
      <c r="C6" s="98">
        <f>DatosViolenciaGénero!C74</f>
        <v>1</v>
      </c>
      <c r="D6" s="98">
        <f>DatosViolenciaGénero!D74</f>
        <v>0</v>
      </c>
    </row>
    <row r="7" spans="2:4" ht="12.75" customHeight="1" x14ac:dyDescent="0.25">
      <c r="B7" s="97" t="s">
        <v>1673</v>
      </c>
      <c r="C7" s="98">
        <f>SUM(DatosViolenciaGénero!C75:C77)</f>
        <v>5</v>
      </c>
      <c r="D7" s="98">
        <f>SUM(DatosViolenciaGénero!D75:D77)</f>
        <v>2</v>
      </c>
    </row>
    <row r="8" spans="2:4" ht="12.75" customHeight="1" x14ac:dyDescent="0.25">
      <c r="B8" s="97" t="s">
        <v>1674</v>
      </c>
      <c r="C8" s="98">
        <f>DatosViolenciaGénero!C81</f>
        <v>0</v>
      </c>
      <c r="D8" s="98">
        <f>DatosViolenciaGénero!D81</f>
        <v>2</v>
      </c>
    </row>
    <row r="9" spans="2:4" ht="12.75" customHeight="1" x14ac:dyDescent="0.25">
      <c r="B9" s="97" t="s">
        <v>1675</v>
      </c>
      <c r="C9" s="98">
        <f>DatosViolenciaGénero!C78</f>
        <v>1</v>
      </c>
      <c r="D9" s="98">
        <f>DatosViolenciaGénero!D78</f>
        <v>2</v>
      </c>
    </row>
    <row r="10" spans="2:4" ht="12.75" customHeight="1" x14ac:dyDescent="0.25">
      <c r="B10" s="97" t="s">
        <v>1676</v>
      </c>
      <c r="C10" s="98">
        <f>SUM(DatosViolenciaGénero!C79:C80)</f>
        <v>1795</v>
      </c>
      <c r="D10" s="98">
        <f>SUM(DatosViolenciaGénero!D79:D80)</f>
        <v>293</v>
      </c>
    </row>
    <row r="14" spans="2:4" ht="12.9" customHeight="1" thickTop="1" thickBot="1" x14ac:dyDescent="0.3">
      <c r="B14" s="218" t="s">
        <v>1680</v>
      </c>
      <c r="C14" s="218"/>
    </row>
    <row r="15" spans="2:4" ht="13.8" thickTop="1" x14ac:dyDescent="0.25">
      <c r="B15" s="99" t="s">
        <v>1678</v>
      </c>
      <c r="C15" s="100">
        <f>DatosViolenciaGénero!C38</f>
        <v>42</v>
      </c>
    </row>
    <row r="16" spans="2:4" ht="13.8" thickBot="1" x14ac:dyDescent="0.3">
      <c r="B16" s="101" t="s">
        <v>1679</v>
      </c>
      <c r="C16" s="102">
        <f>DatosViolenciaGénero!C39</f>
        <v>339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D9C4-5DED-4DF0-8F40-64F69DAEB649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6"/>
    <col min="2" max="2" width="27.6640625" style="96" customWidth="1"/>
    <col min="3" max="16384" width="11.44140625" style="96"/>
  </cols>
  <sheetData>
    <row r="3" spans="2:4" x14ac:dyDescent="0.25">
      <c r="B3" s="94"/>
      <c r="C3" s="95" t="s">
        <v>99</v>
      </c>
      <c r="D3" s="95" t="s">
        <v>1057</v>
      </c>
    </row>
    <row r="4" spans="2:4" ht="12.75" customHeight="1" x14ac:dyDescent="0.25">
      <c r="B4" s="97" t="s">
        <v>1671</v>
      </c>
      <c r="C4" s="98">
        <f>SUM(DatosViolenciaDoméstica!C48:C54)</f>
        <v>198</v>
      </c>
      <c r="D4" s="98">
        <f>SUM(DatosViolenciaDoméstica!D48:D54)</f>
        <v>76</v>
      </c>
    </row>
    <row r="5" spans="2:4" x14ac:dyDescent="0.25">
      <c r="B5" s="97" t="s">
        <v>1626</v>
      </c>
      <c r="C5" s="98">
        <f>SUM(DatosViolenciaDoméstica!C55:C58)</f>
        <v>1</v>
      </c>
      <c r="D5" s="98">
        <f>SUM(DatosViolenciaDoméstica!D55:D58)</f>
        <v>3</v>
      </c>
    </row>
    <row r="6" spans="2:4" ht="12.75" customHeight="1" x14ac:dyDescent="0.25">
      <c r="B6" s="97" t="s">
        <v>1672</v>
      </c>
      <c r="C6" s="98">
        <f>DatosViolenciaDoméstica!C59</f>
        <v>0</v>
      </c>
      <c r="D6" s="98">
        <f>DatosViolenciaDoméstica!D59</f>
        <v>0</v>
      </c>
    </row>
    <row r="7" spans="2:4" ht="12.75" customHeight="1" x14ac:dyDescent="0.25">
      <c r="B7" s="97" t="s">
        <v>1673</v>
      </c>
      <c r="C7" s="98">
        <f>SUM(DatosViolenciaDoméstica!C60:C62)</f>
        <v>1</v>
      </c>
      <c r="D7" s="98">
        <f>SUM(DatosViolenciaDoméstica!D60:D62)</f>
        <v>0</v>
      </c>
    </row>
    <row r="8" spans="2:4" ht="12.75" customHeight="1" x14ac:dyDescent="0.25">
      <c r="B8" s="97" t="s">
        <v>1674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5">
      <c r="B9" s="97" t="s">
        <v>1675</v>
      </c>
      <c r="C9" s="98">
        <f>DatosViolenciaDoméstica!C63</f>
        <v>0</v>
      </c>
      <c r="D9" s="98">
        <f>DatosViolenciaDoméstica!D63</f>
        <v>0</v>
      </c>
    </row>
    <row r="10" spans="2:4" ht="12.75" customHeight="1" x14ac:dyDescent="0.25">
      <c r="B10" s="97" t="s">
        <v>1676</v>
      </c>
      <c r="C10" s="98">
        <f>SUM(DatosViolenciaDoméstica!C64:C65)</f>
        <v>9</v>
      </c>
      <c r="D10" s="98">
        <f>SUM(DatosViolenciaDoméstica!D64:D65)</f>
        <v>8</v>
      </c>
    </row>
    <row r="14" spans="2:4" ht="12.9" customHeight="1" thickTop="1" thickBot="1" x14ac:dyDescent="0.3">
      <c r="B14" s="218" t="s">
        <v>1677</v>
      </c>
      <c r="C14" s="218"/>
    </row>
    <row r="15" spans="2:4" ht="13.8" thickTop="1" x14ac:dyDescent="0.25">
      <c r="B15" s="99" t="s">
        <v>1678</v>
      </c>
      <c r="C15" s="100">
        <f>DatosViolenciaDoméstica!C33</f>
        <v>13</v>
      </c>
    </row>
    <row r="16" spans="2:4" ht="13.8" thickBot="1" x14ac:dyDescent="0.3">
      <c r="B16" s="101" t="s">
        <v>1679</v>
      </c>
      <c r="C16" s="102">
        <f>DatosViolenciaDoméstica!C34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814D-EDB3-425C-BA82-0C982F99D9C5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0" customWidth="1"/>
    <col min="2" max="2" width="20.88671875" style="90" customWidth="1"/>
    <col min="3" max="3" width="44" style="90" customWidth="1"/>
    <col min="4" max="4" width="6.33203125" style="90" customWidth="1"/>
    <col min="5" max="16384" width="11.44140625" style="90"/>
  </cols>
  <sheetData>
    <row r="3" spans="2:3" ht="12.9" customHeight="1" x14ac:dyDescent="0.25">
      <c r="B3" s="219" t="s">
        <v>1661</v>
      </c>
      <c r="C3" s="219"/>
    </row>
    <row r="4" spans="2:3" x14ac:dyDescent="0.25">
      <c r="B4" s="91" t="s">
        <v>1662</v>
      </c>
      <c r="C4" s="92">
        <f>DatosMenores!C69</f>
        <v>184</v>
      </c>
    </row>
    <row r="5" spans="2:3" x14ac:dyDescent="0.25">
      <c r="B5" s="91" t="s">
        <v>1663</v>
      </c>
      <c r="C5" s="93">
        <f>DatosMenores!C70</f>
        <v>97</v>
      </c>
    </row>
    <row r="6" spans="2:3" x14ac:dyDescent="0.25">
      <c r="B6" s="91" t="s">
        <v>1664</v>
      </c>
      <c r="C6" s="93">
        <f>DatosMenores!C71</f>
        <v>521</v>
      </c>
    </row>
    <row r="7" spans="2:3" ht="26.4" x14ac:dyDescent="0.25">
      <c r="B7" s="91" t="s">
        <v>1665</v>
      </c>
      <c r="C7" s="93">
        <f>DatosMenores!C74</f>
        <v>0</v>
      </c>
    </row>
    <row r="8" spans="2:3" ht="26.4" x14ac:dyDescent="0.25">
      <c r="B8" s="91" t="s">
        <v>1016</v>
      </c>
      <c r="C8" s="93">
        <f>DatosMenores!C75</f>
        <v>12</v>
      </c>
    </row>
    <row r="9" spans="2:3" ht="26.4" x14ac:dyDescent="0.25">
      <c r="B9" s="91" t="s">
        <v>1666</v>
      </c>
      <c r="C9" s="93">
        <f>DatosMenores!C76</f>
        <v>0</v>
      </c>
    </row>
    <row r="10" spans="2:3" ht="26.4" x14ac:dyDescent="0.25">
      <c r="B10" s="91" t="s">
        <v>260</v>
      </c>
      <c r="C10" s="93">
        <f>DatosMenores!C78</f>
        <v>0</v>
      </c>
    </row>
    <row r="11" spans="2:3" x14ac:dyDescent="0.25">
      <c r="B11" s="91" t="s">
        <v>1667</v>
      </c>
      <c r="C11" s="93">
        <f>DatosMenores!C77</f>
        <v>4</v>
      </c>
    </row>
    <row r="12" spans="2:3" x14ac:dyDescent="0.25">
      <c r="B12" s="91" t="s">
        <v>1668</v>
      </c>
      <c r="C12" s="93">
        <f>DatosMenores!C79</f>
        <v>0</v>
      </c>
    </row>
    <row r="13" spans="2:3" ht="26.4" x14ac:dyDescent="0.25">
      <c r="B13" s="91" t="s">
        <v>1669</v>
      </c>
      <c r="C13" s="93">
        <f>DatosMenores!C72</f>
        <v>0</v>
      </c>
    </row>
    <row r="14" spans="2:3" ht="26.4" x14ac:dyDescent="0.25">
      <c r="B14" s="91" t="s">
        <v>1670</v>
      </c>
      <c r="C14" s="93">
        <f>DatosMenores!C73</f>
        <v>36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428E-15AB-40E1-BA6C-0F9C93FCBFA7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2" customWidth="1"/>
    <col min="2" max="4" width="13.88671875" style="62" customWidth="1"/>
    <col min="5" max="6" width="15" style="62" customWidth="1"/>
    <col min="7" max="13" width="13.88671875" style="62" customWidth="1"/>
    <col min="14" max="16384" width="11.44140625" style="62"/>
  </cols>
  <sheetData>
    <row r="2" spans="2:13" s="58" customFormat="1" ht="15.6" x14ac:dyDescent="0.3">
      <c r="B2" s="58" t="s">
        <v>1613</v>
      </c>
    </row>
    <row r="4" spans="2:13" ht="40.200000000000003" thickBot="1" x14ac:dyDescent="0.3">
      <c r="B4" s="59" t="s">
        <v>299</v>
      </c>
      <c r="C4" s="60" t="s">
        <v>1614</v>
      </c>
      <c r="D4" s="60" t="s">
        <v>1615</v>
      </c>
      <c r="E4" s="60" t="s">
        <v>1616</v>
      </c>
      <c r="F4" s="60" t="s">
        <v>1617</v>
      </c>
      <c r="G4" s="60" t="s">
        <v>1618</v>
      </c>
      <c r="H4" s="60" t="s">
        <v>1619</v>
      </c>
      <c r="I4" s="60" t="s">
        <v>1620</v>
      </c>
      <c r="J4" s="60" t="s">
        <v>1621</v>
      </c>
      <c r="K4" s="60" t="s">
        <v>310</v>
      </c>
      <c r="L4" s="60" t="s">
        <v>1622</v>
      </c>
      <c r="M4" s="61" t="s">
        <v>312</v>
      </c>
    </row>
    <row r="5" spans="2:13" s="68" customFormat="1" ht="22.5" customHeight="1" thickBot="1" x14ac:dyDescent="0.35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6" x14ac:dyDescent="0.3">
      <c r="B8" s="69" t="s">
        <v>1623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40.200000000000003" thickBot="1" x14ac:dyDescent="0.3">
      <c r="D10" s="71" t="s">
        <v>299</v>
      </c>
      <c r="E10" s="72" t="s">
        <v>1616</v>
      </c>
      <c r="F10" s="72" t="s">
        <v>1617</v>
      </c>
      <c r="G10" s="72" t="s">
        <v>1618</v>
      </c>
      <c r="H10" s="72" t="s">
        <v>1619</v>
      </c>
      <c r="I10" s="72" t="s">
        <v>1620</v>
      </c>
      <c r="J10" s="72" t="s">
        <v>1621</v>
      </c>
      <c r="K10" s="72" t="s">
        <v>1622</v>
      </c>
      <c r="L10" s="73" t="s">
        <v>312</v>
      </c>
      <c r="M10" s="74"/>
    </row>
    <row r="11" spans="2:13" ht="13.2" customHeight="1" x14ac:dyDescent="0.25">
      <c r="B11" s="220" t="s">
        <v>1624</v>
      </c>
      <c r="C11" s="220"/>
      <c r="D11" s="75">
        <f>DatosDelitos!C5+DatosDelitos!C13-DatosDelitos!C17</f>
        <v>5779</v>
      </c>
      <c r="E11" s="76">
        <f>DatosDelitos!H5+DatosDelitos!H13-DatosDelitos!H17</f>
        <v>239</v>
      </c>
      <c r="F11" s="76">
        <f>DatosDelitos!I5+DatosDelitos!I13-DatosDelitos!I17</f>
        <v>313</v>
      </c>
      <c r="G11" s="76">
        <f>DatosDelitos!J5+DatosDelitos!J13-DatosDelitos!J17</f>
        <v>7</v>
      </c>
      <c r="H11" s="77">
        <f>DatosDelitos!K5+DatosDelitos!K13-DatosDelitos!K17</f>
        <v>13</v>
      </c>
      <c r="I11" s="77">
        <f>DatosDelitos!L5+DatosDelitos!L13-DatosDelitos!L17</f>
        <v>3</v>
      </c>
      <c r="J11" s="77">
        <f>DatosDelitos!M5+DatosDelitos!M13-DatosDelitos!M17</f>
        <v>2</v>
      </c>
      <c r="K11" s="77">
        <f>DatosDelitos!O5+DatosDelitos!O13-DatosDelitos!O17</f>
        <v>28</v>
      </c>
      <c r="L11" s="78">
        <f>DatosDelitos!P5+DatosDelitos!P13-DatosDelitos!P17</f>
        <v>434</v>
      </c>
    </row>
    <row r="12" spans="2:13" ht="13.2" customHeight="1" x14ac:dyDescent="0.25">
      <c r="B12" s="221" t="s">
        <v>324</v>
      </c>
      <c r="C12" s="221"/>
      <c r="D12" s="79">
        <f>DatosDelitos!C10</f>
        <v>3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2" customHeight="1" x14ac:dyDescent="0.25">
      <c r="B13" s="221" t="s">
        <v>342</v>
      </c>
      <c r="C13" s="221"/>
      <c r="D13" s="79">
        <f>DatosDelitos!C20</f>
        <v>4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2</v>
      </c>
    </row>
    <row r="14" spans="2:13" ht="13.2" customHeight="1" x14ac:dyDescent="0.25">
      <c r="B14" s="221" t="s">
        <v>347</v>
      </c>
      <c r="C14" s="22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2" customHeight="1" x14ac:dyDescent="0.25">
      <c r="B15" s="221" t="s">
        <v>1625</v>
      </c>
      <c r="C15" s="221"/>
      <c r="D15" s="79">
        <f>DatosDelitos!C17+DatosDelitos!C44</f>
        <v>1269</v>
      </c>
      <c r="E15" s="80">
        <f>DatosDelitos!H17+DatosDelitos!H44</f>
        <v>178</v>
      </c>
      <c r="F15" s="80">
        <f>DatosDelitos!I16+DatosDelitos!I44</f>
        <v>69</v>
      </c>
      <c r="G15" s="80">
        <f>DatosDelitos!J17+DatosDelitos!J44</f>
        <v>7</v>
      </c>
      <c r="H15" s="80">
        <f>DatosDelitos!K17+DatosDelitos!K44</f>
        <v>4</v>
      </c>
      <c r="I15" s="80">
        <f>DatosDelitos!L17+DatosDelitos!L44</f>
        <v>0</v>
      </c>
      <c r="J15" s="80">
        <f>DatosDelitos!M17+DatosDelitos!M44</f>
        <v>2</v>
      </c>
      <c r="K15" s="80">
        <f>DatosDelitos!O17+DatosDelitos!O44</f>
        <v>14</v>
      </c>
      <c r="L15" s="81">
        <f>DatosDelitos!P17+DatosDelitos!P44</f>
        <v>433</v>
      </c>
    </row>
    <row r="16" spans="2:13" ht="13.2" customHeight="1" x14ac:dyDescent="0.25">
      <c r="B16" s="221" t="s">
        <v>1626</v>
      </c>
      <c r="C16" s="221"/>
      <c r="D16" s="79">
        <f>DatosDelitos!C30</f>
        <v>574</v>
      </c>
      <c r="E16" s="80">
        <f>DatosDelitos!H30</f>
        <v>68</v>
      </c>
      <c r="F16" s="80">
        <f>DatosDelitos!I30</f>
        <v>140</v>
      </c>
      <c r="G16" s="80">
        <f>DatosDelitos!J30</f>
        <v>2</v>
      </c>
      <c r="H16" s="80">
        <f>DatosDelitos!K30</f>
        <v>5</v>
      </c>
      <c r="I16" s="80">
        <f>DatosDelitos!L30</f>
        <v>0</v>
      </c>
      <c r="J16" s="80">
        <f>DatosDelitos!M30</f>
        <v>1</v>
      </c>
      <c r="K16" s="80">
        <f>DatosDelitos!O30</f>
        <v>25</v>
      </c>
      <c r="L16" s="81">
        <f>DatosDelitos!P30</f>
        <v>340</v>
      </c>
    </row>
    <row r="17" spans="2:12" ht="13.2" customHeight="1" x14ac:dyDescent="0.25">
      <c r="B17" s="222" t="s">
        <v>1627</v>
      </c>
      <c r="C17" s="222"/>
      <c r="D17" s="79">
        <f>DatosDelitos!C42-DatosDelitos!C44</f>
        <v>24</v>
      </c>
      <c r="E17" s="80">
        <f>DatosDelitos!H42-DatosDelitos!H44</f>
        <v>4</v>
      </c>
      <c r="F17" s="80">
        <f>DatosDelitos!I42-DatosDelitos!I44</f>
        <v>1</v>
      </c>
      <c r="G17" s="80">
        <f>DatosDelitos!J42-DatosDelitos!J44</f>
        <v>0</v>
      </c>
      <c r="H17" s="80">
        <f>DatosDelitos!K42-DatosDelitos!K44</f>
        <v>1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2</v>
      </c>
    </row>
    <row r="18" spans="2:12" ht="13.2" customHeight="1" x14ac:dyDescent="0.25">
      <c r="B18" s="221" t="s">
        <v>1628</v>
      </c>
      <c r="C18" s="221"/>
      <c r="D18" s="79">
        <f>DatosDelitos!C50</f>
        <v>350</v>
      </c>
      <c r="E18" s="80">
        <f>DatosDelitos!H50</f>
        <v>44</v>
      </c>
      <c r="F18" s="80">
        <f>DatosDelitos!I50</f>
        <v>36</v>
      </c>
      <c r="G18" s="80">
        <f>DatosDelitos!J50</f>
        <v>22</v>
      </c>
      <c r="H18" s="80">
        <f>DatosDelitos!K50</f>
        <v>24</v>
      </c>
      <c r="I18" s="80">
        <f>DatosDelitos!L50</f>
        <v>0</v>
      </c>
      <c r="J18" s="80">
        <f>DatosDelitos!M50</f>
        <v>0</v>
      </c>
      <c r="K18" s="80">
        <f>DatosDelitos!O50</f>
        <v>22</v>
      </c>
      <c r="L18" s="81">
        <f>DatosDelitos!P50</f>
        <v>76</v>
      </c>
    </row>
    <row r="19" spans="2:12" ht="13.2" customHeight="1" x14ac:dyDescent="0.25">
      <c r="B19" s="221" t="s">
        <v>1629</v>
      </c>
      <c r="C19" s="221"/>
      <c r="D19" s="79">
        <f>DatosDelitos!C72</f>
        <v>3</v>
      </c>
      <c r="E19" s="80">
        <f>DatosDelitos!H72</f>
        <v>0</v>
      </c>
      <c r="F19" s="80">
        <f>DatosDelitos!I72</f>
        <v>4</v>
      </c>
      <c r="G19" s="80">
        <f>DatosDelitos!J72</f>
        <v>0</v>
      </c>
      <c r="H19" s="80">
        <f>DatosDelitos!K72</f>
        <v>0</v>
      </c>
      <c r="I19" s="80">
        <f>DatosDelitos!L72</f>
        <v>1</v>
      </c>
      <c r="J19" s="80">
        <f>DatosDelitos!M72</f>
        <v>0</v>
      </c>
      <c r="K19" s="80">
        <f>DatosDelitos!O72</f>
        <v>0</v>
      </c>
      <c r="L19" s="81">
        <f>DatosDelitos!P72</f>
        <v>1</v>
      </c>
    </row>
    <row r="20" spans="2:12" ht="27" customHeight="1" x14ac:dyDescent="0.25">
      <c r="B20" s="221" t="s">
        <v>1630</v>
      </c>
      <c r="C20" s="221"/>
      <c r="D20" s="79">
        <f>DatosDelitos!C74</f>
        <v>33</v>
      </c>
      <c r="E20" s="80">
        <f>DatosDelitos!H74</f>
        <v>7</v>
      </c>
      <c r="F20" s="80">
        <f>DatosDelitos!I74</f>
        <v>9</v>
      </c>
      <c r="G20" s="80">
        <f>DatosDelitos!J74</f>
        <v>0</v>
      </c>
      <c r="H20" s="80">
        <f>DatosDelitos!K74</f>
        <v>1</v>
      </c>
      <c r="I20" s="80">
        <f>DatosDelitos!L74</f>
        <v>8</v>
      </c>
      <c r="J20" s="80">
        <f>DatosDelitos!M74</f>
        <v>4</v>
      </c>
      <c r="K20" s="80">
        <f>DatosDelitos!O74</f>
        <v>3</v>
      </c>
      <c r="L20" s="81">
        <f>DatosDelitos!P74</f>
        <v>17</v>
      </c>
    </row>
    <row r="21" spans="2:12" ht="13.2" customHeight="1" x14ac:dyDescent="0.25">
      <c r="B21" s="222" t="s">
        <v>1631</v>
      </c>
      <c r="C21" s="222"/>
      <c r="D21" s="79">
        <f>DatosDelitos!C82</f>
        <v>71</v>
      </c>
      <c r="E21" s="80">
        <f>DatosDelitos!H82</f>
        <v>1</v>
      </c>
      <c r="F21" s="80">
        <f>DatosDelitos!I82</f>
        <v>9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30</v>
      </c>
    </row>
    <row r="22" spans="2:12" ht="13.2" customHeight="1" x14ac:dyDescent="0.25">
      <c r="B22" s="221" t="s">
        <v>1632</v>
      </c>
      <c r="C22" s="221"/>
      <c r="D22" s="79">
        <f>DatosDelitos!C85</f>
        <v>172</v>
      </c>
      <c r="E22" s="80">
        <f>DatosDelitos!H85</f>
        <v>111</v>
      </c>
      <c r="F22" s="80">
        <f>DatosDelitos!I85</f>
        <v>74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46</v>
      </c>
    </row>
    <row r="23" spans="2:12" ht="13.2" customHeight="1" x14ac:dyDescent="0.25">
      <c r="B23" s="221" t="s">
        <v>970</v>
      </c>
      <c r="C23" s="221"/>
      <c r="D23" s="79">
        <f>DatosDelitos!C97</f>
        <v>3495</v>
      </c>
      <c r="E23" s="80">
        <f>DatosDelitos!H97</f>
        <v>710</v>
      </c>
      <c r="F23" s="80">
        <f>DatosDelitos!I97</f>
        <v>634</v>
      </c>
      <c r="G23" s="80">
        <f>DatosDelitos!J97</f>
        <v>0</v>
      </c>
      <c r="H23" s="80">
        <f>DatosDelitos!K97</f>
        <v>2</v>
      </c>
      <c r="I23" s="80">
        <f>DatosDelitos!L97</f>
        <v>0</v>
      </c>
      <c r="J23" s="80">
        <f>DatosDelitos!M97</f>
        <v>2</v>
      </c>
      <c r="K23" s="80">
        <f>DatosDelitos!O97</f>
        <v>55</v>
      </c>
      <c r="L23" s="81">
        <f>DatosDelitos!P97</f>
        <v>585</v>
      </c>
    </row>
    <row r="24" spans="2:12" ht="27" customHeight="1" x14ac:dyDescent="0.25">
      <c r="B24" s="221" t="s">
        <v>1633</v>
      </c>
      <c r="C24" s="221"/>
      <c r="D24" s="79">
        <f>DatosDelitos!C131</f>
        <v>6</v>
      </c>
      <c r="E24" s="80">
        <f>DatosDelitos!H131</f>
        <v>7</v>
      </c>
      <c r="F24" s="80">
        <f>DatosDelitos!I131</f>
        <v>5</v>
      </c>
      <c r="G24" s="80">
        <f>DatosDelitos!J131</f>
        <v>0</v>
      </c>
      <c r="H24" s="80">
        <f>DatosDelitos!K131</f>
        <v>1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6</v>
      </c>
    </row>
    <row r="25" spans="2:12" ht="13.2" customHeight="1" x14ac:dyDescent="0.25">
      <c r="B25" s="221" t="s">
        <v>1634</v>
      </c>
      <c r="C25" s="221"/>
      <c r="D25" s="79">
        <f>DatosDelitos!C137</f>
        <v>1</v>
      </c>
      <c r="E25" s="80">
        <f>DatosDelitos!H137</f>
        <v>1</v>
      </c>
      <c r="F25" s="80">
        <f>DatosDelitos!I137</f>
        <v>2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0</v>
      </c>
    </row>
    <row r="26" spans="2:12" ht="13.2" customHeight="1" x14ac:dyDescent="0.25">
      <c r="B26" s="222" t="s">
        <v>1635</v>
      </c>
      <c r="C26" s="222"/>
      <c r="D26" s="79">
        <f>DatosDelitos!C144</f>
        <v>4</v>
      </c>
      <c r="E26" s="80">
        <f>DatosDelitos!H144</f>
        <v>0</v>
      </c>
      <c r="F26" s="80">
        <f>DatosDelitos!I144</f>
        <v>0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0</v>
      </c>
    </row>
    <row r="27" spans="2:12" ht="38.25" customHeight="1" x14ac:dyDescent="0.25">
      <c r="B27" s="221" t="s">
        <v>1636</v>
      </c>
      <c r="C27" s="221"/>
      <c r="D27" s="79">
        <f>DatosDelitos!C147</f>
        <v>53</v>
      </c>
      <c r="E27" s="80">
        <f>DatosDelitos!H147</f>
        <v>40</v>
      </c>
      <c r="F27" s="80">
        <f>DatosDelitos!I147</f>
        <v>28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23</v>
      </c>
    </row>
    <row r="28" spans="2:12" ht="13.2" customHeight="1" x14ac:dyDescent="0.25">
      <c r="B28" s="221" t="s">
        <v>1637</v>
      </c>
      <c r="C28" s="221"/>
      <c r="D28" s="79">
        <f>DatosDelitos!C156+SUM(DatosDelitos!C167:C172)</f>
        <v>79</v>
      </c>
      <c r="E28" s="80">
        <f>DatosDelitos!H156+SUM(DatosDelitos!H167:H172)</f>
        <v>12</v>
      </c>
      <c r="F28" s="80">
        <f>DatosDelitos!I156+SUM(DatosDelitos!I167:I172)</f>
        <v>6</v>
      </c>
      <c r="G28" s="80">
        <f>DatosDelitos!J156+SUM(DatosDelitos!J167:J172)</f>
        <v>0</v>
      </c>
      <c r="H28" s="80">
        <f>DatosDelitos!K156+SUM(DatosDelitos!K167:K172)</f>
        <v>1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2</v>
      </c>
      <c r="L28" s="80">
        <f>DatosDelitos!P156+SUM(DatosDelitos!P167:Q172)</f>
        <v>7</v>
      </c>
    </row>
    <row r="29" spans="2:12" ht="13.2" customHeight="1" x14ac:dyDescent="0.25">
      <c r="B29" s="221" t="s">
        <v>1638</v>
      </c>
      <c r="C29" s="221"/>
      <c r="D29" s="79">
        <f>SUM(DatosDelitos!C173:C177)</f>
        <v>153</v>
      </c>
      <c r="E29" s="80">
        <f>SUM(DatosDelitos!H173:H177)</f>
        <v>70</v>
      </c>
      <c r="F29" s="80">
        <f>SUM(DatosDelitos!I173:I177)</f>
        <v>83</v>
      </c>
      <c r="G29" s="80">
        <f>SUM(DatosDelitos!J173:J177)</f>
        <v>1</v>
      </c>
      <c r="H29" s="80">
        <f>SUM(DatosDelitos!K173:K177)</f>
        <v>1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81</v>
      </c>
      <c r="L29" s="80">
        <f>SUM(DatosDelitos!P173:P177)</f>
        <v>76</v>
      </c>
    </row>
    <row r="30" spans="2:12" ht="13.2" customHeight="1" x14ac:dyDescent="0.25">
      <c r="B30" s="221" t="s">
        <v>1639</v>
      </c>
      <c r="C30" s="221"/>
      <c r="D30" s="79">
        <f>DatosDelitos!C178</f>
        <v>511</v>
      </c>
      <c r="E30" s="80">
        <f>DatosDelitos!H178</f>
        <v>225</v>
      </c>
      <c r="F30" s="80">
        <f>DatosDelitos!I178</f>
        <v>284</v>
      </c>
      <c r="G30" s="80">
        <f>DatosDelitos!J178</f>
        <v>1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1</v>
      </c>
      <c r="L30" s="80">
        <f>DatosDelitos!P178</f>
        <v>1300</v>
      </c>
    </row>
    <row r="31" spans="2:12" ht="13.2" customHeight="1" x14ac:dyDescent="0.25">
      <c r="B31" s="221" t="s">
        <v>1640</v>
      </c>
      <c r="C31" s="221"/>
      <c r="D31" s="79">
        <f>DatosDelitos!C186</f>
        <v>223</v>
      </c>
      <c r="E31" s="80">
        <f>DatosDelitos!H186</f>
        <v>64</v>
      </c>
      <c r="F31" s="80">
        <f>DatosDelitos!I186</f>
        <v>62</v>
      </c>
      <c r="G31" s="80">
        <f>DatosDelitos!J186</f>
        <v>0</v>
      </c>
      <c r="H31" s="80">
        <f>DatosDelitos!K186</f>
        <v>0</v>
      </c>
      <c r="I31" s="80">
        <f>DatosDelitos!L186</f>
        <v>0</v>
      </c>
      <c r="J31" s="80">
        <f>DatosDelitos!M186</f>
        <v>0</v>
      </c>
      <c r="K31" s="80">
        <f>DatosDelitos!O186</f>
        <v>1</v>
      </c>
      <c r="L31" s="80">
        <f>DatosDelitos!P186</f>
        <v>56</v>
      </c>
    </row>
    <row r="32" spans="2:12" ht="13.2" customHeight="1" x14ac:dyDescent="0.25">
      <c r="B32" s="221" t="s">
        <v>1641</v>
      </c>
      <c r="C32" s="221"/>
      <c r="D32" s="79">
        <f>DatosDelitos!C201</f>
        <v>71</v>
      </c>
      <c r="E32" s="80">
        <f>DatosDelitos!H201</f>
        <v>28</v>
      </c>
      <c r="F32" s="80">
        <f>DatosDelitos!I201</f>
        <v>19</v>
      </c>
      <c r="G32" s="80">
        <f>DatosDelitos!J201</f>
        <v>0</v>
      </c>
      <c r="H32" s="80">
        <f>DatosDelitos!K201</f>
        <v>0</v>
      </c>
      <c r="I32" s="80">
        <f>DatosDelitos!L201</f>
        <v>0</v>
      </c>
      <c r="J32" s="80">
        <f>DatosDelitos!M201</f>
        <v>0</v>
      </c>
      <c r="K32" s="80">
        <f>DatosDelitos!O201</f>
        <v>2</v>
      </c>
      <c r="L32" s="80">
        <f>DatosDelitos!P201</f>
        <v>43</v>
      </c>
    </row>
    <row r="33" spans="2:13" ht="13.2" customHeight="1" x14ac:dyDescent="0.25">
      <c r="B33" s="221" t="s">
        <v>1642</v>
      </c>
      <c r="C33" s="221"/>
      <c r="D33" s="79">
        <f>DatosDelitos!C223</f>
        <v>1886</v>
      </c>
      <c r="E33" s="80">
        <f>DatosDelitos!H223</f>
        <v>180</v>
      </c>
      <c r="F33" s="80">
        <f>DatosDelitos!I223</f>
        <v>145</v>
      </c>
      <c r="G33" s="80">
        <f>DatosDelitos!J223</f>
        <v>0</v>
      </c>
      <c r="H33" s="80">
        <f>DatosDelitos!K223</f>
        <v>0</v>
      </c>
      <c r="I33" s="80">
        <f>DatosDelitos!L223</f>
        <v>0</v>
      </c>
      <c r="J33" s="80">
        <f>DatosDelitos!M223</f>
        <v>1</v>
      </c>
      <c r="K33" s="80">
        <f>DatosDelitos!O223</f>
        <v>31</v>
      </c>
      <c r="L33" s="80">
        <f>DatosDelitos!P223</f>
        <v>377</v>
      </c>
    </row>
    <row r="34" spans="2:13" ht="13.2" customHeight="1" x14ac:dyDescent="0.25">
      <c r="B34" s="221" t="s">
        <v>1643</v>
      </c>
      <c r="C34" s="221"/>
      <c r="D34" s="79">
        <f>DatosDelitos!C244</f>
        <v>2</v>
      </c>
      <c r="E34" s="80">
        <f>DatosDelitos!H244</f>
        <v>1</v>
      </c>
      <c r="F34" s="80">
        <f>DatosDelitos!I244</f>
        <v>3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0">
        <f>DatosDelitos!P244</f>
        <v>4</v>
      </c>
    </row>
    <row r="35" spans="2:13" ht="13.2" customHeight="1" x14ac:dyDescent="0.25">
      <c r="B35" s="221" t="s">
        <v>1644</v>
      </c>
      <c r="C35" s="221"/>
      <c r="D35" s="79">
        <f>DatosDelitos!C271</f>
        <v>200</v>
      </c>
      <c r="E35" s="80">
        <f>DatosDelitos!H271</f>
        <v>87</v>
      </c>
      <c r="F35" s="80">
        <f>DatosDelitos!I271</f>
        <v>123</v>
      </c>
      <c r="G35" s="80">
        <f>DatosDelitos!J271</f>
        <v>2</v>
      </c>
      <c r="H35" s="80">
        <f>DatosDelitos!K271</f>
        <v>1</v>
      </c>
      <c r="I35" s="80">
        <f>DatosDelitos!L271</f>
        <v>0</v>
      </c>
      <c r="J35" s="80">
        <f>DatosDelitos!M271</f>
        <v>2</v>
      </c>
      <c r="K35" s="80">
        <f>DatosDelitos!O271</f>
        <v>25</v>
      </c>
      <c r="L35" s="80">
        <f>DatosDelitos!P271</f>
        <v>188</v>
      </c>
    </row>
    <row r="36" spans="2:13" ht="38.25" customHeight="1" x14ac:dyDescent="0.25">
      <c r="B36" s="221" t="s">
        <v>1645</v>
      </c>
      <c r="C36" s="22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0">
        <f>DatosDelitos!P301</f>
        <v>0</v>
      </c>
    </row>
    <row r="37" spans="2:13" ht="13.2" customHeight="1" x14ac:dyDescent="0.25">
      <c r="B37" s="221" t="s">
        <v>1646</v>
      </c>
      <c r="C37" s="221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0">
        <f>DatosDelitos!P305</f>
        <v>0</v>
      </c>
    </row>
    <row r="38" spans="2:13" ht="13.2" customHeight="1" x14ac:dyDescent="0.25">
      <c r="B38" s="221" t="s">
        <v>1647</v>
      </c>
      <c r="C38" s="221"/>
      <c r="D38" s="79">
        <f>DatosDelitos!C312+DatosDelitos!C318+DatosDelitos!C320</f>
        <v>0</v>
      </c>
      <c r="E38" s="80">
        <f>DatosDelitos!H312+DatosDelitos!H318+DatosDelitos!H320</f>
        <v>0</v>
      </c>
      <c r="F38" s="80">
        <f>DatosDelitos!I312+DatosDelitos!I318+DatosDelitos!I320</f>
        <v>0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0">
        <f>DatosDelitos!P312+DatosDelitos!P318+DatosDelitos!P320</f>
        <v>0</v>
      </c>
    </row>
    <row r="39" spans="2:13" ht="13.2" customHeight="1" x14ac:dyDescent="0.25">
      <c r="B39" s="221" t="s">
        <v>1648</v>
      </c>
      <c r="C39" s="221"/>
      <c r="D39" s="79">
        <f>DatosDelitos!C323</f>
        <v>2650</v>
      </c>
      <c r="E39" s="80">
        <f>DatosDelitos!H323</f>
        <v>112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0</v>
      </c>
      <c r="J39" s="80">
        <f>DatosDelitos!M323</f>
        <v>0</v>
      </c>
      <c r="K39" s="80">
        <f>DatosDelitos!O323</f>
        <v>0</v>
      </c>
      <c r="L39" s="80">
        <f>DatosDelitos!P323</f>
        <v>8</v>
      </c>
    </row>
    <row r="40" spans="2:13" ht="13.2" customHeight="1" x14ac:dyDescent="0.25">
      <c r="B40" s="221" t="s">
        <v>1649</v>
      </c>
      <c r="C40" s="221"/>
      <c r="D40" s="79">
        <f>DatosDelitos!C325</f>
        <v>0</v>
      </c>
      <c r="E40" s="79">
        <f>DatosDelitos!H325</f>
        <v>0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3</v>
      </c>
      <c r="L40" s="79">
        <f>DatosDelitos!P325</f>
        <v>0</v>
      </c>
    </row>
    <row r="41" spans="2:13" ht="13.2" customHeight="1" x14ac:dyDescent="0.25">
      <c r="B41" s="221" t="s">
        <v>947</v>
      </c>
      <c r="C41" s="221"/>
      <c r="D41" s="79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79">
        <f>DatosDelitos!P337</f>
        <v>0</v>
      </c>
    </row>
    <row r="42" spans="2:13" ht="13.2" customHeight="1" x14ac:dyDescent="0.25">
      <c r="B42" s="221" t="s">
        <v>1650</v>
      </c>
      <c r="C42" s="221"/>
      <c r="D42" s="79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79">
        <f>DatosDelitos!P339</f>
        <v>0</v>
      </c>
    </row>
    <row r="43" spans="2:13" ht="13.95" customHeight="1" thickBot="1" x14ac:dyDescent="0.3">
      <c r="B43" s="224" t="s">
        <v>951</v>
      </c>
      <c r="C43" s="224"/>
      <c r="D43" s="82">
        <f>SUM(D11:D42)</f>
        <v>17616</v>
      </c>
      <c r="E43" s="82">
        <f t="shared" ref="E43:L43" si="0">SUM(E11:E42)</f>
        <v>2189</v>
      </c>
      <c r="F43" s="82">
        <f t="shared" si="0"/>
        <v>2049</v>
      </c>
      <c r="G43" s="82">
        <f t="shared" si="0"/>
        <v>42</v>
      </c>
      <c r="H43" s="82">
        <f t="shared" si="0"/>
        <v>54</v>
      </c>
      <c r="I43" s="82">
        <f t="shared" si="0"/>
        <v>12</v>
      </c>
      <c r="J43" s="82">
        <f t="shared" si="0"/>
        <v>14</v>
      </c>
      <c r="K43" s="82">
        <f t="shared" si="0"/>
        <v>293</v>
      </c>
      <c r="L43" s="82">
        <f t="shared" si="0"/>
        <v>4054</v>
      </c>
    </row>
    <row r="46" spans="2:13" ht="15.6" x14ac:dyDescent="0.3">
      <c r="B46" s="83" t="s">
        <v>1651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8" spans="2:13" ht="40.200000000000003" thickBot="1" x14ac:dyDescent="0.3">
      <c r="D48" s="59" t="s">
        <v>1614</v>
      </c>
      <c r="E48" s="61" t="s">
        <v>1615</v>
      </c>
    </row>
    <row r="49" spans="2:5" ht="13.2" customHeight="1" x14ac:dyDescent="0.3">
      <c r="B49" s="223" t="s">
        <v>1652</v>
      </c>
      <c r="C49" s="223"/>
      <c r="D49" s="85">
        <f>DatosDelitos!F5</f>
        <v>0</v>
      </c>
      <c r="E49" s="85">
        <f>DatosDelitos!G5</f>
        <v>0</v>
      </c>
    </row>
    <row r="50" spans="2:5" ht="13.2" customHeight="1" x14ac:dyDescent="0.3">
      <c r="B50" s="223" t="s">
        <v>1653</v>
      </c>
      <c r="C50" s="223"/>
      <c r="D50" s="85">
        <f>DatosDelitos!F13-DatosDelitos!F17</f>
        <v>110</v>
      </c>
      <c r="E50" s="85">
        <f>DatosDelitos!G13-DatosDelitos!G17</f>
        <v>199</v>
      </c>
    </row>
    <row r="51" spans="2:5" ht="13.2" customHeight="1" x14ac:dyDescent="0.3">
      <c r="B51" s="223" t="s">
        <v>324</v>
      </c>
      <c r="C51" s="223"/>
      <c r="D51" s="85">
        <f>DatosDelitos!F10</f>
        <v>0</v>
      </c>
      <c r="E51" s="85">
        <f>DatosDelitos!G10</f>
        <v>0</v>
      </c>
    </row>
    <row r="52" spans="2:5" ht="13.2" customHeight="1" x14ac:dyDescent="0.3">
      <c r="B52" s="223" t="s">
        <v>342</v>
      </c>
      <c r="C52" s="223"/>
      <c r="D52" s="85">
        <f>DatosDelitos!F20</f>
        <v>0</v>
      </c>
      <c r="E52" s="85">
        <f>DatosDelitos!G20</f>
        <v>1</v>
      </c>
    </row>
    <row r="53" spans="2:5" ht="13.2" customHeight="1" x14ac:dyDescent="0.3">
      <c r="B53" s="223" t="s">
        <v>347</v>
      </c>
      <c r="C53" s="223"/>
      <c r="D53" s="85">
        <f>DatosDelitos!F23</f>
        <v>0</v>
      </c>
      <c r="E53" s="85">
        <f>DatosDelitos!G23</f>
        <v>0</v>
      </c>
    </row>
    <row r="54" spans="2:5" ht="13.2" customHeight="1" x14ac:dyDescent="0.3">
      <c r="B54" s="223" t="s">
        <v>1625</v>
      </c>
      <c r="C54" s="223"/>
      <c r="D54" s="85">
        <f>DatosDelitos!F17+DatosDelitos!F44</f>
        <v>1051</v>
      </c>
      <c r="E54" s="85">
        <f>DatosDelitos!G17+DatosDelitos!G44</f>
        <v>345</v>
      </c>
    </row>
    <row r="55" spans="2:5" ht="13.2" customHeight="1" x14ac:dyDescent="0.3">
      <c r="B55" s="223" t="s">
        <v>1626</v>
      </c>
      <c r="C55" s="223"/>
      <c r="D55" s="85">
        <f>DatosDelitos!F30</f>
        <v>157</v>
      </c>
      <c r="E55" s="85">
        <f>DatosDelitos!G30</f>
        <v>296</v>
      </c>
    </row>
    <row r="56" spans="2:5" ht="13.2" customHeight="1" x14ac:dyDescent="0.3">
      <c r="B56" s="223" t="s">
        <v>1627</v>
      </c>
      <c r="C56" s="223"/>
      <c r="D56" s="85">
        <f>DatosDelitos!F42-DatosDelitos!F44</f>
        <v>0</v>
      </c>
      <c r="E56" s="85">
        <f>DatosDelitos!G42-DatosDelitos!G44</f>
        <v>0</v>
      </c>
    </row>
    <row r="57" spans="2:5" ht="13.2" customHeight="1" x14ac:dyDescent="0.3">
      <c r="B57" s="223" t="s">
        <v>1628</v>
      </c>
      <c r="C57" s="223"/>
      <c r="D57" s="85">
        <f>DatosDelitos!F50</f>
        <v>6</v>
      </c>
      <c r="E57" s="85">
        <f>DatosDelitos!G50</f>
        <v>7</v>
      </c>
    </row>
    <row r="58" spans="2:5" ht="13.2" customHeight="1" x14ac:dyDescent="0.3">
      <c r="B58" s="223" t="s">
        <v>1629</v>
      </c>
      <c r="C58" s="223"/>
      <c r="D58" s="85">
        <f>DatosDelitos!F72</f>
        <v>0</v>
      </c>
      <c r="E58" s="85">
        <f>DatosDelitos!G72</f>
        <v>0</v>
      </c>
    </row>
    <row r="59" spans="2:5" ht="27" customHeight="1" x14ac:dyDescent="0.3">
      <c r="B59" s="223" t="s">
        <v>1654</v>
      </c>
      <c r="C59" s="223"/>
      <c r="D59" s="85">
        <f>DatosDelitos!F74</f>
        <v>1</v>
      </c>
      <c r="E59" s="85">
        <f>DatosDelitos!G74</f>
        <v>2</v>
      </c>
    </row>
    <row r="60" spans="2:5" ht="13.2" customHeight="1" x14ac:dyDescent="0.3">
      <c r="B60" s="223" t="s">
        <v>1631</v>
      </c>
      <c r="C60" s="223"/>
      <c r="D60" s="85">
        <f>DatosDelitos!F82</f>
        <v>4</v>
      </c>
      <c r="E60" s="85">
        <f>DatosDelitos!G82</f>
        <v>22</v>
      </c>
    </row>
    <row r="61" spans="2:5" ht="13.2" customHeight="1" x14ac:dyDescent="0.3">
      <c r="B61" s="223" t="s">
        <v>1632</v>
      </c>
      <c r="C61" s="223"/>
      <c r="D61" s="85">
        <f>DatosDelitos!F85</f>
        <v>5</v>
      </c>
      <c r="E61" s="85">
        <f>DatosDelitos!G85</f>
        <v>2</v>
      </c>
    </row>
    <row r="62" spans="2:5" ht="13.2" customHeight="1" x14ac:dyDescent="0.3">
      <c r="B62" s="223" t="s">
        <v>970</v>
      </c>
      <c r="C62" s="223"/>
      <c r="D62" s="85">
        <f>DatosDelitos!F97</f>
        <v>154</v>
      </c>
      <c r="E62" s="85">
        <f>DatosDelitos!G97</f>
        <v>131</v>
      </c>
    </row>
    <row r="63" spans="2:5" ht="27" customHeight="1" x14ac:dyDescent="0.3">
      <c r="B63" s="223" t="s">
        <v>1655</v>
      </c>
      <c r="C63" s="223"/>
      <c r="D63" s="85">
        <f>DatosDelitos!F131</f>
        <v>0</v>
      </c>
      <c r="E63" s="85">
        <f>DatosDelitos!G131</f>
        <v>0</v>
      </c>
    </row>
    <row r="64" spans="2:5" ht="13.2" customHeight="1" x14ac:dyDescent="0.3">
      <c r="B64" s="223" t="s">
        <v>1634</v>
      </c>
      <c r="C64" s="223"/>
      <c r="D64" s="85">
        <f>DatosDelitos!F137</f>
        <v>0</v>
      </c>
      <c r="E64" s="85">
        <f>DatosDelitos!G137</f>
        <v>0</v>
      </c>
    </row>
    <row r="65" spans="2:5" ht="13.2" customHeight="1" x14ac:dyDescent="0.3">
      <c r="B65" s="223" t="s">
        <v>1635</v>
      </c>
      <c r="C65" s="223"/>
      <c r="D65" s="85">
        <f>DatosDelitos!F144</f>
        <v>0</v>
      </c>
      <c r="E65" s="85">
        <f>DatosDelitos!G144</f>
        <v>0</v>
      </c>
    </row>
    <row r="66" spans="2:5" ht="40.5" customHeight="1" x14ac:dyDescent="0.3">
      <c r="B66" s="223" t="s">
        <v>1636</v>
      </c>
      <c r="C66" s="223"/>
      <c r="D66" s="85">
        <f>DatosDelitos!F147</f>
        <v>10</v>
      </c>
      <c r="E66" s="85">
        <f>DatosDelitos!G147</f>
        <v>10</v>
      </c>
    </row>
    <row r="67" spans="2:5" ht="13.2" customHeight="1" x14ac:dyDescent="0.3">
      <c r="B67" s="223" t="s">
        <v>1637</v>
      </c>
      <c r="C67" s="223"/>
      <c r="D67" s="85">
        <f>DatosDelitos!F156+SUM(DatosDelitos!F167:G172)</f>
        <v>0</v>
      </c>
      <c r="E67" s="85">
        <f>DatosDelitos!G156+SUM(DatosDelitos!G167:H172)</f>
        <v>0</v>
      </c>
    </row>
    <row r="68" spans="2:5" ht="13.2" customHeight="1" x14ac:dyDescent="0.3">
      <c r="B68" s="223" t="s">
        <v>1638</v>
      </c>
      <c r="C68" s="223"/>
      <c r="D68" s="85">
        <f>SUM(DatosDelitos!F173:G177)</f>
        <v>0</v>
      </c>
      <c r="E68" s="85">
        <f>SUM(DatosDelitos!G173:H177)</f>
        <v>70</v>
      </c>
    </row>
    <row r="69" spans="2:5" ht="13.2" customHeight="1" x14ac:dyDescent="0.3">
      <c r="B69" s="223" t="s">
        <v>1639</v>
      </c>
      <c r="C69" s="223"/>
      <c r="D69" s="85">
        <f>DatosDelitos!F178</f>
        <v>1129</v>
      </c>
      <c r="E69" s="85">
        <f>DatosDelitos!G178</f>
        <v>1077</v>
      </c>
    </row>
    <row r="70" spans="2:5" ht="13.2" customHeight="1" x14ac:dyDescent="0.3">
      <c r="B70" s="223" t="s">
        <v>1640</v>
      </c>
      <c r="C70" s="223"/>
      <c r="D70" s="85">
        <f>DatosDelitos!F186</f>
        <v>8</v>
      </c>
      <c r="E70" s="85">
        <f>DatosDelitos!G186</f>
        <v>6</v>
      </c>
    </row>
    <row r="71" spans="2:5" ht="13.2" customHeight="1" x14ac:dyDescent="0.3">
      <c r="B71" s="223" t="s">
        <v>1641</v>
      </c>
      <c r="C71" s="223"/>
      <c r="D71" s="85">
        <f>DatosDelitos!F201</f>
        <v>17</v>
      </c>
      <c r="E71" s="85">
        <f>DatosDelitos!G201</f>
        <v>19</v>
      </c>
    </row>
    <row r="72" spans="2:5" ht="13.2" customHeight="1" x14ac:dyDescent="0.3">
      <c r="B72" s="223" t="s">
        <v>1642</v>
      </c>
      <c r="C72" s="223"/>
      <c r="D72" s="85">
        <f>DatosDelitos!F223</f>
        <v>345</v>
      </c>
      <c r="E72" s="85">
        <f>DatosDelitos!G223</f>
        <v>290</v>
      </c>
    </row>
    <row r="73" spans="2:5" ht="13.2" customHeight="1" x14ac:dyDescent="0.3">
      <c r="B73" s="223" t="s">
        <v>1643</v>
      </c>
      <c r="C73" s="223"/>
      <c r="D73" s="85">
        <f>DatosDelitos!F244</f>
        <v>1</v>
      </c>
      <c r="E73" s="85">
        <f>DatosDelitos!G244</f>
        <v>0</v>
      </c>
    </row>
    <row r="74" spans="2:5" ht="13.2" customHeight="1" x14ac:dyDescent="0.3">
      <c r="B74" s="223" t="s">
        <v>1644</v>
      </c>
      <c r="C74" s="223"/>
      <c r="D74" s="85">
        <f>DatosDelitos!F271</f>
        <v>119</v>
      </c>
      <c r="E74" s="85">
        <f>DatosDelitos!G271</f>
        <v>105</v>
      </c>
    </row>
    <row r="75" spans="2:5" ht="38.25" customHeight="1" x14ac:dyDescent="0.3">
      <c r="B75" s="223" t="s">
        <v>1645</v>
      </c>
      <c r="C75" s="223"/>
      <c r="D75" s="85">
        <f>DatosDelitos!F301</f>
        <v>0</v>
      </c>
      <c r="E75" s="85">
        <f>DatosDelitos!G301</f>
        <v>0</v>
      </c>
    </row>
    <row r="76" spans="2:5" ht="13.2" customHeight="1" x14ac:dyDescent="0.3">
      <c r="B76" s="223" t="s">
        <v>1646</v>
      </c>
      <c r="C76" s="223"/>
      <c r="D76" s="85">
        <f>DatosDelitos!F305</f>
        <v>0</v>
      </c>
      <c r="E76" s="85">
        <f>DatosDelitos!G305</f>
        <v>0</v>
      </c>
    </row>
    <row r="77" spans="2:5" ht="13.2" customHeight="1" x14ac:dyDescent="0.3">
      <c r="B77" s="223" t="s">
        <v>1647</v>
      </c>
      <c r="C77" s="223"/>
      <c r="D77" s="85">
        <f>DatosDelitos!F312+DatosDelitos!F318+DatosDelitos!F320</f>
        <v>0</v>
      </c>
      <c r="E77" s="85">
        <f>DatosDelitos!G312+DatosDelitos!G318+DatosDelitos!G320</f>
        <v>0</v>
      </c>
    </row>
    <row r="78" spans="2:5" ht="13.95" customHeight="1" x14ac:dyDescent="0.3">
      <c r="B78" s="223" t="s">
        <v>1648</v>
      </c>
      <c r="C78" s="223"/>
      <c r="D78" s="85">
        <f>DatosDelitos!F323</f>
        <v>24</v>
      </c>
      <c r="E78" s="85">
        <f>DatosDelitos!G323</f>
        <v>0</v>
      </c>
    </row>
    <row r="79" spans="2:5" ht="15" customHeight="1" x14ac:dyDescent="0.3">
      <c r="B79" s="225" t="s">
        <v>1649</v>
      </c>
      <c r="C79" s="225"/>
      <c r="D79" s="85">
        <f>DatosDelitos!F325</f>
        <v>0</v>
      </c>
      <c r="E79" s="85">
        <f>DatosDelitos!G325</f>
        <v>0</v>
      </c>
    </row>
    <row r="80" spans="2:5" ht="15" customHeight="1" x14ac:dyDescent="0.3">
      <c r="B80" s="225" t="s">
        <v>947</v>
      </c>
      <c r="C80" s="225"/>
      <c r="D80" s="85">
        <f>DatosDelitos!F337</f>
        <v>0</v>
      </c>
      <c r="E80" s="85">
        <f>DatosDelitos!G337</f>
        <v>0</v>
      </c>
    </row>
    <row r="81" spans="2:13" ht="15" customHeight="1" x14ac:dyDescent="0.3">
      <c r="B81" s="225" t="s">
        <v>1650</v>
      </c>
      <c r="C81" s="225"/>
      <c r="D81" s="85">
        <f>DatosDelitos!F339</f>
        <v>0</v>
      </c>
      <c r="E81" s="85">
        <f>DatosDelitos!G339</f>
        <v>0</v>
      </c>
    </row>
    <row r="82" spans="2:13" ht="15" customHeight="1" x14ac:dyDescent="0.3">
      <c r="B82" s="225" t="s">
        <v>1656</v>
      </c>
      <c r="C82" s="225"/>
      <c r="D82" s="85">
        <f>SUM(D49:D81)</f>
        <v>3141</v>
      </c>
      <c r="E82" s="85">
        <f>SUM(E49:E81)</f>
        <v>2582</v>
      </c>
    </row>
    <row r="84" spans="2:13" s="88" customFormat="1" ht="15.6" x14ac:dyDescent="0.3">
      <c r="B84" s="86" t="s">
        <v>1657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6.4" x14ac:dyDescent="0.25">
      <c r="D86" s="89" t="s">
        <v>310</v>
      </c>
    </row>
    <row r="87" spans="2:13" ht="13.2" customHeight="1" x14ac:dyDescent="0.3">
      <c r="B87" s="223" t="s">
        <v>1624</v>
      </c>
      <c r="C87" s="223"/>
      <c r="D87" s="85">
        <f>DatosDelitos!N5+DatosDelitos!N13-DatosDelitos!N17</f>
        <v>2</v>
      </c>
    </row>
    <row r="88" spans="2:13" ht="13.2" customHeight="1" x14ac:dyDescent="0.3">
      <c r="B88" s="223" t="s">
        <v>324</v>
      </c>
      <c r="C88" s="223"/>
      <c r="D88" s="85">
        <f>DatosDelitos!N10</f>
        <v>0</v>
      </c>
    </row>
    <row r="89" spans="2:13" ht="13.2" customHeight="1" x14ac:dyDescent="0.3">
      <c r="B89" s="223" t="s">
        <v>342</v>
      </c>
      <c r="C89" s="223"/>
      <c r="D89" s="85">
        <f>DatosDelitos!N20</f>
        <v>0</v>
      </c>
    </row>
    <row r="90" spans="2:13" ht="13.2" customHeight="1" x14ac:dyDescent="0.3">
      <c r="B90" s="223" t="s">
        <v>347</v>
      </c>
      <c r="C90" s="223"/>
      <c r="D90" s="85">
        <f>DatosDelitos!N23</f>
        <v>0</v>
      </c>
    </row>
    <row r="91" spans="2:13" ht="13.2" customHeight="1" x14ac:dyDescent="0.3">
      <c r="B91" s="223" t="s">
        <v>1658</v>
      </c>
      <c r="C91" s="223"/>
      <c r="D91" s="85">
        <f>SUM(DatosDelitos!N17,DatosDelitos!N44)</f>
        <v>3</v>
      </c>
    </row>
    <row r="92" spans="2:13" ht="13.2" customHeight="1" x14ac:dyDescent="0.3">
      <c r="B92" s="223" t="s">
        <v>1626</v>
      </c>
      <c r="C92" s="223"/>
      <c r="D92" s="85">
        <f>DatosDelitos!N30</f>
        <v>7</v>
      </c>
    </row>
    <row r="93" spans="2:13" ht="13.2" customHeight="1" x14ac:dyDescent="0.3">
      <c r="B93" s="223" t="s">
        <v>1627</v>
      </c>
      <c r="C93" s="223"/>
      <c r="D93" s="85">
        <f>DatosDelitos!N42-DatosDelitos!N44</f>
        <v>1</v>
      </c>
    </row>
    <row r="94" spans="2:13" ht="13.2" customHeight="1" x14ac:dyDescent="0.3">
      <c r="B94" s="223" t="s">
        <v>1628</v>
      </c>
      <c r="C94" s="223"/>
      <c r="D94" s="85">
        <f>DatosDelitos!N50</f>
        <v>22</v>
      </c>
    </row>
    <row r="95" spans="2:13" ht="13.2" customHeight="1" x14ac:dyDescent="0.3">
      <c r="B95" s="223" t="s">
        <v>1629</v>
      </c>
      <c r="C95" s="223"/>
      <c r="D95" s="85">
        <f>DatosDelitos!N72</f>
        <v>1</v>
      </c>
    </row>
    <row r="96" spans="2:13" ht="27" customHeight="1" x14ac:dyDescent="0.3">
      <c r="B96" s="223" t="s">
        <v>1654</v>
      </c>
      <c r="C96" s="223"/>
      <c r="D96" s="85">
        <f>DatosDelitos!N74</f>
        <v>2</v>
      </c>
    </row>
    <row r="97" spans="2:4" ht="13.2" customHeight="1" x14ac:dyDescent="0.3">
      <c r="B97" s="223" t="s">
        <v>1631</v>
      </c>
      <c r="C97" s="223"/>
      <c r="D97" s="85">
        <f>DatosDelitos!N82</f>
        <v>1</v>
      </c>
    </row>
    <row r="98" spans="2:4" ht="13.2" customHeight="1" x14ac:dyDescent="0.3">
      <c r="B98" s="223" t="s">
        <v>1632</v>
      </c>
      <c r="C98" s="223"/>
      <c r="D98" s="85">
        <f>DatosDelitos!N85</f>
        <v>13</v>
      </c>
    </row>
    <row r="99" spans="2:4" ht="13.2" customHeight="1" x14ac:dyDescent="0.3">
      <c r="B99" s="223" t="s">
        <v>970</v>
      </c>
      <c r="C99" s="223"/>
      <c r="D99" s="85">
        <f>DatosDelitos!N97</f>
        <v>14</v>
      </c>
    </row>
    <row r="100" spans="2:4" ht="27" customHeight="1" x14ac:dyDescent="0.3">
      <c r="B100" s="223" t="s">
        <v>1655</v>
      </c>
      <c r="C100" s="223"/>
      <c r="D100" s="85">
        <f>DatosDelitos!N131</f>
        <v>1</v>
      </c>
    </row>
    <row r="101" spans="2:4" ht="13.2" customHeight="1" x14ac:dyDescent="0.3">
      <c r="B101" s="223" t="s">
        <v>1634</v>
      </c>
      <c r="C101" s="223"/>
      <c r="D101" s="85">
        <f>DatosDelitos!N137</f>
        <v>0</v>
      </c>
    </row>
    <row r="102" spans="2:4" ht="13.2" customHeight="1" x14ac:dyDescent="0.3">
      <c r="B102" s="223" t="s">
        <v>1635</v>
      </c>
      <c r="C102" s="223"/>
      <c r="D102" s="85">
        <f>DatosDelitos!N144</f>
        <v>0</v>
      </c>
    </row>
    <row r="103" spans="2:4" ht="13.2" customHeight="1" x14ac:dyDescent="0.3">
      <c r="B103" s="223" t="s">
        <v>1659</v>
      </c>
      <c r="C103" s="223"/>
      <c r="D103" s="85">
        <f>DatosDelitos!N148</f>
        <v>12</v>
      </c>
    </row>
    <row r="104" spans="2:4" ht="13.2" customHeight="1" x14ac:dyDescent="0.3">
      <c r="B104" s="223" t="s">
        <v>1181</v>
      </c>
      <c r="C104" s="223"/>
      <c r="D104" s="85">
        <f>SUM(DatosDelitos!N149,DatosDelitos!N150)</f>
        <v>0</v>
      </c>
    </row>
    <row r="105" spans="2:4" ht="13.2" customHeight="1" x14ac:dyDescent="0.3">
      <c r="B105" s="223" t="s">
        <v>1179</v>
      </c>
      <c r="C105" s="223"/>
      <c r="D105" s="85">
        <f>SUM(DatosDelitos!N151:N155)</f>
        <v>24</v>
      </c>
    </row>
    <row r="106" spans="2:4" ht="13.2" customHeight="1" x14ac:dyDescent="0.3">
      <c r="B106" s="223" t="s">
        <v>1637</v>
      </c>
      <c r="C106" s="223"/>
      <c r="D106" s="85">
        <f>SUM(SUM(DatosDelitos!N157:N160),SUM(DatosDelitos!N167:N172))</f>
        <v>0</v>
      </c>
    </row>
    <row r="107" spans="2:4" ht="13.2" customHeight="1" x14ac:dyDescent="0.3">
      <c r="B107" s="223" t="s">
        <v>1660</v>
      </c>
      <c r="C107" s="223"/>
      <c r="D107" s="85">
        <f>SUM(DatosDelitos!N161:N165)</f>
        <v>19</v>
      </c>
    </row>
    <row r="108" spans="2:4" ht="13.2" customHeight="1" x14ac:dyDescent="0.3">
      <c r="B108" s="223" t="s">
        <v>1638</v>
      </c>
      <c r="C108" s="223"/>
      <c r="D108" s="85">
        <f>SUM(DatosDelitos!N173:N177)</f>
        <v>7</v>
      </c>
    </row>
    <row r="109" spans="2:4" ht="13.2" customHeight="1" x14ac:dyDescent="0.3">
      <c r="B109" s="223" t="s">
        <v>1639</v>
      </c>
      <c r="C109" s="223"/>
      <c r="D109" s="85">
        <f>DatosDelitos!N178</f>
        <v>31</v>
      </c>
    </row>
    <row r="110" spans="2:4" ht="13.2" customHeight="1" x14ac:dyDescent="0.3">
      <c r="B110" s="223" t="s">
        <v>1640</v>
      </c>
      <c r="C110" s="223"/>
      <c r="D110" s="85">
        <f>DatosDelitos!N186</f>
        <v>6</v>
      </c>
    </row>
    <row r="111" spans="2:4" ht="13.2" customHeight="1" x14ac:dyDescent="0.3">
      <c r="B111" s="223" t="s">
        <v>1641</v>
      </c>
      <c r="C111" s="223"/>
      <c r="D111" s="85">
        <f>DatosDelitos!N201</f>
        <v>14</v>
      </c>
    </row>
    <row r="112" spans="2:4" ht="13.2" customHeight="1" x14ac:dyDescent="0.3">
      <c r="B112" s="223" t="s">
        <v>1642</v>
      </c>
      <c r="C112" s="223"/>
      <c r="D112" s="85">
        <f>DatosDelitos!N223</f>
        <v>0</v>
      </c>
    </row>
    <row r="113" spans="2:4" ht="13.2" customHeight="1" x14ac:dyDescent="0.3">
      <c r="B113" s="223" t="s">
        <v>1643</v>
      </c>
      <c r="C113" s="223"/>
      <c r="D113" s="85">
        <f>DatosDelitos!N244</f>
        <v>1</v>
      </c>
    </row>
    <row r="114" spans="2:4" ht="13.2" customHeight="1" x14ac:dyDescent="0.3">
      <c r="B114" s="223" t="s">
        <v>1644</v>
      </c>
      <c r="C114" s="223"/>
      <c r="D114" s="85">
        <f>DatosDelitos!N271</f>
        <v>2</v>
      </c>
    </row>
    <row r="115" spans="2:4" ht="38.25" customHeight="1" x14ac:dyDescent="0.3">
      <c r="B115" s="223" t="s">
        <v>1645</v>
      </c>
      <c r="C115" s="223"/>
      <c r="D115" s="85">
        <f>DatosDelitos!N301</f>
        <v>0</v>
      </c>
    </row>
    <row r="116" spans="2:4" ht="13.2" customHeight="1" x14ac:dyDescent="0.3">
      <c r="B116" s="223" t="s">
        <v>1646</v>
      </c>
      <c r="C116" s="223"/>
      <c r="D116" s="85">
        <f>DatosDelitos!N305</f>
        <v>0</v>
      </c>
    </row>
    <row r="117" spans="2:4" ht="13.2" customHeight="1" x14ac:dyDescent="0.3">
      <c r="B117" s="223" t="s">
        <v>1647</v>
      </c>
      <c r="C117" s="223"/>
      <c r="D117" s="85">
        <f>DatosDelitos!N312+DatosDelitos!N320</f>
        <v>0</v>
      </c>
    </row>
    <row r="118" spans="2:4" ht="13.2" customHeight="1" x14ac:dyDescent="0.3">
      <c r="B118" s="223" t="s">
        <v>913</v>
      </c>
      <c r="C118" s="223"/>
      <c r="D118" s="85">
        <f>DatosDelitos!N318</f>
        <v>0</v>
      </c>
    </row>
    <row r="119" spans="2:4" ht="13.95" customHeight="1" x14ac:dyDescent="0.3">
      <c r="B119" s="223" t="s">
        <v>1648</v>
      </c>
      <c r="C119" s="223"/>
      <c r="D119" s="85">
        <f>DatosDelitos!N323</f>
        <v>0</v>
      </c>
    </row>
    <row r="120" spans="2:4" ht="12.75" customHeight="1" x14ac:dyDescent="0.3">
      <c r="B120" s="225" t="s">
        <v>1649</v>
      </c>
      <c r="C120" s="225"/>
      <c r="D120" s="85">
        <f>DatosDelitos!N325</f>
        <v>0</v>
      </c>
    </row>
    <row r="121" spans="2:4" ht="15" customHeight="1" x14ac:dyDescent="0.3">
      <c r="B121" s="225" t="s">
        <v>947</v>
      </c>
      <c r="C121" s="225"/>
      <c r="D121" s="85">
        <f>DatosDelitos!N337</f>
        <v>0</v>
      </c>
    </row>
    <row r="122" spans="2:4" ht="15" customHeight="1" x14ac:dyDescent="0.3">
      <c r="B122" s="225" t="s">
        <v>1650</v>
      </c>
      <c r="C122" s="225"/>
      <c r="D122" s="85">
        <f>DatosDelitos!N339</f>
        <v>0</v>
      </c>
    </row>
    <row r="123" spans="2:4" ht="15" customHeight="1" x14ac:dyDescent="0.3">
      <c r="B123" s="223" t="s">
        <v>1656</v>
      </c>
      <c r="C123" s="223"/>
      <c r="D123" s="85">
        <f>SUM(D87:D122)</f>
        <v>183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4"/>
    </row>
    <row r="4" spans="1:16" ht="30.6" x14ac:dyDescent="0.3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3">
      <c r="A5" s="187" t="s">
        <v>313</v>
      </c>
      <c r="B5" s="188"/>
      <c r="C5" s="26">
        <v>31</v>
      </c>
      <c r="D5" s="26">
        <v>39</v>
      </c>
      <c r="E5" s="27">
        <v>-0.20512820512820501</v>
      </c>
      <c r="F5" s="26">
        <v>0</v>
      </c>
      <c r="G5" s="26">
        <v>0</v>
      </c>
      <c r="H5" s="26">
        <v>10</v>
      </c>
      <c r="I5" s="26">
        <v>8</v>
      </c>
      <c r="J5" s="26">
        <v>2</v>
      </c>
      <c r="K5" s="26">
        <v>6</v>
      </c>
      <c r="L5" s="26">
        <v>3</v>
      </c>
      <c r="M5" s="26">
        <v>1</v>
      </c>
      <c r="N5" s="26">
        <v>0</v>
      </c>
      <c r="O5" s="26">
        <v>8</v>
      </c>
      <c r="P5" s="28">
        <v>12</v>
      </c>
    </row>
    <row r="6" spans="1:16" x14ac:dyDescent="0.3">
      <c r="A6" s="29" t="s">
        <v>314</v>
      </c>
      <c r="B6" s="29" t="s">
        <v>315</v>
      </c>
      <c r="C6" s="14">
        <v>4</v>
      </c>
      <c r="D6" s="14">
        <v>11</v>
      </c>
      <c r="E6" s="30">
        <v>-0.63636363636363602</v>
      </c>
      <c r="F6" s="14">
        <v>0</v>
      </c>
      <c r="G6" s="14">
        <v>0</v>
      </c>
      <c r="H6" s="14">
        <v>1</v>
      </c>
      <c r="I6" s="14">
        <v>0</v>
      </c>
      <c r="J6" s="14">
        <v>2</v>
      </c>
      <c r="K6" s="14">
        <v>4</v>
      </c>
      <c r="L6" s="14">
        <v>3</v>
      </c>
      <c r="M6" s="14">
        <v>0</v>
      </c>
      <c r="N6" s="14">
        <v>0</v>
      </c>
      <c r="O6" s="14">
        <v>8</v>
      </c>
      <c r="P6" s="23">
        <v>1</v>
      </c>
    </row>
    <row r="7" spans="1:16" x14ac:dyDescent="0.3">
      <c r="A7" s="29" t="s">
        <v>316</v>
      </c>
      <c r="B7" s="29" t="s">
        <v>317</v>
      </c>
      <c r="C7" s="14">
        <v>1</v>
      </c>
      <c r="D7" s="14">
        <v>2</v>
      </c>
      <c r="E7" s="30">
        <v>-0.5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1</v>
      </c>
      <c r="N7" s="14">
        <v>0</v>
      </c>
      <c r="O7" s="14">
        <v>0</v>
      </c>
      <c r="P7" s="23">
        <v>3</v>
      </c>
    </row>
    <row r="8" spans="1:16" x14ac:dyDescent="0.3">
      <c r="A8" s="29" t="s">
        <v>318</v>
      </c>
      <c r="B8" s="29" t="s">
        <v>319</v>
      </c>
      <c r="C8" s="14">
        <v>26</v>
      </c>
      <c r="D8" s="14">
        <v>26</v>
      </c>
      <c r="E8" s="30">
        <v>0</v>
      </c>
      <c r="F8" s="14">
        <v>0</v>
      </c>
      <c r="G8" s="14">
        <v>0</v>
      </c>
      <c r="H8" s="14">
        <v>9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8</v>
      </c>
    </row>
    <row r="9" spans="1:16" x14ac:dyDescent="0.3">
      <c r="A9" s="29" t="s">
        <v>320</v>
      </c>
      <c r="B9" s="29" t="s">
        <v>321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7" t="s">
        <v>322</v>
      </c>
      <c r="B10" s="188"/>
      <c r="C10" s="26">
        <v>3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3">
      <c r="A11" s="29" t="s">
        <v>323</v>
      </c>
      <c r="B11" s="29" t="s">
        <v>324</v>
      </c>
      <c r="C11" s="14">
        <v>3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7" t="s">
        <v>327</v>
      </c>
      <c r="B13" s="188"/>
      <c r="C13" s="26">
        <v>6852</v>
      </c>
      <c r="D13" s="26">
        <v>5501</v>
      </c>
      <c r="E13" s="27">
        <v>0.245591710598073</v>
      </c>
      <c r="F13" s="26">
        <v>1040</v>
      </c>
      <c r="G13" s="26">
        <v>505</v>
      </c>
      <c r="H13" s="26">
        <v>397</v>
      </c>
      <c r="I13" s="26">
        <v>382</v>
      </c>
      <c r="J13" s="26">
        <v>12</v>
      </c>
      <c r="K13" s="26">
        <v>11</v>
      </c>
      <c r="L13" s="26">
        <v>0</v>
      </c>
      <c r="M13" s="26">
        <v>3</v>
      </c>
      <c r="N13" s="26">
        <v>5</v>
      </c>
      <c r="O13" s="26">
        <v>27</v>
      </c>
      <c r="P13" s="28">
        <v>810</v>
      </c>
    </row>
    <row r="14" spans="1:16" x14ac:dyDescent="0.3">
      <c r="A14" s="29" t="s">
        <v>328</v>
      </c>
      <c r="B14" s="29" t="s">
        <v>329</v>
      </c>
      <c r="C14" s="14">
        <v>4453</v>
      </c>
      <c r="D14" s="14">
        <v>3576</v>
      </c>
      <c r="E14" s="30">
        <v>0.245246085011186</v>
      </c>
      <c r="F14" s="14">
        <v>104</v>
      </c>
      <c r="G14" s="14">
        <v>190</v>
      </c>
      <c r="H14" s="14">
        <v>163</v>
      </c>
      <c r="I14" s="14">
        <v>239</v>
      </c>
      <c r="J14" s="14">
        <v>4</v>
      </c>
      <c r="K14" s="14">
        <v>7</v>
      </c>
      <c r="L14" s="14">
        <v>0</v>
      </c>
      <c r="M14" s="14">
        <v>1</v>
      </c>
      <c r="N14" s="14">
        <v>1</v>
      </c>
      <c r="O14" s="14">
        <v>20</v>
      </c>
      <c r="P14" s="23">
        <v>396</v>
      </c>
    </row>
    <row r="15" spans="1:16" x14ac:dyDescent="0.3">
      <c r="A15" s="29" t="s">
        <v>330</v>
      </c>
      <c r="B15" s="29" t="s">
        <v>331</v>
      </c>
      <c r="C15" s="14">
        <v>7</v>
      </c>
      <c r="D15" s="14">
        <v>2</v>
      </c>
      <c r="E15" s="30">
        <v>2.5</v>
      </c>
      <c r="F15" s="14">
        <v>2</v>
      </c>
      <c r="G15" s="14">
        <v>1</v>
      </c>
      <c r="H15" s="14">
        <v>0</v>
      </c>
      <c r="I15" s="14">
        <v>5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3">
      <c r="A16" s="29" t="s">
        <v>332</v>
      </c>
      <c r="B16" s="29" t="s">
        <v>333</v>
      </c>
      <c r="C16" s="14">
        <v>1286</v>
      </c>
      <c r="D16" s="14">
        <v>959</v>
      </c>
      <c r="E16" s="30">
        <v>0.34098018769551602</v>
      </c>
      <c r="F16" s="14">
        <v>4</v>
      </c>
      <c r="G16" s="14">
        <v>8</v>
      </c>
      <c r="H16" s="14">
        <v>66</v>
      </c>
      <c r="I16" s="14">
        <v>61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26</v>
      </c>
    </row>
    <row r="17" spans="1:16" ht="20.399999999999999" x14ac:dyDescent="0.3">
      <c r="A17" s="29" t="s">
        <v>334</v>
      </c>
      <c r="B17" s="29" t="s">
        <v>335</v>
      </c>
      <c r="C17" s="14">
        <v>1104</v>
      </c>
      <c r="D17" s="14">
        <v>962</v>
      </c>
      <c r="E17" s="30">
        <v>0.14760914760914801</v>
      </c>
      <c r="F17" s="14">
        <v>930</v>
      </c>
      <c r="G17" s="14">
        <v>306</v>
      </c>
      <c r="H17" s="14">
        <v>168</v>
      </c>
      <c r="I17" s="14">
        <v>77</v>
      </c>
      <c r="J17" s="14">
        <v>7</v>
      </c>
      <c r="K17" s="14">
        <v>4</v>
      </c>
      <c r="L17" s="14">
        <v>0</v>
      </c>
      <c r="M17" s="14">
        <v>2</v>
      </c>
      <c r="N17" s="14">
        <v>3</v>
      </c>
      <c r="O17" s="14">
        <v>7</v>
      </c>
      <c r="P17" s="23">
        <v>388</v>
      </c>
    </row>
    <row r="18" spans="1:16" x14ac:dyDescent="0.3">
      <c r="A18" s="29" t="s">
        <v>336</v>
      </c>
      <c r="B18" s="29" t="s">
        <v>337</v>
      </c>
      <c r="C18" s="14">
        <v>2</v>
      </c>
      <c r="D18" s="14">
        <v>2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7" t="s">
        <v>340</v>
      </c>
      <c r="B20" s="188"/>
      <c r="C20" s="26">
        <v>4</v>
      </c>
      <c r="D20" s="26">
        <v>0</v>
      </c>
      <c r="E20" s="27">
        <v>0</v>
      </c>
      <c r="F20" s="26">
        <v>0</v>
      </c>
      <c r="G20" s="26">
        <v>1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2</v>
      </c>
    </row>
    <row r="21" spans="1:16" x14ac:dyDescent="0.3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9" t="s">
        <v>343</v>
      </c>
      <c r="B22" s="29" t="s">
        <v>344</v>
      </c>
      <c r="C22" s="14">
        <v>4</v>
      </c>
      <c r="D22" s="14">
        <v>0</v>
      </c>
      <c r="E22" s="30">
        <v>0</v>
      </c>
      <c r="F22" s="14">
        <v>0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2</v>
      </c>
    </row>
    <row r="23" spans="1:16" x14ac:dyDescent="0.3">
      <c r="A23" s="187" t="s">
        <v>345</v>
      </c>
      <c r="B23" s="188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3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0.399999999999999" x14ac:dyDescent="0.3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7" t="s">
        <v>358</v>
      </c>
      <c r="B30" s="188"/>
      <c r="C30" s="26">
        <v>574</v>
      </c>
      <c r="D30" s="26">
        <v>583</v>
      </c>
      <c r="E30" s="27">
        <v>-1.54373927958834E-2</v>
      </c>
      <c r="F30" s="26">
        <v>157</v>
      </c>
      <c r="G30" s="26">
        <v>296</v>
      </c>
      <c r="H30" s="26">
        <v>68</v>
      </c>
      <c r="I30" s="26">
        <v>140</v>
      </c>
      <c r="J30" s="26">
        <v>2</v>
      </c>
      <c r="K30" s="26">
        <v>5</v>
      </c>
      <c r="L30" s="26">
        <v>0</v>
      </c>
      <c r="M30" s="26">
        <v>1</v>
      </c>
      <c r="N30" s="26">
        <v>7</v>
      </c>
      <c r="O30" s="26">
        <v>25</v>
      </c>
      <c r="P30" s="28">
        <v>340</v>
      </c>
    </row>
    <row r="31" spans="1:16" x14ac:dyDescent="0.3">
      <c r="A31" s="29" t="s">
        <v>359</v>
      </c>
      <c r="B31" s="29" t="s">
        <v>360</v>
      </c>
      <c r="C31" s="14">
        <v>12</v>
      </c>
      <c r="D31" s="14">
        <v>8</v>
      </c>
      <c r="E31" s="30">
        <v>0.5</v>
      </c>
      <c r="F31" s="14">
        <v>0</v>
      </c>
      <c r="G31" s="14">
        <v>0</v>
      </c>
      <c r="H31" s="14">
        <v>2</v>
      </c>
      <c r="I31" s="14">
        <v>8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7</v>
      </c>
      <c r="P31" s="23">
        <v>4</v>
      </c>
    </row>
    <row r="32" spans="1:16" x14ac:dyDescent="0.3">
      <c r="A32" s="29" t="s">
        <v>361</v>
      </c>
      <c r="B32" s="29" t="s">
        <v>362</v>
      </c>
      <c r="C32" s="14">
        <v>2</v>
      </c>
      <c r="D32" s="14">
        <v>1</v>
      </c>
      <c r="E32" s="30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9" t="s">
        <v>363</v>
      </c>
      <c r="B33" s="29" t="s">
        <v>364</v>
      </c>
      <c r="C33" s="14">
        <v>369</v>
      </c>
      <c r="D33" s="14">
        <v>376</v>
      </c>
      <c r="E33" s="30">
        <v>-1.8617021276595699E-2</v>
      </c>
      <c r="F33" s="14">
        <v>90</v>
      </c>
      <c r="G33" s="14">
        <v>158</v>
      </c>
      <c r="H33" s="14">
        <v>36</v>
      </c>
      <c r="I33" s="14">
        <v>79</v>
      </c>
      <c r="J33" s="14">
        <v>0</v>
      </c>
      <c r="K33" s="14">
        <v>1</v>
      </c>
      <c r="L33" s="14">
        <v>0</v>
      </c>
      <c r="M33" s="14">
        <v>1</v>
      </c>
      <c r="N33" s="14">
        <v>3</v>
      </c>
      <c r="O33" s="14">
        <v>0</v>
      </c>
      <c r="P33" s="23">
        <v>187</v>
      </c>
    </row>
    <row r="34" spans="1:16" x14ac:dyDescent="0.3">
      <c r="A34" s="29" t="s">
        <v>365</v>
      </c>
      <c r="B34" s="29" t="s">
        <v>366</v>
      </c>
      <c r="C34" s="14">
        <v>12</v>
      </c>
      <c r="D34" s="14">
        <v>11</v>
      </c>
      <c r="E34" s="30">
        <v>9.0909090909090898E-2</v>
      </c>
      <c r="F34" s="14">
        <v>13</v>
      </c>
      <c r="G34" s="14">
        <v>26</v>
      </c>
      <c r="H34" s="14">
        <v>2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20</v>
      </c>
    </row>
    <row r="35" spans="1:16" x14ac:dyDescent="0.3">
      <c r="A35" s="29" t="s">
        <v>367</v>
      </c>
      <c r="B35" s="29" t="s">
        <v>368</v>
      </c>
      <c r="C35" s="14">
        <v>85</v>
      </c>
      <c r="D35" s="14">
        <v>90</v>
      </c>
      <c r="E35" s="30">
        <v>-5.5555555555555601E-2</v>
      </c>
      <c r="F35" s="14">
        <v>24</v>
      </c>
      <c r="G35" s="14">
        <v>58</v>
      </c>
      <c r="H35" s="14">
        <v>16</v>
      </c>
      <c r="I35" s="14">
        <v>25</v>
      </c>
      <c r="J35" s="14">
        <v>1</v>
      </c>
      <c r="K35" s="14">
        <v>3</v>
      </c>
      <c r="L35" s="14">
        <v>0</v>
      </c>
      <c r="M35" s="14">
        <v>0</v>
      </c>
      <c r="N35" s="14">
        <v>3</v>
      </c>
      <c r="O35" s="14">
        <v>0</v>
      </c>
      <c r="P35" s="23">
        <v>78</v>
      </c>
    </row>
    <row r="36" spans="1:16" ht="20.399999999999999" x14ac:dyDescent="0.3">
      <c r="A36" s="29" t="s">
        <v>369</v>
      </c>
      <c r="B36" s="29" t="s">
        <v>370</v>
      </c>
      <c r="C36" s="14">
        <v>27</v>
      </c>
      <c r="D36" s="14">
        <v>15</v>
      </c>
      <c r="E36" s="30">
        <v>0.8</v>
      </c>
      <c r="F36" s="14">
        <v>17</v>
      </c>
      <c r="G36" s="14">
        <v>34</v>
      </c>
      <c r="H36" s="14">
        <v>2</v>
      </c>
      <c r="I36" s="14">
        <v>14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14</v>
      </c>
      <c r="P36" s="23">
        <v>29</v>
      </c>
    </row>
    <row r="37" spans="1:16" ht="20.399999999999999" x14ac:dyDescent="0.3">
      <c r="A37" s="29" t="s">
        <v>371</v>
      </c>
      <c r="B37" s="29" t="s">
        <v>372</v>
      </c>
      <c r="C37" s="14">
        <v>4</v>
      </c>
      <c r="D37" s="14">
        <v>5</v>
      </c>
      <c r="E37" s="30">
        <v>-0.2</v>
      </c>
      <c r="F37" s="14">
        <v>3</v>
      </c>
      <c r="G37" s="14">
        <v>4</v>
      </c>
      <c r="H37" s="14">
        <v>0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2</v>
      </c>
      <c r="P37" s="23">
        <v>3</v>
      </c>
    </row>
    <row r="38" spans="1:16" ht="20.399999999999999" x14ac:dyDescent="0.3">
      <c r="A38" s="29" t="s">
        <v>373</v>
      </c>
      <c r="B38" s="29" t="s">
        <v>374</v>
      </c>
      <c r="C38" s="14">
        <v>0</v>
      </c>
      <c r="D38" s="14">
        <v>2</v>
      </c>
      <c r="E38" s="30">
        <v>-1</v>
      </c>
      <c r="F38" s="14">
        <v>1</v>
      </c>
      <c r="G38" s="14">
        <v>5</v>
      </c>
      <c r="H38" s="14">
        <v>1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3</v>
      </c>
    </row>
    <row r="39" spans="1:16" ht="30.6" x14ac:dyDescent="0.3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9" t="s">
        <v>379</v>
      </c>
      <c r="B41" s="29" t="s">
        <v>380</v>
      </c>
      <c r="C41" s="14">
        <v>63</v>
      </c>
      <c r="D41" s="14">
        <v>75</v>
      </c>
      <c r="E41" s="30">
        <v>-0.16</v>
      </c>
      <c r="F41" s="14">
        <v>9</v>
      </c>
      <c r="G41" s="14">
        <v>11</v>
      </c>
      <c r="H41" s="14">
        <v>9</v>
      </c>
      <c r="I41" s="14">
        <v>7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2</v>
      </c>
      <c r="P41" s="23">
        <v>16</v>
      </c>
    </row>
    <row r="42" spans="1:16" x14ac:dyDescent="0.3">
      <c r="A42" s="187" t="s">
        <v>381</v>
      </c>
      <c r="B42" s="188"/>
      <c r="C42" s="26">
        <v>189</v>
      </c>
      <c r="D42" s="26">
        <v>174</v>
      </c>
      <c r="E42" s="27">
        <v>8.6206896551724102E-2</v>
      </c>
      <c r="F42" s="26">
        <v>121</v>
      </c>
      <c r="G42" s="26">
        <v>39</v>
      </c>
      <c r="H42" s="26">
        <v>14</v>
      </c>
      <c r="I42" s="26">
        <v>9</v>
      </c>
      <c r="J42" s="26">
        <v>0</v>
      </c>
      <c r="K42" s="26">
        <v>1</v>
      </c>
      <c r="L42" s="26">
        <v>0</v>
      </c>
      <c r="M42" s="26">
        <v>0</v>
      </c>
      <c r="N42" s="26">
        <v>1</v>
      </c>
      <c r="O42" s="26">
        <v>7</v>
      </c>
      <c r="P42" s="28">
        <v>47</v>
      </c>
    </row>
    <row r="43" spans="1:16" x14ac:dyDescent="0.3">
      <c r="A43" s="29" t="s">
        <v>382</v>
      </c>
      <c r="B43" s="29" t="s">
        <v>383</v>
      </c>
      <c r="C43" s="14">
        <v>4</v>
      </c>
      <c r="D43" s="14">
        <v>5</v>
      </c>
      <c r="E43" s="30">
        <v>-0.2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9" t="s">
        <v>384</v>
      </c>
      <c r="B44" s="29" t="s">
        <v>385</v>
      </c>
      <c r="C44" s="14">
        <v>165</v>
      </c>
      <c r="D44" s="14">
        <v>155</v>
      </c>
      <c r="E44" s="30">
        <v>6.4516129032258104E-2</v>
      </c>
      <c r="F44" s="14">
        <v>121</v>
      </c>
      <c r="G44" s="14">
        <v>39</v>
      </c>
      <c r="H44" s="14">
        <v>10</v>
      </c>
      <c r="I44" s="14">
        <v>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7</v>
      </c>
      <c r="P44" s="23">
        <v>45</v>
      </c>
    </row>
    <row r="45" spans="1:16" x14ac:dyDescent="0.3">
      <c r="A45" s="29" t="s">
        <v>386</v>
      </c>
      <c r="B45" s="29" t="s">
        <v>387</v>
      </c>
      <c r="C45" s="14">
        <v>9</v>
      </c>
      <c r="D45" s="14">
        <v>9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9" t="s">
        <v>388</v>
      </c>
      <c r="B46" s="29" t="s">
        <v>389</v>
      </c>
      <c r="C46" s="14">
        <v>6</v>
      </c>
      <c r="D46" s="14">
        <v>4</v>
      </c>
      <c r="E46" s="30">
        <v>0.5</v>
      </c>
      <c r="F46" s="14">
        <v>0</v>
      </c>
      <c r="G46" s="14">
        <v>0</v>
      </c>
      <c r="H46" s="14">
        <v>3</v>
      </c>
      <c r="I46" s="14">
        <v>1</v>
      </c>
      <c r="J46" s="14">
        <v>0</v>
      </c>
      <c r="K46" s="14">
        <v>1</v>
      </c>
      <c r="L46" s="14">
        <v>0</v>
      </c>
      <c r="M46" s="14">
        <v>0</v>
      </c>
      <c r="N46" s="14">
        <v>1</v>
      </c>
      <c r="O46" s="14">
        <v>0</v>
      </c>
      <c r="P46" s="23">
        <v>1</v>
      </c>
    </row>
    <row r="47" spans="1:16" ht="20.399999999999999" x14ac:dyDescent="0.3">
      <c r="A47" s="29" t="s">
        <v>390</v>
      </c>
      <c r="B47" s="29" t="s">
        <v>391</v>
      </c>
      <c r="C47" s="14">
        <v>1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9" t="s">
        <v>392</v>
      </c>
      <c r="B48" s="29" t="s">
        <v>393</v>
      </c>
      <c r="C48" s="14">
        <v>3</v>
      </c>
      <c r="D48" s="14">
        <v>1</v>
      </c>
      <c r="E48" s="30">
        <v>2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1</v>
      </c>
    </row>
    <row r="49" spans="1:16" x14ac:dyDescent="0.3">
      <c r="A49" s="29" t="s">
        <v>394</v>
      </c>
      <c r="B49" s="29" t="s">
        <v>395</v>
      </c>
      <c r="C49" s="14">
        <v>1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7" t="s">
        <v>396</v>
      </c>
      <c r="B50" s="188"/>
      <c r="C50" s="26">
        <v>350</v>
      </c>
      <c r="D50" s="26">
        <v>296</v>
      </c>
      <c r="E50" s="27">
        <v>0.18243243243243201</v>
      </c>
      <c r="F50" s="26">
        <v>6</v>
      </c>
      <c r="G50" s="26">
        <v>7</v>
      </c>
      <c r="H50" s="26">
        <v>44</v>
      </c>
      <c r="I50" s="26">
        <v>36</v>
      </c>
      <c r="J50" s="26">
        <v>22</v>
      </c>
      <c r="K50" s="26">
        <v>24</v>
      </c>
      <c r="L50" s="26">
        <v>0</v>
      </c>
      <c r="M50" s="26">
        <v>0</v>
      </c>
      <c r="N50" s="26">
        <v>22</v>
      </c>
      <c r="O50" s="26">
        <v>22</v>
      </c>
      <c r="P50" s="28">
        <v>76</v>
      </c>
    </row>
    <row r="51" spans="1:16" x14ac:dyDescent="0.3">
      <c r="A51" s="29" t="s">
        <v>397</v>
      </c>
      <c r="B51" s="29" t="s">
        <v>398</v>
      </c>
      <c r="C51" s="14">
        <v>128</v>
      </c>
      <c r="D51" s="14">
        <v>56</v>
      </c>
      <c r="E51" s="30">
        <v>1.28571428571429</v>
      </c>
      <c r="F51" s="14">
        <v>3</v>
      </c>
      <c r="G51" s="14">
        <v>2</v>
      </c>
      <c r="H51" s="14">
        <v>5</v>
      </c>
      <c r="I51" s="14">
        <v>1</v>
      </c>
      <c r="J51" s="14">
        <v>15</v>
      </c>
      <c r="K51" s="14">
        <v>9</v>
      </c>
      <c r="L51" s="14">
        <v>0</v>
      </c>
      <c r="M51" s="14">
        <v>0</v>
      </c>
      <c r="N51" s="14">
        <v>0</v>
      </c>
      <c r="O51" s="14">
        <v>12</v>
      </c>
      <c r="P51" s="23">
        <v>13</v>
      </c>
    </row>
    <row r="52" spans="1:16" x14ac:dyDescent="0.3">
      <c r="A52" s="29" t="s">
        <v>399</v>
      </c>
      <c r="B52" s="29" t="s">
        <v>400</v>
      </c>
      <c r="C52" s="14">
        <v>1</v>
      </c>
      <c r="D52" s="14">
        <v>3</v>
      </c>
      <c r="E52" s="30">
        <v>-0.66666666666666696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3">
      <c r="A53" s="29" t="s">
        <v>401</v>
      </c>
      <c r="B53" s="29" t="s">
        <v>402</v>
      </c>
      <c r="C53" s="14">
        <v>90</v>
      </c>
      <c r="D53" s="14">
        <v>93</v>
      </c>
      <c r="E53" s="30">
        <v>-3.2258064516128997E-2</v>
      </c>
      <c r="F53" s="14">
        <v>3</v>
      </c>
      <c r="G53" s="14">
        <v>3</v>
      </c>
      <c r="H53" s="14">
        <v>15</v>
      </c>
      <c r="I53" s="14">
        <v>12</v>
      </c>
      <c r="J53" s="14">
        <v>0</v>
      </c>
      <c r="K53" s="14">
        <v>6</v>
      </c>
      <c r="L53" s="14">
        <v>0</v>
      </c>
      <c r="M53" s="14">
        <v>0</v>
      </c>
      <c r="N53" s="14">
        <v>5</v>
      </c>
      <c r="O53" s="14">
        <v>2</v>
      </c>
      <c r="P53" s="23">
        <v>14</v>
      </c>
    </row>
    <row r="54" spans="1:16" x14ac:dyDescent="0.3">
      <c r="A54" s="29" t="s">
        <v>403</v>
      </c>
      <c r="B54" s="29" t="s">
        <v>404</v>
      </c>
      <c r="C54" s="14">
        <v>4</v>
      </c>
      <c r="D54" s="14">
        <v>2</v>
      </c>
      <c r="E54" s="30">
        <v>1</v>
      </c>
      <c r="F54" s="14">
        <v>0</v>
      </c>
      <c r="G54" s="14">
        <v>0</v>
      </c>
      <c r="H54" s="14">
        <v>1</v>
      </c>
      <c r="I54" s="14">
        <v>0</v>
      </c>
      <c r="J54" s="14">
        <v>1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2</v>
      </c>
    </row>
    <row r="55" spans="1:16" x14ac:dyDescent="0.3">
      <c r="A55" s="29" t="s">
        <v>405</v>
      </c>
      <c r="B55" s="29" t="s">
        <v>406</v>
      </c>
      <c r="C55" s="14">
        <v>3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9" t="s">
        <v>407</v>
      </c>
      <c r="B56" s="29" t="s">
        <v>408</v>
      </c>
      <c r="C56" s="14">
        <v>9</v>
      </c>
      <c r="D56" s="14">
        <v>8</v>
      </c>
      <c r="E56" s="30">
        <v>0.125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2</v>
      </c>
    </row>
    <row r="57" spans="1:16" ht="20.399999999999999" x14ac:dyDescent="0.3">
      <c r="A57" s="29" t="s">
        <v>409</v>
      </c>
      <c r="B57" s="29" t="s">
        <v>410</v>
      </c>
      <c r="C57" s="14">
        <v>10</v>
      </c>
      <c r="D57" s="14">
        <v>8</v>
      </c>
      <c r="E57" s="30">
        <v>0.25</v>
      </c>
      <c r="F57" s="14">
        <v>0</v>
      </c>
      <c r="G57" s="14">
        <v>0</v>
      </c>
      <c r="H57" s="14">
        <v>3</v>
      </c>
      <c r="I57" s="14">
        <v>7</v>
      </c>
      <c r="J57" s="14">
        <v>0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0.399999999999999" x14ac:dyDescent="0.3">
      <c r="A58" s="29" t="s">
        <v>411</v>
      </c>
      <c r="B58" s="29" t="s">
        <v>412</v>
      </c>
      <c r="C58" s="14">
        <v>4</v>
      </c>
      <c r="D58" s="14">
        <v>2</v>
      </c>
      <c r="E58" s="30">
        <v>1</v>
      </c>
      <c r="F58" s="14">
        <v>0</v>
      </c>
      <c r="G58" s="14">
        <v>1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0.399999999999999" x14ac:dyDescent="0.3">
      <c r="A59" s="29" t="s">
        <v>413</v>
      </c>
      <c r="B59" s="29" t="s">
        <v>414</v>
      </c>
      <c r="C59" s="14">
        <v>2</v>
      </c>
      <c r="D59" s="14">
        <v>1</v>
      </c>
      <c r="E59" s="30">
        <v>1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9" t="s">
        <v>415</v>
      </c>
      <c r="B60" s="29" t="s">
        <v>416</v>
      </c>
      <c r="C60" s="14">
        <v>2</v>
      </c>
      <c r="D60" s="14">
        <v>0</v>
      </c>
      <c r="E60" s="30">
        <v>0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2</v>
      </c>
    </row>
    <row r="61" spans="1:16" ht="20.399999999999999" x14ac:dyDescent="0.3">
      <c r="A61" s="29" t="s">
        <v>417</v>
      </c>
      <c r="B61" s="29" t="s">
        <v>418</v>
      </c>
      <c r="C61" s="14">
        <v>7</v>
      </c>
      <c r="D61" s="14">
        <v>16</v>
      </c>
      <c r="E61" s="30">
        <v>-0.5625</v>
      </c>
      <c r="F61" s="14">
        <v>0</v>
      </c>
      <c r="G61" s="14">
        <v>0</v>
      </c>
      <c r="H61" s="14">
        <v>4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5</v>
      </c>
    </row>
    <row r="62" spans="1:16" x14ac:dyDescent="0.3">
      <c r="A62" s="29" t="s">
        <v>419</v>
      </c>
      <c r="B62" s="29" t="s">
        <v>420</v>
      </c>
      <c r="C62" s="14">
        <v>2</v>
      </c>
      <c r="D62" s="14">
        <v>2</v>
      </c>
      <c r="E62" s="30">
        <v>0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2</v>
      </c>
      <c r="O62" s="14">
        <v>0</v>
      </c>
      <c r="P62" s="23">
        <v>2</v>
      </c>
    </row>
    <row r="63" spans="1:16" ht="20.399999999999999" x14ac:dyDescent="0.3">
      <c r="A63" s="29" t="s">
        <v>421</v>
      </c>
      <c r="B63" s="29" t="s">
        <v>422</v>
      </c>
      <c r="C63" s="14">
        <v>60</v>
      </c>
      <c r="D63" s="14">
        <v>69</v>
      </c>
      <c r="E63" s="30">
        <v>-0.13043478260869601</v>
      </c>
      <c r="F63" s="14">
        <v>0</v>
      </c>
      <c r="G63" s="14">
        <v>0</v>
      </c>
      <c r="H63" s="14">
        <v>11</v>
      </c>
      <c r="I63" s="14">
        <v>13</v>
      </c>
      <c r="J63" s="14">
        <v>5</v>
      </c>
      <c r="K63" s="14">
        <v>4</v>
      </c>
      <c r="L63" s="14">
        <v>0</v>
      </c>
      <c r="M63" s="14">
        <v>0</v>
      </c>
      <c r="N63" s="14">
        <v>13</v>
      </c>
      <c r="O63" s="14">
        <v>5</v>
      </c>
      <c r="P63" s="23">
        <v>25</v>
      </c>
    </row>
    <row r="64" spans="1:16" ht="20.399999999999999" x14ac:dyDescent="0.3">
      <c r="A64" s="29" t="s">
        <v>423</v>
      </c>
      <c r="B64" s="29" t="s">
        <v>424</v>
      </c>
      <c r="C64" s="14">
        <v>14</v>
      </c>
      <c r="D64" s="14">
        <v>13</v>
      </c>
      <c r="E64" s="30">
        <v>7.69230769230769E-2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3">
        <v>5</v>
      </c>
    </row>
    <row r="65" spans="1:16" ht="20.399999999999999" x14ac:dyDescent="0.3">
      <c r="A65" s="29" t="s">
        <v>425</v>
      </c>
      <c r="B65" s="29" t="s">
        <v>426</v>
      </c>
      <c r="C65" s="14">
        <v>3</v>
      </c>
      <c r="D65" s="14">
        <v>19</v>
      </c>
      <c r="E65" s="30">
        <v>-0.84210526315789502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9" t="s">
        <v>427</v>
      </c>
      <c r="B66" s="29" t="s">
        <v>428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9" t="s">
        <v>429</v>
      </c>
      <c r="B67" s="29" t="s">
        <v>430</v>
      </c>
      <c r="C67" s="14">
        <v>7</v>
      </c>
      <c r="D67" s="14">
        <v>2</v>
      </c>
      <c r="E67" s="30">
        <v>2.5</v>
      </c>
      <c r="F67" s="14">
        <v>0</v>
      </c>
      <c r="G67" s="14">
        <v>0</v>
      </c>
      <c r="H67" s="14">
        <v>1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9" t="s">
        <v>433</v>
      </c>
      <c r="B69" s="29" t="s">
        <v>434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2</v>
      </c>
      <c r="P69" s="23">
        <v>0</v>
      </c>
    </row>
    <row r="70" spans="1:16" ht="20.399999999999999" x14ac:dyDescent="0.3">
      <c r="A70" s="29" t="s">
        <v>435</v>
      </c>
      <c r="B70" s="29" t="s">
        <v>436</v>
      </c>
      <c r="C70" s="14">
        <v>1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9" t="s">
        <v>437</v>
      </c>
      <c r="B71" s="29" t="s">
        <v>438</v>
      </c>
      <c r="C71" s="14">
        <v>3</v>
      </c>
      <c r="D71" s="14">
        <v>2</v>
      </c>
      <c r="E71" s="30">
        <v>0.5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1</v>
      </c>
      <c r="O71" s="14">
        <v>0</v>
      </c>
      <c r="P71" s="23">
        <v>1</v>
      </c>
    </row>
    <row r="72" spans="1:16" x14ac:dyDescent="0.3">
      <c r="A72" s="187" t="s">
        <v>439</v>
      </c>
      <c r="B72" s="188"/>
      <c r="C72" s="26">
        <v>3</v>
      </c>
      <c r="D72" s="26">
        <v>1</v>
      </c>
      <c r="E72" s="27">
        <v>2</v>
      </c>
      <c r="F72" s="26">
        <v>0</v>
      </c>
      <c r="G72" s="26">
        <v>0</v>
      </c>
      <c r="H72" s="26">
        <v>0</v>
      </c>
      <c r="I72" s="26">
        <v>4</v>
      </c>
      <c r="J72" s="26">
        <v>0</v>
      </c>
      <c r="K72" s="26">
        <v>0</v>
      </c>
      <c r="L72" s="26">
        <v>1</v>
      </c>
      <c r="M72" s="26">
        <v>0</v>
      </c>
      <c r="N72" s="26">
        <v>1</v>
      </c>
      <c r="O72" s="26">
        <v>0</v>
      </c>
      <c r="P72" s="28">
        <v>1</v>
      </c>
    </row>
    <row r="73" spans="1:16" x14ac:dyDescent="0.3">
      <c r="A73" s="29" t="s">
        <v>440</v>
      </c>
      <c r="B73" s="29" t="s">
        <v>441</v>
      </c>
      <c r="C73" s="14">
        <v>3</v>
      </c>
      <c r="D73" s="14">
        <v>1</v>
      </c>
      <c r="E73" s="30">
        <v>2</v>
      </c>
      <c r="F73" s="14">
        <v>0</v>
      </c>
      <c r="G73" s="14">
        <v>0</v>
      </c>
      <c r="H73" s="14">
        <v>0</v>
      </c>
      <c r="I73" s="14">
        <v>4</v>
      </c>
      <c r="J73" s="14">
        <v>0</v>
      </c>
      <c r="K73" s="14">
        <v>0</v>
      </c>
      <c r="L73" s="14">
        <v>1</v>
      </c>
      <c r="M73" s="14">
        <v>0</v>
      </c>
      <c r="N73" s="14">
        <v>1</v>
      </c>
      <c r="O73" s="14">
        <v>0</v>
      </c>
      <c r="P73" s="23">
        <v>1</v>
      </c>
    </row>
    <row r="74" spans="1:16" x14ac:dyDescent="0.3">
      <c r="A74" s="187" t="s">
        <v>442</v>
      </c>
      <c r="B74" s="188"/>
      <c r="C74" s="26">
        <v>33</v>
      </c>
      <c r="D74" s="26">
        <v>42</v>
      </c>
      <c r="E74" s="27">
        <v>-0.214285714285714</v>
      </c>
      <c r="F74" s="26">
        <v>1</v>
      </c>
      <c r="G74" s="26">
        <v>2</v>
      </c>
      <c r="H74" s="26">
        <v>7</v>
      </c>
      <c r="I74" s="26">
        <v>9</v>
      </c>
      <c r="J74" s="26">
        <v>0</v>
      </c>
      <c r="K74" s="26">
        <v>1</v>
      </c>
      <c r="L74" s="26">
        <v>8</v>
      </c>
      <c r="M74" s="26">
        <v>4</v>
      </c>
      <c r="N74" s="26">
        <v>2</v>
      </c>
      <c r="O74" s="26">
        <v>3</v>
      </c>
      <c r="P74" s="28">
        <v>17</v>
      </c>
    </row>
    <row r="75" spans="1:16" x14ac:dyDescent="0.3">
      <c r="A75" s="29" t="s">
        <v>443</v>
      </c>
      <c r="B75" s="29" t="s">
        <v>444</v>
      </c>
      <c r="C75" s="14">
        <v>3</v>
      </c>
      <c r="D75" s="14">
        <v>1</v>
      </c>
      <c r="E75" s="30">
        <v>2</v>
      </c>
      <c r="F75" s="14">
        <v>0</v>
      </c>
      <c r="G75" s="14">
        <v>0</v>
      </c>
      <c r="H75" s="14">
        <v>2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0.6" x14ac:dyDescent="0.3">
      <c r="A76" s="29" t="s">
        <v>445</v>
      </c>
      <c r="B76" s="29" t="s">
        <v>446</v>
      </c>
      <c r="C76" s="14">
        <v>0</v>
      </c>
      <c r="D76" s="14">
        <v>1</v>
      </c>
      <c r="E76" s="30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0</v>
      </c>
      <c r="P76" s="23">
        <v>0</v>
      </c>
    </row>
    <row r="77" spans="1:16" x14ac:dyDescent="0.3">
      <c r="A77" s="29" t="s">
        <v>447</v>
      </c>
      <c r="B77" s="29" t="s">
        <v>448</v>
      </c>
      <c r="C77" s="14">
        <v>22</v>
      </c>
      <c r="D77" s="14">
        <v>30</v>
      </c>
      <c r="E77" s="30">
        <v>-0.266666666666667</v>
      </c>
      <c r="F77" s="14">
        <v>1</v>
      </c>
      <c r="G77" s="14">
        <v>0</v>
      </c>
      <c r="H77" s="14">
        <v>2</v>
      </c>
      <c r="I77" s="14">
        <v>1</v>
      </c>
      <c r="J77" s="14">
        <v>0</v>
      </c>
      <c r="K77" s="14">
        <v>1</v>
      </c>
      <c r="L77" s="14">
        <v>8</v>
      </c>
      <c r="M77" s="14">
        <v>4</v>
      </c>
      <c r="N77" s="14">
        <v>0</v>
      </c>
      <c r="O77" s="14">
        <v>3</v>
      </c>
      <c r="P77" s="23">
        <v>10</v>
      </c>
    </row>
    <row r="78" spans="1:16" x14ac:dyDescent="0.3">
      <c r="A78" s="29" t="s">
        <v>449</v>
      </c>
      <c r="B78" s="29" t="s">
        <v>450</v>
      </c>
      <c r="C78" s="14">
        <v>1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9" t="s">
        <v>451</v>
      </c>
      <c r="B79" s="29" t="s">
        <v>452</v>
      </c>
      <c r="C79" s="14">
        <v>5</v>
      </c>
      <c r="D79" s="14">
        <v>10</v>
      </c>
      <c r="E79" s="30">
        <v>-0.5</v>
      </c>
      <c r="F79" s="14">
        <v>0</v>
      </c>
      <c r="G79" s="14">
        <v>2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4</v>
      </c>
    </row>
    <row r="80" spans="1:16" ht="30.6" x14ac:dyDescent="0.3">
      <c r="A80" s="29" t="s">
        <v>453</v>
      </c>
      <c r="B80" s="29" t="s">
        <v>454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9" t="s">
        <v>455</v>
      </c>
      <c r="B81" s="29" t="s">
        <v>456</v>
      </c>
      <c r="C81" s="14">
        <v>2</v>
      </c>
      <c r="D81" s="14">
        <v>0</v>
      </c>
      <c r="E81" s="30">
        <v>0</v>
      </c>
      <c r="F81" s="14">
        <v>0</v>
      </c>
      <c r="G81" s="14">
        <v>0</v>
      </c>
      <c r="H81" s="14">
        <v>2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187" t="s">
        <v>457</v>
      </c>
      <c r="B82" s="188"/>
      <c r="C82" s="26">
        <v>71</v>
      </c>
      <c r="D82" s="26">
        <v>70</v>
      </c>
      <c r="E82" s="27">
        <v>1.4285714285714299E-2</v>
      </c>
      <c r="F82" s="26">
        <v>4</v>
      </c>
      <c r="G82" s="26">
        <v>22</v>
      </c>
      <c r="H82" s="26">
        <v>1</v>
      </c>
      <c r="I82" s="26">
        <v>9</v>
      </c>
      <c r="J82" s="26">
        <v>0</v>
      </c>
      <c r="K82" s="26">
        <v>0</v>
      </c>
      <c r="L82" s="26">
        <v>0</v>
      </c>
      <c r="M82" s="26">
        <v>0</v>
      </c>
      <c r="N82" s="26">
        <v>1</v>
      </c>
      <c r="O82" s="26">
        <v>0</v>
      </c>
      <c r="P82" s="28">
        <v>30</v>
      </c>
    </row>
    <row r="83" spans="1:16" x14ac:dyDescent="0.3">
      <c r="A83" s="29" t="s">
        <v>458</v>
      </c>
      <c r="B83" s="29" t="s">
        <v>459</v>
      </c>
      <c r="C83" s="14">
        <v>13</v>
      </c>
      <c r="D83" s="14">
        <v>12</v>
      </c>
      <c r="E83" s="30">
        <v>8.3333333333333301E-2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3</v>
      </c>
    </row>
    <row r="84" spans="1:16" x14ac:dyDescent="0.3">
      <c r="A84" s="29" t="s">
        <v>460</v>
      </c>
      <c r="B84" s="29" t="s">
        <v>461</v>
      </c>
      <c r="C84" s="14">
        <v>58</v>
      </c>
      <c r="D84" s="14">
        <v>58</v>
      </c>
      <c r="E84" s="30">
        <v>0</v>
      </c>
      <c r="F84" s="14">
        <v>4</v>
      </c>
      <c r="G84" s="14">
        <v>22</v>
      </c>
      <c r="H84" s="14">
        <v>0</v>
      </c>
      <c r="I84" s="14">
        <v>8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27</v>
      </c>
    </row>
    <row r="85" spans="1:16" x14ac:dyDescent="0.3">
      <c r="A85" s="187" t="s">
        <v>462</v>
      </c>
      <c r="B85" s="188"/>
      <c r="C85" s="26">
        <v>172</v>
      </c>
      <c r="D85" s="26">
        <v>168</v>
      </c>
      <c r="E85" s="27">
        <v>2.3809523809523801E-2</v>
      </c>
      <c r="F85" s="26">
        <v>5</v>
      </c>
      <c r="G85" s="26">
        <v>2</v>
      </c>
      <c r="H85" s="26">
        <v>111</v>
      </c>
      <c r="I85" s="26">
        <v>74</v>
      </c>
      <c r="J85" s="26">
        <v>0</v>
      </c>
      <c r="K85" s="26">
        <v>0</v>
      </c>
      <c r="L85" s="26">
        <v>0</v>
      </c>
      <c r="M85" s="26">
        <v>0</v>
      </c>
      <c r="N85" s="26">
        <v>13</v>
      </c>
      <c r="O85" s="26">
        <v>0</v>
      </c>
      <c r="P85" s="28">
        <v>46</v>
      </c>
    </row>
    <row r="86" spans="1:16" x14ac:dyDescent="0.3">
      <c r="A86" s="29" t="s">
        <v>463</v>
      </c>
      <c r="B86" s="29" t="s">
        <v>464</v>
      </c>
      <c r="C86" s="14">
        <v>0</v>
      </c>
      <c r="D86" s="14">
        <v>2</v>
      </c>
      <c r="E86" s="30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9" t="s">
        <v>469</v>
      </c>
      <c r="B89" s="29" t="s">
        <v>470</v>
      </c>
      <c r="C89" s="14">
        <v>0</v>
      </c>
      <c r="D89" s="14">
        <v>1</v>
      </c>
      <c r="E89" s="30">
        <v>-1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0.399999999999999" x14ac:dyDescent="0.3">
      <c r="A90" s="29" t="s">
        <v>471</v>
      </c>
      <c r="B90" s="29" t="s">
        <v>472</v>
      </c>
      <c r="C90" s="14">
        <v>1</v>
      </c>
      <c r="D90" s="14">
        <v>1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2</v>
      </c>
      <c r="O90" s="14">
        <v>0</v>
      </c>
      <c r="P90" s="23">
        <v>0</v>
      </c>
    </row>
    <row r="91" spans="1:16" x14ac:dyDescent="0.3">
      <c r="A91" s="29" t="s">
        <v>473</v>
      </c>
      <c r="B91" s="29" t="s">
        <v>474</v>
      </c>
      <c r="C91" s="14">
        <v>3</v>
      </c>
      <c r="D91" s="14">
        <v>11</v>
      </c>
      <c r="E91" s="30">
        <v>-0.72727272727272696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9" t="s">
        <v>475</v>
      </c>
      <c r="B92" s="29" t="s">
        <v>476</v>
      </c>
      <c r="C92" s="14">
        <v>56</v>
      </c>
      <c r="D92" s="14">
        <v>36</v>
      </c>
      <c r="E92" s="30">
        <v>0.55555555555555503</v>
      </c>
      <c r="F92" s="14">
        <v>0</v>
      </c>
      <c r="G92" s="14">
        <v>0</v>
      </c>
      <c r="H92" s="14">
        <v>24</v>
      </c>
      <c r="I92" s="14">
        <v>38</v>
      </c>
      <c r="J92" s="14">
        <v>0</v>
      </c>
      <c r="K92" s="14">
        <v>0</v>
      </c>
      <c r="L92" s="14">
        <v>0</v>
      </c>
      <c r="M92" s="14">
        <v>0</v>
      </c>
      <c r="N92" s="14">
        <v>11</v>
      </c>
      <c r="O92" s="14">
        <v>0</v>
      </c>
      <c r="P92" s="23">
        <v>18</v>
      </c>
    </row>
    <row r="93" spans="1:16" x14ac:dyDescent="0.3">
      <c r="A93" s="29" t="s">
        <v>477</v>
      </c>
      <c r="B93" s="29" t="s">
        <v>478</v>
      </c>
      <c r="C93" s="14">
        <v>7</v>
      </c>
      <c r="D93" s="14">
        <v>1</v>
      </c>
      <c r="E93" s="30">
        <v>6</v>
      </c>
      <c r="F93" s="14">
        <v>0</v>
      </c>
      <c r="G93" s="14">
        <v>0</v>
      </c>
      <c r="H93" s="14">
        <v>1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3">
      <c r="A94" s="29" t="s">
        <v>479</v>
      </c>
      <c r="B94" s="29" t="s">
        <v>480</v>
      </c>
      <c r="C94" s="14">
        <v>104</v>
      </c>
      <c r="D94" s="14">
        <v>113</v>
      </c>
      <c r="E94" s="30">
        <v>-7.9646017699115002E-2</v>
      </c>
      <c r="F94" s="14">
        <v>0</v>
      </c>
      <c r="G94" s="14">
        <v>0</v>
      </c>
      <c r="H94" s="14">
        <v>84</v>
      </c>
      <c r="I94" s="14">
        <v>34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27</v>
      </c>
    </row>
    <row r="95" spans="1:16" ht="20.399999999999999" x14ac:dyDescent="0.3">
      <c r="A95" s="29" t="s">
        <v>481</v>
      </c>
      <c r="B95" s="29" t="s">
        <v>482</v>
      </c>
      <c r="C95" s="14">
        <v>1</v>
      </c>
      <c r="D95" s="14">
        <v>3</v>
      </c>
      <c r="E95" s="30">
        <v>-0.66666666666666696</v>
      </c>
      <c r="F95" s="14">
        <v>5</v>
      </c>
      <c r="G95" s="14">
        <v>2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7" t="s">
        <v>485</v>
      </c>
      <c r="B97" s="188"/>
      <c r="C97" s="26">
        <v>3495</v>
      </c>
      <c r="D97" s="26">
        <v>2969</v>
      </c>
      <c r="E97" s="27">
        <v>0.177164028292354</v>
      </c>
      <c r="F97" s="26">
        <v>154</v>
      </c>
      <c r="G97" s="26">
        <v>131</v>
      </c>
      <c r="H97" s="26">
        <v>710</v>
      </c>
      <c r="I97" s="26">
        <v>634</v>
      </c>
      <c r="J97" s="26">
        <v>0</v>
      </c>
      <c r="K97" s="26">
        <v>2</v>
      </c>
      <c r="L97" s="26">
        <v>0</v>
      </c>
      <c r="M97" s="26">
        <v>2</v>
      </c>
      <c r="N97" s="26">
        <v>14</v>
      </c>
      <c r="O97" s="26">
        <v>55</v>
      </c>
      <c r="P97" s="28">
        <v>585</v>
      </c>
    </row>
    <row r="98" spans="1:16" x14ac:dyDescent="0.3">
      <c r="A98" s="29" t="s">
        <v>486</v>
      </c>
      <c r="B98" s="29" t="s">
        <v>487</v>
      </c>
      <c r="C98" s="14">
        <v>465</v>
      </c>
      <c r="D98" s="14">
        <v>340</v>
      </c>
      <c r="E98" s="30">
        <v>0.36764705882352899</v>
      </c>
      <c r="F98" s="14">
        <v>51</v>
      </c>
      <c r="G98" s="14">
        <v>39</v>
      </c>
      <c r="H98" s="14">
        <v>105</v>
      </c>
      <c r="I98" s="14">
        <v>88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2</v>
      </c>
      <c r="P98" s="23">
        <v>101</v>
      </c>
    </row>
    <row r="99" spans="1:16" x14ac:dyDescent="0.3">
      <c r="A99" s="29" t="s">
        <v>488</v>
      </c>
      <c r="B99" s="29" t="s">
        <v>489</v>
      </c>
      <c r="C99" s="14">
        <v>370</v>
      </c>
      <c r="D99" s="14">
        <v>342</v>
      </c>
      <c r="E99" s="30">
        <v>8.1871345029239803E-2</v>
      </c>
      <c r="F99" s="14">
        <v>46</v>
      </c>
      <c r="G99" s="14">
        <v>21</v>
      </c>
      <c r="H99" s="14">
        <v>154</v>
      </c>
      <c r="I99" s="14">
        <v>90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3">
        <v>95</v>
      </c>
    </row>
    <row r="100" spans="1:16" ht="30.6" x14ac:dyDescent="0.3">
      <c r="A100" s="29" t="s">
        <v>490</v>
      </c>
      <c r="B100" s="29" t="s">
        <v>491</v>
      </c>
      <c r="C100" s="14">
        <v>98</v>
      </c>
      <c r="D100" s="14">
        <v>77</v>
      </c>
      <c r="E100" s="30">
        <v>0.27272727272727298</v>
      </c>
      <c r="F100" s="14">
        <v>9</v>
      </c>
      <c r="G100" s="14">
        <v>11</v>
      </c>
      <c r="H100" s="14">
        <v>37</v>
      </c>
      <c r="I100" s="14">
        <v>108</v>
      </c>
      <c r="J100" s="14">
        <v>0</v>
      </c>
      <c r="K100" s="14">
        <v>0</v>
      </c>
      <c r="L100" s="14">
        <v>0</v>
      </c>
      <c r="M100" s="14">
        <v>0</v>
      </c>
      <c r="N100" s="14">
        <v>1</v>
      </c>
      <c r="O100" s="14">
        <v>17</v>
      </c>
      <c r="P100" s="23">
        <v>65</v>
      </c>
    </row>
    <row r="101" spans="1:16" ht="20.399999999999999" x14ac:dyDescent="0.3">
      <c r="A101" s="29" t="s">
        <v>492</v>
      </c>
      <c r="B101" s="29" t="s">
        <v>493</v>
      </c>
      <c r="C101" s="14">
        <v>316</v>
      </c>
      <c r="D101" s="14">
        <v>201</v>
      </c>
      <c r="E101" s="30">
        <v>0.57213930348258701</v>
      </c>
      <c r="F101" s="14">
        <v>19</v>
      </c>
      <c r="G101" s="14">
        <v>15</v>
      </c>
      <c r="H101" s="14">
        <v>60</v>
      </c>
      <c r="I101" s="14">
        <v>43</v>
      </c>
      <c r="J101" s="14">
        <v>0</v>
      </c>
      <c r="K101" s="14">
        <v>1</v>
      </c>
      <c r="L101" s="14">
        <v>0</v>
      </c>
      <c r="M101" s="14">
        <v>1</v>
      </c>
      <c r="N101" s="14">
        <v>0</v>
      </c>
      <c r="O101" s="14">
        <v>23</v>
      </c>
      <c r="P101" s="23">
        <v>55</v>
      </c>
    </row>
    <row r="102" spans="1:16" x14ac:dyDescent="0.3">
      <c r="A102" s="29" t="s">
        <v>494</v>
      </c>
      <c r="B102" s="29" t="s">
        <v>495</v>
      </c>
      <c r="C102" s="14">
        <v>58</v>
      </c>
      <c r="D102" s="14">
        <v>22</v>
      </c>
      <c r="E102" s="30">
        <v>1.63636363636364</v>
      </c>
      <c r="F102" s="14">
        <v>0</v>
      </c>
      <c r="G102" s="14">
        <v>0</v>
      </c>
      <c r="H102" s="14">
        <v>2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5</v>
      </c>
      <c r="P102" s="23">
        <v>0</v>
      </c>
    </row>
    <row r="103" spans="1:16" x14ac:dyDescent="0.3">
      <c r="A103" s="29" t="s">
        <v>496</v>
      </c>
      <c r="B103" s="29" t="s">
        <v>497</v>
      </c>
      <c r="C103" s="14">
        <v>52</v>
      </c>
      <c r="D103" s="14">
        <v>40</v>
      </c>
      <c r="E103" s="30">
        <v>0.3</v>
      </c>
      <c r="F103" s="14">
        <v>1</v>
      </c>
      <c r="G103" s="14">
        <v>3</v>
      </c>
      <c r="H103" s="14">
        <v>14</v>
      </c>
      <c r="I103" s="14">
        <v>14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9</v>
      </c>
    </row>
    <row r="104" spans="1:16" x14ac:dyDescent="0.3">
      <c r="A104" s="29" t="s">
        <v>498</v>
      </c>
      <c r="B104" s="29" t="s">
        <v>499</v>
      </c>
      <c r="C104" s="14">
        <v>168</v>
      </c>
      <c r="D104" s="14">
        <v>120</v>
      </c>
      <c r="E104" s="30">
        <v>0.4</v>
      </c>
      <c r="F104" s="14">
        <v>1</v>
      </c>
      <c r="G104" s="14">
        <v>0</v>
      </c>
      <c r="H104" s="14">
        <v>4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2</v>
      </c>
    </row>
    <row r="105" spans="1:16" x14ac:dyDescent="0.3">
      <c r="A105" s="29" t="s">
        <v>500</v>
      </c>
      <c r="B105" s="29" t="s">
        <v>501</v>
      </c>
      <c r="C105" s="14">
        <v>824</v>
      </c>
      <c r="D105" s="14">
        <v>833</v>
      </c>
      <c r="E105" s="30">
        <v>-1.08043217286915E-2</v>
      </c>
      <c r="F105" s="14">
        <v>7</v>
      </c>
      <c r="G105" s="14">
        <v>7</v>
      </c>
      <c r="H105" s="14">
        <v>177</v>
      </c>
      <c r="I105" s="14">
        <v>124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5</v>
      </c>
      <c r="P105" s="23">
        <v>94</v>
      </c>
    </row>
    <row r="106" spans="1:16" ht="20.399999999999999" x14ac:dyDescent="0.3">
      <c r="A106" s="29" t="s">
        <v>502</v>
      </c>
      <c r="B106" s="29" t="s">
        <v>503</v>
      </c>
      <c r="C106" s="14">
        <v>256</v>
      </c>
      <c r="D106" s="14">
        <v>234</v>
      </c>
      <c r="E106" s="30">
        <v>9.4017094017094002E-2</v>
      </c>
      <c r="F106" s="14">
        <v>3</v>
      </c>
      <c r="G106" s="14">
        <v>2</v>
      </c>
      <c r="H106" s="14">
        <v>60</v>
      </c>
      <c r="I106" s="14">
        <v>36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37</v>
      </c>
    </row>
    <row r="107" spans="1:16" ht="20.399999999999999" x14ac:dyDescent="0.3">
      <c r="A107" s="29" t="s">
        <v>504</v>
      </c>
      <c r="B107" s="29" t="s">
        <v>505</v>
      </c>
      <c r="C107" s="14">
        <v>28</v>
      </c>
      <c r="D107" s="14">
        <v>24</v>
      </c>
      <c r="E107" s="30">
        <v>0.16666666666666699</v>
      </c>
      <c r="F107" s="14">
        <v>0</v>
      </c>
      <c r="G107" s="14">
        <v>0</v>
      </c>
      <c r="H107" s="14">
        <v>2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3</v>
      </c>
    </row>
    <row r="108" spans="1:16" x14ac:dyDescent="0.3">
      <c r="A108" s="29" t="s">
        <v>506</v>
      </c>
      <c r="B108" s="29" t="s">
        <v>507</v>
      </c>
      <c r="C108" s="14">
        <v>7</v>
      </c>
      <c r="D108" s="14">
        <v>4</v>
      </c>
      <c r="E108" s="30">
        <v>0.75</v>
      </c>
      <c r="F108" s="14">
        <v>0</v>
      </c>
      <c r="G108" s="14">
        <v>0</v>
      </c>
      <c r="H108" s="14">
        <v>4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2</v>
      </c>
    </row>
    <row r="109" spans="1:16" x14ac:dyDescent="0.3">
      <c r="A109" s="29" t="s">
        <v>508</v>
      </c>
      <c r="B109" s="29" t="s">
        <v>509</v>
      </c>
      <c r="C109" s="14">
        <v>3</v>
      </c>
      <c r="D109" s="14">
        <v>2</v>
      </c>
      <c r="E109" s="30">
        <v>0.5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3</v>
      </c>
    </row>
    <row r="110" spans="1:16" ht="20.399999999999999" x14ac:dyDescent="0.3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9" t="s">
        <v>512</v>
      </c>
      <c r="B111" s="29" t="s">
        <v>513</v>
      </c>
      <c r="C111" s="14">
        <v>793</v>
      </c>
      <c r="D111" s="14">
        <v>686</v>
      </c>
      <c r="E111" s="30">
        <v>0.15597667638484</v>
      </c>
      <c r="F111" s="14">
        <v>15</v>
      </c>
      <c r="G111" s="14">
        <v>30</v>
      </c>
      <c r="H111" s="14">
        <v>76</v>
      </c>
      <c r="I111" s="14">
        <v>90</v>
      </c>
      <c r="J111" s="14">
        <v>0</v>
      </c>
      <c r="K111" s="14">
        <v>1</v>
      </c>
      <c r="L111" s="14">
        <v>0</v>
      </c>
      <c r="M111" s="14">
        <v>1</v>
      </c>
      <c r="N111" s="14">
        <v>1</v>
      </c>
      <c r="O111" s="14">
        <v>0</v>
      </c>
      <c r="P111" s="23">
        <v>86</v>
      </c>
    </row>
    <row r="112" spans="1:16" ht="20.399999999999999" x14ac:dyDescent="0.3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9" t="s">
        <v>516</v>
      </c>
      <c r="B113" s="29" t="s">
        <v>517</v>
      </c>
      <c r="C113" s="14">
        <v>0</v>
      </c>
      <c r="D113" s="14">
        <v>1</v>
      </c>
      <c r="E113" s="30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9" t="s">
        <v>518</v>
      </c>
      <c r="B114" s="29" t="s">
        <v>519</v>
      </c>
      <c r="C114" s="14">
        <v>11</v>
      </c>
      <c r="D114" s="14">
        <v>5</v>
      </c>
      <c r="E114" s="30">
        <v>1.2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9" t="s">
        <v>520</v>
      </c>
      <c r="B115" s="29" t="s">
        <v>521</v>
      </c>
      <c r="C115" s="14">
        <v>2</v>
      </c>
      <c r="D115" s="14">
        <v>6</v>
      </c>
      <c r="E115" s="30">
        <v>-0.66666666666666696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20.399999999999999" x14ac:dyDescent="0.3">
      <c r="A116" s="29" t="s">
        <v>522</v>
      </c>
      <c r="B116" s="29" t="s">
        <v>523</v>
      </c>
      <c r="C116" s="14">
        <v>1</v>
      </c>
      <c r="D116" s="14">
        <v>1</v>
      </c>
      <c r="E116" s="30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9" t="s">
        <v>524</v>
      </c>
      <c r="B117" s="29" t="s">
        <v>525</v>
      </c>
      <c r="C117" s="14">
        <v>1</v>
      </c>
      <c r="D117" s="14">
        <v>1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9" t="s">
        <v>526</v>
      </c>
      <c r="B118" s="29" t="s">
        <v>527</v>
      </c>
      <c r="C118" s="14">
        <v>1</v>
      </c>
      <c r="D118" s="14">
        <v>1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9" t="s">
        <v>528</v>
      </c>
      <c r="B119" s="29" t="s">
        <v>529</v>
      </c>
      <c r="C119" s="14">
        <v>1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9" t="s">
        <v>530</v>
      </c>
      <c r="B120" s="29" t="s">
        <v>531</v>
      </c>
      <c r="C120" s="14">
        <v>7</v>
      </c>
      <c r="D120" s="14">
        <v>2</v>
      </c>
      <c r="E120" s="30">
        <v>2.5</v>
      </c>
      <c r="F120" s="14">
        <v>0</v>
      </c>
      <c r="G120" s="14">
        <v>0</v>
      </c>
      <c r="H120" s="14">
        <v>2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9" t="s">
        <v>532</v>
      </c>
      <c r="B121" s="29" t="s">
        <v>533</v>
      </c>
      <c r="C121" s="14">
        <v>15</v>
      </c>
      <c r="D121" s="14">
        <v>17</v>
      </c>
      <c r="E121" s="30">
        <v>-0.11764705882352899</v>
      </c>
      <c r="F121" s="14">
        <v>1</v>
      </c>
      <c r="G121" s="14">
        <v>2</v>
      </c>
      <c r="H121" s="14">
        <v>8</v>
      </c>
      <c r="I121" s="14">
        <v>10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18</v>
      </c>
    </row>
    <row r="122" spans="1:16" x14ac:dyDescent="0.3">
      <c r="A122" s="29" t="s">
        <v>534</v>
      </c>
      <c r="B122" s="29" t="s">
        <v>535</v>
      </c>
      <c r="C122" s="14">
        <v>4</v>
      </c>
      <c r="D122" s="14">
        <v>1</v>
      </c>
      <c r="E122" s="30">
        <v>3</v>
      </c>
      <c r="F122" s="14">
        <v>1</v>
      </c>
      <c r="G122" s="14">
        <v>1</v>
      </c>
      <c r="H122" s="14">
        <v>0</v>
      </c>
      <c r="I122" s="14">
        <v>6</v>
      </c>
      <c r="J122" s="14">
        <v>0</v>
      </c>
      <c r="K122" s="14">
        <v>0</v>
      </c>
      <c r="L122" s="14">
        <v>0</v>
      </c>
      <c r="M122" s="14">
        <v>0</v>
      </c>
      <c r="N122" s="14">
        <v>2</v>
      </c>
      <c r="O122" s="14">
        <v>0</v>
      </c>
      <c r="P122" s="23">
        <v>8</v>
      </c>
    </row>
    <row r="123" spans="1:16" x14ac:dyDescent="0.3">
      <c r="A123" s="29" t="s">
        <v>536</v>
      </c>
      <c r="B123" s="29" t="s">
        <v>537</v>
      </c>
      <c r="C123" s="14">
        <v>0</v>
      </c>
      <c r="D123" s="14">
        <v>0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9" t="s">
        <v>542</v>
      </c>
      <c r="B126" s="29" t="s">
        <v>543</v>
      </c>
      <c r="C126" s="14">
        <v>6</v>
      </c>
      <c r="D126" s="14">
        <v>3</v>
      </c>
      <c r="E126" s="30">
        <v>1</v>
      </c>
      <c r="F126" s="14">
        <v>0</v>
      </c>
      <c r="G126" s="14">
        <v>0</v>
      </c>
      <c r="H126" s="14">
        <v>2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0.399999999999999" x14ac:dyDescent="0.3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1</v>
      </c>
    </row>
    <row r="128" spans="1:16" ht="20.399999999999999" x14ac:dyDescent="0.3">
      <c r="A128" s="29" t="s">
        <v>546</v>
      </c>
      <c r="B128" s="29" t="s">
        <v>547</v>
      </c>
      <c r="C128" s="14">
        <v>8</v>
      </c>
      <c r="D128" s="14">
        <v>4</v>
      </c>
      <c r="E128" s="30">
        <v>1</v>
      </c>
      <c r="F128" s="14">
        <v>0</v>
      </c>
      <c r="G128" s="14">
        <v>0</v>
      </c>
      <c r="H128" s="14">
        <v>1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4</v>
      </c>
    </row>
    <row r="129" spans="1:16" ht="20.399999999999999" x14ac:dyDescent="0.3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9" t="s">
        <v>550</v>
      </c>
      <c r="B130" s="29" t="s">
        <v>551</v>
      </c>
      <c r="C130" s="14">
        <v>0</v>
      </c>
      <c r="D130" s="14">
        <v>2</v>
      </c>
      <c r="E130" s="30">
        <v>-1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7" t="s">
        <v>552</v>
      </c>
      <c r="B131" s="188"/>
      <c r="C131" s="26">
        <v>6</v>
      </c>
      <c r="D131" s="26">
        <v>2</v>
      </c>
      <c r="E131" s="27">
        <v>2</v>
      </c>
      <c r="F131" s="26">
        <v>0</v>
      </c>
      <c r="G131" s="26">
        <v>0</v>
      </c>
      <c r="H131" s="26">
        <v>7</v>
      </c>
      <c r="I131" s="26">
        <v>5</v>
      </c>
      <c r="J131" s="26">
        <v>0</v>
      </c>
      <c r="K131" s="26">
        <v>1</v>
      </c>
      <c r="L131" s="26">
        <v>0</v>
      </c>
      <c r="M131" s="26">
        <v>0</v>
      </c>
      <c r="N131" s="26">
        <v>1</v>
      </c>
      <c r="O131" s="26">
        <v>0</v>
      </c>
      <c r="P131" s="28">
        <v>6</v>
      </c>
    </row>
    <row r="132" spans="1:16" x14ac:dyDescent="0.3">
      <c r="A132" s="29" t="s">
        <v>553</v>
      </c>
      <c r="B132" s="29" t="s">
        <v>554</v>
      </c>
      <c r="C132" s="14">
        <v>1</v>
      </c>
      <c r="D132" s="14">
        <v>0</v>
      </c>
      <c r="E132" s="30">
        <v>0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0</v>
      </c>
    </row>
    <row r="133" spans="1:16" x14ac:dyDescent="0.3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9" t="s">
        <v>557</v>
      </c>
      <c r="B134" s="29" t="s">
        <v>558</v>
      </c>
      <c r="C134" s="14">
        <v>5</v>
      </c>
      <c r="D134" s="14">
        <v>2</v>
      </c>
      <c r="E134" s="30">
        <v>1.5</v>
      </c>
      <c r="F134" s="14">
        <v>0</v>
      </c>
      <c r="G134" s="14">
        <v>0</v>
      </c>
      <c r="H134" s="14">
        <v>5</v>
      </c>
      <c r="I134" s="14">
        <v>4</v>
      </c>
      <c r="J134" s="14">
        <v>0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23">
        <v>6</v>
      </c>
    </row>
    <row r="135" spans="1:16" x14ac:dyDescent="0.3">
      <c r="A135" s="29" t="s">
        <v>559</v>
      </c>
      <c r="B135" s="29" t="s">
        <v>560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7" t="s">
        <v>563</v>
      </c>
      <c r="B137" s="188"/>
      <c r="C137" s="26">
        <v>1</v>
      </c>
      <c r="D137" s="26">
        <v>7</v>
      </c>
      <c r="E137" s="27">
        <v>-0.85714285714285698</v>
      </c>
      <c r="F137" s="26">
        <v>0</v>
      </c>
      <c r="G137" s="26">
        <v>0</v>
      </c>
      <c r="H137" s="26">
        <v>1</v>
      </c>
      <c r="I137" s="26">
        <v>2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0</v>
      </c>
    </row>
    <row r="138" spans="1:16" ht="20.399999999999999" x14ac:dyDescent="0.3">
      <c r="A138" s="29" t="s">
        <v>564</v>
      </c>
      <c r="B138" s="29" t="s">
        <v>565</v>
      </c>
      <c r="C138" s="14">
        <v>0</v>
      </c>
      <c r="D138" s="14">
        <v>3</v>
      </c>
      <c r="E138" s="30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9" t="s">
        <v>566</v>
      </c>
      <c r="B139" s="29" t="s">
        <v>567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9" t="s">
        <v>568</v>
      </c>
      <c r="B140" s="29" t="s">
        <v>569</v>
      </c>
      <c r="C140" s="14">
        <v>0</v>
      </c>
      <c r="D140" s="14">
        <v>2</v>
      </c>
      <c r="E140" s="30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9" t="s">
        <v>572</v>
      </c>
      <c r="B142" s="29" t="s">
        <v>573</v>
      </c>
      <c r="C142" s="14">
        <v>1</v>
      </c>
      <c r="D142" s="14">
        <v>0</v>
      </c>
      <c r="E142" s="30">
        <v>0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20.399999999999999" x14ac:dyDescent="0.3">
      <c r="A143" s="29" t="s">
        <v>574</v>
      </c>
      <c r="B143" s="29" t="s">
        <v>575</v>
      </c>
      <c r="C143" s="14">
        <v>0</v>
      </c>
      <c r="D143" s="14">
        <v>2</v>
      </c>
      <c r="E143" s="30">
        <v>-1</v>
      </c>
      <c r="F143" s="14">
        <v>0</v>
      </c>
      <c r="G143" s="14">
        <v>0</v>
      </c>
      <c r="H143" s="14">
        <v>0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7" t="s">
        <v>576</v>
      </c>
      <c r="B144" s="188"/>
      <c r="C144" s="26">
        <v>4</v>
      </c>
      <c r="D144" s="26">
        <v>1</v>
      </c>
      <c r="E144" s="27">
        <v>3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20.399999999999999" x14ac:dyDescent="0.3">
      <c r="A145" s="29" t="s">
        <v>577</v>
      </c>
      <c r="B145" s="29" t="s">
        <v>578</v>
      </c>
      <c r="C145" s="14">
        <v>2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0.399999999999999" x14ac:dyDescent="0.3">
      <c r="A146" s="29" t="s">
        <v>579</v>
      </c>
      <c r="B146" s="29" t="s">
        <v>580</v>
      </c>
      <c r="C146" s="14">
        <v>2</v>
      </c>
      <c r="D146" s="14">
        <v>1</v>
      </c>
      <c r="E146" s="30">
        <v>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7" t="s">
        <v>581</v>
      </c>
      <c r="B147" s="188"/>
      <c r="C147" s="26">
        <v>53</v>
      </c>
      <c r="D147" s="26">
        <v>59</v>
      </c>
      <c r="E147" s="27">
        <v>-0.101694915254237</v>
      </c>
      <c r="F147" s="26">
        <v>10</v>
      </c>
      <c r="G147" s="26">
        <v>10</v>
      </c>
      <c r="H147" s="26">
        <v>40</v>
      </c>
      <c r="I147" s="26">
        <v>28</v>
      </c>
      <c r="J147" s="26">
        <v>0</v>
      </c>
      <c r="K147" s="26">
        <v>0</v>
      </c>
      <c r="L147" s="26">
        <v>0</v>
      </c>
      <c r="M147" s="26">
        <v>0</v>
      </c>
      <c r="N147" s="26">
        <v>36</v>
      </c>
      <c r="O147" s="26">
        <v>0</v>
      </c>
      <c r="P147" s="28">
        <v>23</v>
      </c>
    </row>
    <row r="148" spans="1:16" ht="20.399999999999999" x14ac:dyDescent="0.3">
      <c r="A148" s="29" t="s">
        <v>582</v>
      </c>
      <c r="B148" s="29" t="s">
        <v>583</v>
      </c>
      <c r="C148" s="14">
        <v>14</v>
      </c>
      <c r="D148" s="14">
        <v>13</v>
      </c>
      <c r="E148" s="30">
        <v>7.69230769230769E-2</v>
      </c>
      <c r="F148" s="14">
        <v>0</v>
      </c>
      <c r="G148" s="14">
        <v>0</v>
      </c>
      <c r="H148" s="14">
        <v>17</v>
      </c>
      <c r="I148" s="14">
        <v>7</v>
      </c>
      <c r="J148" s="14">
        <v>0</v>
      </c>
      <c r="K148" s="14">
        <v>0</v>
      </c>
      <c r="L148" s="14">
        <v>0</v>
      </c>
      <c r="M148" s="14">
        <v>0</v>
      </c>
      <c r="N148" s="14">
        <v>12</v>
      </c>
      <c r="O148" s="14">
        <v>0</v>
      </c>
      <c r="P148" s="23">
        <v>6</v>
      </c>
    </row>
    <row r="149" spans="1:16" x14ac:dyDescent="0.3">
      <c r="A149" s="29" t="s">
        <v>584</v>
      </c>
      <c r="B149" s="29" t="s">
        <v>585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0.399999999999999" x14ac:dyDescent="0.3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9" t="s">
        <v>588</v>
      </c>
      <c r="B151" s="29" t="s">
        <v>589</v>
      </c>
      <c r="C151" s="14">
        <v>6</v>
      </c>
      <c r="D151" s="14">
        <v>4</v>
      </c>
      <c r="E151" s="30">
        <v>0.5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0</v>
      </c>
    </row>
    <row r="152" spans="1:16" ht="30.6" x14ac:dyDescent="0.3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9" t="s">
        <v>592</v>
      </c>
      <c r="B153" s="29" t="s">
        <v>593</v>
      </c>
      <c r="C153" s="14">
        <v>0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3">
      <c r="A154" s="29" t="s">
        <v>594</v>
      </c>
      <c r="B154" s="29" t="s">
        <v>595</v>
      </c>
      <c r="C154" s="14">
        <v>15</v>
      </c>
      <c r="D154" s="14">
        <v>26</v>
      </c>
      <c r="E154" s="30">
        <v>-0.42307692307692302</v>
      </c>
      <c r="F154" s="14">
        <v>10</v>
      </c>
      <c r="G154" s="14">
        <v>10</v>
      </c>
      <c r="H154" s="14">
        <v>16</v>
      </c>
      <c r="I154" s="14">
        <v>16</v>
      </c>
      <c r="J154" s="14">
        <v>0</v>
      </c>
      <c r="K154" s="14">
        <v>0</v>
      </c>
      <c r="L154" s="14">
        <v>0</v>
      </c>
      <c r="M154" s="14">
        <v>0</v>
      </c>
      <c r="N154" s="14">
        <v>19</v>
      </c>
      <c r="O154" s="14">
        <v>0</v>
      </c>
      <c r="P154" s="23">
        <v>15</v>
      </c>
    </row>
    <row r="155" spans="1:16" ht="20.399999999999999" x14ac:dyDescent="0.3">
      <c r="A155" s="29" t="s">
        <v>596</v>
      </c>
      <c r="B155" s="29" t="s">
        <v>597</v>
      </c>
      <c r="C155" s="14">
        <v>18</v>
      </c>
      <c r="D155" s="14">
        <v>16</v>
      </c>
      <c r="E155" s="30">
        <v>0.125</v>
      </c>
      <c r="F155" s="14">
        <v>0</v>
      </c>
      <c r="G155" s="14">
        <v>0</v>
      </c>
      <c r="H155" s="14">
        <v>5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3">
        <v>2</v>
      </c>
    </row>
    <row r="156" spans="1:16" x14ac:dyDescent="0.3">
      <c r="A156" s="187" t="s">
        <v>598</v>
      </c>
      <c r="B156" s="188"/>
      <c r="C156" s="26">
        <v>79</v>
      </c>
      <c r="D156" s="26">
        <v>59</v>
      </c>
      <c r="E156" s="27">
        <v>0.338983050847458</v>
      </c>
      <c r="F156" s="26">
        <v>0</v>
      </c>
      <c r="G156" s="26">
        <v>0</v>
      </c>
      <c r="H156" s="26">
        <v>12</v>
      </c>
      <c r="I156" s="26">
        <v>6</v>
      </c>
      <c r="J156" s="26">
        <v>0</v>
      </c>
      <c r="K156" s="26">
        <v>1</v>
      </c>
      <c r="L156" s="26">
        <v>0</v>
      </c>
      <c r="M156" s="26">
        <v>0</v>
      </c>
      <c r="N156" s="26">
        <v>19</v>
      </c>
      <c r="O156" s="26">
        <v>2</v>
      </c>
      <c r="P156" s="28">
        <v>7</v>
      </c>
    </row>
    <row r="157" spans="1:16" ht="20.399999999999999" x14ac:dyDescent="0.3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9" t="s">
        <v>603</v>
      </c>
      <c r="B159" s="29" t="s">
        <v>604</v>
      </c>
      <c r="C159" s="14">
        <v>0</v>
      </c>
      <c r="D159" s="14">
        <v>1</v>
      </c>
      <c r="E159" s="30">
        <v>-1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9" t="s">
        <v>607</v>
      </c>
      <c r="B161" s="29" t="s">
        <v>608</v>
      </c>
      <c r="C161" s="14">
        <v>10</v>
      </c>
      <c r="D161" s="14">
        <v>7</v>
      </c>
      <c r="E161" s="30">
        <v>0.42857142857142799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2</v>
      </c>
      <c r="P161" s="23">
        <v>2</v>
      </c>
    </row>
    <row r="162" spans="1:16" x14ac:dyDescent="0.3">
      <c r="A162" s="29" t="s">
        <v>609</v>
      </c>
      <c r="B162" s="29" t="s">
        <v>610</v>
      </c>
      <c r="C162" s="14">
        <v>31</v>
      </c>
      <c r="D162" s="14">
        <v>11</v>
      </c>
      <c r="E162" s="30">
        <v>1.8181818181818199</v>
      </c>
      <c r="F162" s="14">
        <v>0</v>
      </c>
      <c r="G162" s="14">
        <v>0</v>
      </c>
      <c r="H162" s="14">
        <v>7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12</v>
      </c>
      <c r="O162" s="14">
        <v>0</v>
      </c>
      <c r="P162" s="23">
        <v>2</v>
      </c>
    </row>
    <row r="163" spans="1:16" ht="20.399999999999999" x14ac:dyDescent="0.3">
      <c r="A163" s="29" t="s">
        <v>611</v>
      </c>
      <c r="B163" s="29" t="s">
        <v>612</v>
      </c>
      <c r="C163" s="14">
        <v>16</v>
      </c>
      <c r="D163" s="14">
        <v>0</v>
      </c>
      <c r="E163" s="30">
        <v>0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9" t="s">
        <v>613</v>
      </c>
      <c r="B164" s="29" t="s">
        <v>614</v>
      </c>
      <c r="C164" s="14">
        <v>19</v>
      </c>
      <c r="D164" s="14">
        <v>25</v>
      </c>
      <c r="E164" s="30">
        <v>-0.24</v>
      </c>
      <c r="F164" s="14">
        <v>0</v>
      </c>
      <c r="G164" s="14">
        <v>0</v>
      </c>
      <c r="H164" s="14">
        <v>2</v>
      </c>
      <c r="I164" s="14">
        <v>1</v>
      </c>
      <c r="J164" s="14">
        <v>0</v>
      </c>
      <c r="K164" s="14">
        <v>1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9" t="s">
        <v>615</v>
      </c>
      <c r="B165" s="29" t="s">
        <v>616</v>
      </c>
      <c r="C165" s="14">
        <v>3</v>
      </c>
      <c r="D165" s="14">
        <v>15</v>
      </c>
      <c r="E165" s="30">
        <v>-0.8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7</v>
      </c>
      <c r="O165" s="14">
        <v>0</v>
      </c>
      <c r="P165" s="23">
        <v>3</v>
      </c>
    </row>
    <row r="166" spans="1:16" x14ac:dyDescent="0.3">
      <c r="A166" s="187" t="s">
        <v>617</v>
      </c>
      <c r="B166" s="188"/>
      <c r="C166" s="26">
        <v>153</v>
      </c>
      <c r="D166" s="26">
        <v>202</v>
      </c>
      <c r="E166" s="27">
        <v>-0.24257425742574201</v>
      </c>
      <c r="F166" s="26">
        <v>0</v>
      </c>
      <c r="G166" s="26">
        <v>0</v>
      </c>
      <c r="H166" s="26">
        <v>70</v>
      </c>
      <c r="I166" s="26">
        <v>83</v>
      </c>
      <c r="J166" s="26">
        <v>1</v>
      </c>
      <c r="K166" s="26">
        <v>1</v>
      </c>
      <c r="L166" s="26">
        <v>0</v>
      </c>
      <c r="M166" s="26">
        <v>0</v>
      </c>
      <c r="N166" s="26">
        <v>7</v>
      </c>
      <c r="O166" s="26">
        <v>81</v>
      </c>
      <c r="P166" s="28">
        <v>76</v>
      </c>
    </row>
    <row r="167" spans="1:16" ht="20.399999999999999" x14ac:dyDescent="0.3">
      <c r="A167" s="29" t="s">
        <v>618</v>
      </c>
      <c r="B167" s="29" t="s">
        <v>619</v>
      </c>
      <c r="C167" s="14">
        <v>0</v>
      </c>
      <c r="D167" s="14">
        <v>8</v>
      </c>
      <c r="E167" s="30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0.399999999999999" x14ac:dyDescent="0.3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9" t="s">
        <v>622</v>
      </c>
      <c r="B169" s="29" t="s">
        <v>623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0.399999999999999" x14ac:dyDescent="0.3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9" t="s">
        <v>630</v>
      </c>
      <c r="B173" s="29" t="s">
        <v>631</v>
      </c>
      <c r="C173" s="14">
        <v>16</v>
      </c>
      <c r="D173" s="14">
        <v>24</v>
      </c>
      <c r="E173" s="30">
        <v>-0.33333333333333298</v>
      </c>
      <c r="F173" s="14">
        <v>0</v>
      </c>
      <c r="G173" s="14">
        <v>0</v>
      </c>
      <c r="H173" s="14">
        <v>13</v>
      </c>
      <c r="I173" s="14">
        <v>18</v>
      </c>
      <c r="J173" s="14">
        <v>0</v>
      </c>
      <c r="K173" s="14">
        <v>0</v>
      </c>
      <c r="L173" s="14">
        <v>0</v>
      </c>
      <c r="M173" s="14">
        <v>0</v>
      </c>
      <c r="N173" s="14">
        <v>4</v>
      </c>
      <c r="O173" s="14">
        <v>29</v>
      </c>
      <c r="P173" s="23">
        <v>26</v>
      </c>
    </row>
    <row r="174" spans="1:16" ht="20.399999999999999" x14ac:dyDescent="0.3">
      <c r="A174" s="29" t="s">
        <v>632</v>
      </c>
      <c r="B174" s="29" t="s">
        <v>633</v>
      </c>
      <c r="C174" s="14">
        <v>122</v>
      </c>
      <c r="D174" s="14">
        <v>160</v>
      </c>
      <c r="E174" s="30">
        <v>-0.23749999999999999</v>
      </c>
      <c r="F174" s="14">
        <v>0</v>
      </c>
      <c r="G174" s="14">
        <v>0</v>
      </c>
      <c r="H174" s="14">
        <v>54</v>
      </c>
      <c r="I174" s="14">
        <v>56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47</v>
      </c>
      <c r="P174" s="23">
        <v>47</v>
      </c>
    </row>
    <row r="175" spans="1:16" x14ac:dyDescent="0.3">
      <c r="A175" s="29" t="s">
        <v>634</v>
      </c>
      <c r="B175" s="29" t="s">
        <v>635</v>
      </c>
      <c r="C175" s="14">
        <v>15</v>
      </c>
      <c r="D175" s="14">
        <v>10</v>
      </c>
      <c r="E175" s="30">
        <v>0.5</v>
      </c>
      <c r="F175" s="14">
        <v>0</v>
      </c>
      <c r="G175" s="14">
        <v>0</v>
      </c>
      <c r="H175" s="14">
        <v>3</v>
      </c>
      <c r="I175" s="14">
        <v>9</v>
      </c>
      <c r="J175" s="14">
        <v>1</v>
      </c>
      <c r="K175" s="14">
        <v>1</v>
      </c>
      <c r="L175" s="14">
        <v>0</v>
      </c>
      <c r="M175" s="14">
        <v>0</v>
      </c>
      <c r="N175" s="14">
        <v>1</v>
      </c>
      <c r="O175" s="14">
        <v>5</v>
      </c>
      <c r="P175" s="23">
        <v>3</v>
      </c>
    </row>
    <row r="176" spans="1:16" ht="20.399999999999999" x14ac:dyDescent="0.3">
      <c r="A176" s="29" t="s">
        <v>636</v>
      </c>
      <c r="B176" s="29" t="s">
        <v>637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1</v>
      </c>
      <c r="O177" s="14">
        <v>0</v>
      </c>
      <c r="P177" s="23">
        <v>0</v>
      </c>
    </row>
    <row r="178" spans="1:16" x14ac:dyDescent="0.3">
      <c r="A178" s="187" t="s">
        <v>640</v>
      </c>
      <c r="B178" s="188"/>
      <c r="C178" s="26">
        <v>511</v>
      </c>
      <c r="D178" s="26">
        <v>453</v>
      </c>
      <c r="E178" s="27">
        <v>0.12803532008829999</v>
      </c>
      <c r="F178" s="26">
        <v>1129</v>
      </c>
      <c r="G178" s="26">
        <v>1077</v>
      </c>
      <c r="H178" s="26">
        <v>225</v>
      </c>
      <c r="I178" s="26">
        <v>284</v>
      </c>
      <c r="J178" s="26">
        <v>1</v>
      </c>
      <c r="K178" s="26">
        <v>0</v>
      </c>
      <c r="L178" s="26">
        <v>0</v>
      </c>
      <c r="M178" s="26">
        <v>0</v>
      </c>
      <c r="N178" s="26">
        <v>31</v>
      </c>
      <c r="O178" s="26">
        <v>1</v>
      </c>
      <c r="P178" s="28">
        <v>1300</v>
      </c>
    </row>
    <row r="179" spans="1:16" ht="20.399999999999999" x14ac:dyDescent="0.3">
      <c r="A179" s="29" t="s">
        <v>641</v>
      </c>
      <c r="B179" s="29" t="s">
        <v>642</v>
      </c>
      <c r="C179" s="14">
        <v>5</v>
      </c>
      <c r="D179" s="14">
        <v>9</v>
      </c>
      <c r="E179" s="30">
        <v>-0.44444444444444398</v>
      </c>
      <c r="F179" s="14">
        <v>6</v>
      </c>
      <c r="G179" s="14">
        <v>5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8</v>
      </c>
    </row>
    <row r="180" spans="1:16" ht="20.399999999999999" x14ac:dyDescent="0.3">
      <c r="A180" s="29" t="s">
        <v>643</v>
      </c>
      <c r="B180" s="29" t="s">
        <v>644</v>
      </c>
      <c r="C180" s="14">
        <v>327</v>
      </c>
      <c r="D180" s="14">
        <v>295</v>
      </c>
      <c r="E180" s="30">
        <v>0.10847457627118599</v>
      </c>
      <c r="F180" s="14">
        <v>786</v>
      </c>
      <c r="G180" s="14">
        <v>728</v>
      </c>
      <c r="H180" s="14">
        <v>153</v>
      </c>
      <c r="I180" s="14">
        <v>159</v>
      </c>
      <c r="J180" s="14">
        <v>1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875</v>
      </c>
    </row>
    <row r="181" spans="1:16" x14ac:dyDescent="0.3">
      <c r="A181" s="29" t="s">
        <v>645</v>
      </c>
      <c r="B181" s="29" t="s">
        <v>646</v>
      </c>
      <c r="C181" s="14">
        <v>45</v>
      </c>
      <c r="D181" s="14">
        <v>31</v>
      </c>
      <c r="E181" s="30">
        <v>0.45161290322580599</v>
      </c>
      <c r="F181" s="14">
        <v>15</v>
      </c>
      <c r="G181" s="14">
        <v>17</v>
      </c>
      <c r="H181" s="14">
        <v>17</v>
      </c>
      <c r="I181" s="14">
        <v>20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29</v>
      </c>
    </row>
    <row r="182" spans="1:16" ht="20.399999999999999" x14ac:dyDescent="0.3">
      <c r="A182" s="29" t="s">
        <v>647</v>
      </c>
      <c r="B182" s="29" t="s">
        <v>648</v>
      </c>
      <c r="C182" s="14">
        <v>0</v>
      </c>
      <c r="D182" s="14">
        <v>1</v>
      </c>
      <c r="E182" s="30">
        <v>-1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9" t="s">
        <v>649</v>
      </c>
      <c r="B183" s="29" t="s">
        <v>650</v>
      </c>
      <c r="C183" s="14">
        <v>11</v>
      </c>
      <c r="D183" s="14">
        <v>9</v>
      </c>
      <c r="E183" s="30">
        <v>0.22222222222222199</v>
      </c>
      <c r="F183" s="14">
        <v>23</v>
      </c>
      <c r="G183" s="14">
        <v>50</v>
      </c>
      <c r="H183" s="14">
        <v>4</v>
      </c>
      <c r="I183" s="14">
        <v>31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74</v>
      </c>
    </row>
    <row r="184" spans="1:16" ht="20.399999999999999" x14ac:dyDescent="0.3">
      <c r="A184" s="29" t="s">
        <v>651</v>
      </c>
      <c r="B184" s="29" t="s">
        <v>652</v>
      </c>
      <c r="C184" s="14">
        <v>120</v>
      </c>
      <c r="D184" s="14">
        <v>107</v>
      </c>
      <c r="E184" s="30">
        <v>0.121495327102804</v>
      </c>
      <c r="F184" s="14">
        <v>299</v>
      </c>
      <c r="G184" s="14">
        <v>277</v>
      </c>
      <c r="H184" s="14">
        <v>50</v>
      </c>
      <c r="I184" s="14">
        <v>70</v>
      </c>
      <c r="J184" s="14">
        <v>0</v>
      </c>
      <c r="K184" s="14">
        <v>0</v>
      </c>
      <c r="L184" s="14">
        <v>0</v>
      </c>
      <c r="M184" s="14">
        <v>0</v>
      </c>
      <c r="N184" s="14">
        <v>31</v>
      </c>
      <c r="O184" s="14">
        <v>0</v>
      </c>
      <c r="P184" s="23">
        <v>313</v>
      </c>
    </row>
    <row r="185" spans="1:16" ht="20.399999999999999" x14ac:dyDescent="0.3">
      <c r="A185" s="29" t="s">
        <v>653</v>
      </c>
      <c r="B185" s="29" t="s">
        <v>654</v>
      </c>
      <c r="C185" s="14">
        <v>3</v>
      </c>
      <c r="D185" s="14">
        <v>1</v>
      </c>
      <c r="E185" s="30">
        <v>2</v>
      </c>
      <c r="F185" s="14">
        <v>0</v>
      </c>
      <c r="G185" s="14">
        <v>0</v>
      </c>
      <c r="H185" s="14">
        <v>0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3">
      <c r="A186" s="187" t="s">
        <v>655</v>
      </c>
      <c r="B186" s="188"/>
      <c r="C186" s="26">
        <v>223</v>
      </c>
      <c r="D186" s="26">
        <v>205</v>
      </c>
      <c r="E186" s="27">
        <v>8.7804878048780496E-2</v>
      </c>
      <c r="F186" s="26">
        <v>8</v>
      </c>
      <c r="G186" s="26">
        <v>6</v>
      </c>
      <c r="H186" s="26">
        <v>64</v>
      </c>
      <c r="I186" s="26">
        <v>62</v>
      </c>
      <c r="J186" s="26">
        <v>0</v>
      </c>
      <c r="K186" s="26">
        <v>0</v>
      </c>
      <c r="L186" s="26">
        <v>0</v>
      </c>
      <c r="M186" s="26">
        <v>0</v>
      </c>
      <c r="N186" s="26">
        <v>6</v>
      </c>
      <c r="O186" s="26">
        <v>1</v>
      </c>
      <c r="P186" s="28">
        <v>56</v>
      </c>
    </row>
    <row r="187" spans="1:16" x14ac:dyDescent="0.3">
      <c r="A187" s="29" t="s">
        <v>656</v>
      </c>
      <c r="B187" s="29" t="s">
        <v>657</v>
      </c>
      <c r="C187" s="14">
        <v>22</v>
      </c>
      <c r="D187" s="14">
        <v>14</v>
      </c>
      <c r="E187" s="30">
        <v>0.57142857142857095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0.399999999999999" x14ac:dyDescent="0.3">
      <c r="A188" s="29" t="s">
        <v>658</v>
      </c>
      <c r="B188" s="29" t="s">
        <v>659</v>
      </c>
      <c r="C188" s="14">
        <v>0</v>
      </c>
      <c r="D188" s="14">
        <v>2</v>
      </c>
      <c r="E188" s="30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9" t="s">
        <v>660</v>
      </c>
      <c r="B189" s="29" t="s">
        <v>661</v>
      </c>
      <c r="C189" s="14">
        <v>68</v>
      </c>
      <c r="D189" s="14">
        <v>75</v>
      </c>
      <c r="E189" s="30">
        <v>-9.3333333333333296E-2</v>
      </c>
      <c r="F189" s="14">
        <v>3</v>
      </c>
      <c r="G189" s="14">
        <v>4</v>
      </c>
      <c r="H189" s="14">
        <v>35</v>
      </c>
      <c r="I189" s="14">
        <v>16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3">
        <v>28</v>
      </c>
    </row>
    <row r="190" spans="1:16" ht="20.399999999999999" x14ac:dyDescent="0.3">
      <c r="A190" s="29" t="s">
        <v>662</v>
      </c>
      <c r="B190" s="29" t="s">
        <v>663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9" t="s">
        <v>664</v>
      </c>
      <c r="B191" s="29" t="s">
        <v>665</v>
      </c>
      <c r="C191" s="14">
        <v>12</v>
      </c>
      <c r="D191" s="14">
        <v>19</v>
      </c>
      <c r="E191" s="30">
        <v>-0.36842105263157898</v>
      </c>
      <c r="F191" s="14">
        <v>2</v>
      </c>
      <c r="G191" s="14">
        <v>1</v>
      </c>
      <c r="H191" s="14">
        <v>14</v>
      </c>
      <c r="I191" s="14">
        <v>42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1</v>
      </c>
      <c r="P191" s="23">
        <v>22</v>
      </c>
    </row>
    <row r="192" spans="1:16" ht="20.399999999999999" x14ac:dyDescent="0.3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9" t="s">
        <v>668</v>
      </c>
      <c r="B193" s="29" t="s">
        <v>669</v>
      </c>
      <c r="C193" s="14">
        <v>11</v>
      </c>
      <c r="D193" s="14">
        <v>11</v>
      </c>
      <c r="E193" s="30">
        <v>0</v>
      </c>
      <c r="F193" s="14">
        <v>2</v>
      </c>
      <c r="G193" s="14">
        <v>0</v>
      </c>
      <c r="H193" s="14">
        <v>5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3</v>
      </c>
    </row>
    <row r="194" spans="1:16" x14ac:dyDescent="0.3">
      <c r="A194" s="29" t="s">
        <v>670</v>
      </c>
      <c r="B194" s="29" t="s">
        <v>671</v>
      </c>
      <c r="C194" s="14">
        <v>0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0.399999999999999" x14ac:dyDescent="0.3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9" t="s">
        <v>674</v>
      </c>
      <c r="B196" s="29" t="s">
        <v>675</v>
      </c>
      <c r="C196" s="14">
        <v>0</v>
      </c>
      <c r="D196" s="14">
        <v>0</v>
      </c>
      <c r="E196" s="30">
        <v>0</v>
      </c>
      <c r="F196" s="14">
        <v>0</v>
      </c>
      <c r="G196" s="14">
        <v>0</v>
      </c>
      <c r="H196" s="14">
        <v>0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3">
      <c r="A197" s="29" t="s">
        <v>676</v>
      </c>
      <c r="B197" s="29" t="s">
        <v>677</v>
      </c>
      <c r="C197" s="14">
        <v>104</v>
      </c>
      <c r="D197" s="14">
        <v>82</v>
      </c>
      <c r="E197" s="30">
        <v>0.26829268292682901</v>
      </c>
      <c r="F197" s="14">
        <v>1</v>
      </c>
      <c r="G197" s="14">
        <v>1</v>
      </c>
      <c r="H197" s="14">
        <v>8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0.399999999999999" x14ac:dyDescent="0.3">
      <c r="A198" s="29" t="s">
        <v>678</v>
      </c>
      <c r="B198" s="29" t="s">
        <v>679</v>
      </c>
      <c r="C198" s="14">
        <v>0</v>
      </c>
      <c r="D198" s="14">
        <v>2</v>
      </c>
      <c r="E198" s="30">
        <v>-1</v>
      </c>
      <c r="F198" s="14">
        <v>0</v>
      </c>
      <c r="G198" s="14">
        <v>0</v>
      </c>
      <c r="H198" s="14"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9" t="s">
        <v>680</v>
      </c>
      <c r="B199" s="29" t="s">
        <v>681</v>
      </c>
      <c r="C199" s="14">
        <v>4</v>
      </c>
      <c r="D199" s="14">
        <v>0</v>
      </c>
      <c r="E199" s="30">
        <v>0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0</v>
      </c>
    </row>
    <row r="200" spans="1:16" ht="20.399999999999999" x14ac:dyDescent="0.3">
      <c r="A200" s="29" t="s">
        <v>682</v>
      </c>
      <c r="B200" s="29" t="s">
        <v>683</v>
      </c>
      <c r="C200" s="14">
        <v>2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7" t="s">
        <v>684</v>
      </c>
      <c r="B201" s="188"/>
      <c r="C201" s="26">
        <v>71</v>
      </c>
      <c r="D201" s="26">
        <v>75</v>
      </c>
      <c r="E201" s="27">
        <v>-5.3333333333333302E-2</v>
      </c>
      <c r="F201" s="26">
        <v>17</v>
      </c>
      <c r="G201" s="26">
        <v>19</v>
      </c>
      <c r="H201" s="26">
        <v>28</v>
      </c>
      <c r="I201" s="26">
        <v>19</v>
      </c>
      <c r="J201" s="26">
        <v>0</v>
      </c>
      <c r="K201" s="26">
        <v>0</v>
      </c>
      <c r="L201" s="26">
        <v>0</v>
      </c>
      <c r="M201" s="26">
        <v>0</v>
      </c>
      <c r="N201" s="26">
        <v>14</v>
      </c>
      <c r="O201" s="26">
        <v>2</v>
      </c>
      <c r="P201" s="28">
        <v>43</v>
      </c>
    </row>
    <row r="202" spans="1:16" x14ac:dyDescent="0.3">
      <c r="A202" s="29" t="s">
        <v>685</v>
      </c>
      <c r="B202" s="29" t="s">
        <v>686</v>
      </c>
      <c r="C202" s="14">
        <v>13</v>
      </c>
      <c r="D202" s="14">
        <v>7</v>
      </c>
      <c r="E202" s="30">
        <v>0.85714285714285698</v>
      </c>
      <c r="F202" s="14">
        <v>0</v>
      </c>
      <c r="G202" s="14">
        <v>0</v>
      </c>
      <c r="H202" s="14">
        <v>3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3">
        <v>0</v>
      </c>
    </row>
    <row r="203" spans="1:16" x14ac:dyDescent="0.3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9" t="s">
        <v>689</v>
      </c>
      <c r="B204" s="29" t="s">
        <v>690</v>
      </c>
      <c r="C204" s="14">
        <v>1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9" t="s">
        <v>691</v>
      </c>
      <c r="B205" s="29" t="s">
        <v>692</v>
      </c>
      <c r="C205" s="14">
        <v>1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9" t="s">
        <v>693</v>
      </c>
      <c r="B206" s="29" t="s">
        <v>694</v>
      </c>
      <c r="C206" s="14">
        <v>51</v>
      </c>
      <c r="D206" s="14">
        <v>60</v>
      </c>
      <c r="E206" s="30">
        <v>-0.15</v>
      </c>
      <c r="F206" s="14">
        <v>17</v>
      </c>
      <c r="G206" s="14">
        <v>19</v>
      </c>
      <c r="H206" s="14">
        <v>22</v>
      </c>
      <c r="I206" s="14">
        <v>13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3">
        <v>42</v>
      </c>
    </row>
    <row r="207" spans="1:16" ht="20.399999999999999" x14ac:dyDescent="0.3">
      <c r="A207" s="29" t="s">
        <v>695</v>
      </c>
      <c r="B207" s="29" t="s">
        <v>696</v>
      </c>
      <c r="C207" s="14">
        <v>1</v>
      </c>
      <c r="D207" s="14">
        <v>2</v>
      </c>
      <c r="E207" s="30">
        <v>-0.5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9" t="s">
        <v>697</v>
      </c>
      <c r="B208" s="29" t="s">
        <v>698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9" t="s">
        <v>701</v>
      </c>
      <c r="B210" s="29" t="s">
        <v>702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2</v>
      </c>
      <c r="I211" s="14">
        <v>2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9" t="s">
        <v>705</v>
      </c>
      <c r="B212" s="29" t="s">
        <v>706</v>
      </c>
      <c r="C212" s="14">
        <v>0</v>
      </c>
      <c r="D212" s="14">
        <v>1</v>
      </c>
      <c r="E212" s="30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9" t="s">
        <v>707</v>
      </c>
      <c r="B213" s="29" t="s">
        <v>708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9" t="s">
        <v>709</v>
      </c>
      <c r="B214" s="29" t="s">
        <v>710</v>
      </c>
      <c r="C214" s="14">
        <v>4</v>
      </c>
      <c r="D214" s="14">
        <v>5</v>
      </c>
      <c r="E214" s="30">
        <v>-0.2</v>
      </c>
      <c r="F214" s="14">
        <v>0</v>
      </c>
      <c r="G214" s="14">
        <v>0</v>
      </c>
      <c r="H214" s="14">
        <v>0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1</v>
      </c>
      <c r="P214" s="23">
        <v>0</v>
      </c>
    </row>
    <row r="215" spans="1:16" ht="20.399999999999999" x14ac:dyDescent="0.3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1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1</v>
      </c>
      <c r="P216" s="23">
        <v>1</v>
      </c>
    </row>
    <row r="217" spans="1:16" ht="20.399999999999999" x14ac:dyDescent="0.3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0.6" x14ac:dyDescent="0.3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7" t="s">
        <v>727</v>
      </c>
      <c r="B223" s="188"/>
      <c r="C223" s="26">
        <v>1886</v>
      </c>
      <c r="D223" s="26">
        <v>843</v>
      </c>
      <c r="E223" s="27">
        <v>1.23724792408066</v>
      </c>
      <c r="F223" s="26">
        <v>345</v>
      </c>
      <c r="G223" s="26">
        <v>290</v>
      </c>
      <c r="H223" s="26">
        <v>180</v>
      </c>
      <c r="I223" s="26">
        <v>145</v>
      </c>
      <c r="J223" s="26">
        <v>0</v>
      </c>
      <c r="K223" s="26">
        <v>0</v>
      </c>
      <c r="L223" s="26">
        <v>0</v>
      </c>
      <c r="M223" s="26">
        <v>1</v>
      </c>
      <c r="N223" s="26">
        <v>0</v>
      </c>
      <c r="O223" s="26">
        <v>31</v>
      </c>
      <c r="P223" s="28">
        <v>377</v>
      </c>
    </row>
    <row r="224" spans="1:16" x14ac:dyDescent="0.3">
      <c r="A224" s="29" t="s">
        <v>728</v>
      </c>
      <c r="B224" s="29" t="s">
        <v>729</v>
      </c>
      <c r="C224" s="14">
        <v>0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9" t="s">
        <v>736</v>
      </c>
      <c r="B228" s="29" t="s">
        <v>737</v>
      </c>
      <c r="C228" s="14">
        <v>2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9" t="s">
        <v>738</v>
      </c>
      <c r="B229" s="29" t="s">
        <v>739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9" t="s">
        <v>740</v>
      </c>
      <c r="B230" s="29" t="s">
        <v>741</v>
      </c>
      <c r="C230" s="14">
        <v>0</v>
      </c>
      <c r="D230" s="14">
        <v>0</v>
      </c>
      <c r="E230" s="30">
        <v>0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3">
      <c r="A231" s="29" t="s">
        <v>742</v>
      </c>
      <c r="B231" s="29" t="s">
        <v>743</v>
      </c>
      <c r="C231" s="14">
        <v>4</v>
      </c>
      <c r="D231" s="14">
        <v>7</v>
      </c>
      <c r="E231" s="30">
        <v>-0.42857142857142799</v>
      </c>
      <c r="F231" s="14">
        <v>0</v>
      </c>
      <c r="G231" s="14">
        <v>0</v>
      </c>
      <c r="H231" s="14">
        <v>2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9" t="s">
        <v>744</v>
      </c>
      <c r="B232" s="29" t="s">
        <v>745</v>
      </c>
      <c r="C232" s="14">
        <v>28</v>
      </c>
      <c r="D232" s="14">
        <v>26</v>
      </c>
      <c r="E232" s="30">
        <v>7.69230769230769E-2</v>
      </c>
      <c r="F232" s="14">
        <v>1</v>
      </c>
      <c r="G232" s="14">
        <v>1</v>
      </c>
      <c r="H232" s="14">
        <v>10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10</v>
      </c>
    </row>
    <row r="233" spans="1:16" x14ac:dyDescent="0.3">
      <c r="A233" s="29" t="s">
        <v>746</v>
      </c>
      <c r="B233" s="29" t="s">
        <v>747</v>
      </c>
      <c r="C233" s="14">
        <v>26</v>
      </c>
      <c r="D233" s="14">
        <v>21</v>
      </c>
      <c r="E233" s="30">
        <v>0.238095238095238</v>
      </c>
      <c r="F233" s="14">
        <v>1</v>
      </c>
      <c r="G233" s="14">
        <v>1</v>
      </c>
      <c r="H233" s="14">
        <v>14</v>
      </c>
      <c r="I233" s="14">
        <v>10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11</v>
      </c>
    </row>
    <row r="234" spans="1:16" ht="20.399999999999999" x14ac:dyDescent="0.3">
      <c r="A234" s="29" t="s">
        <v>748</v>
      </c>
      <c r="B234" s="29" t="s">
        <v>749</v>
      </c>
      <c r="C234" s="14">
        <v>5</v>
      </c>
      <c r="D234" s="14">
        <v>2</v>
      </c>
      <c r="E234" s="30">
        <v>1.5</v>
      </c>
      <c r="F234" s="14">
        <v>0</v>
      </c>
      <c r="G234" s="14">
        <v>0</v>
      </c>
      <c r="H234" s="14">
        <v>5</v>
      </c>
      <c r="I234" s="14">
        <v>5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5</v>
      </c>
    </row>
    <row r="235" spans="1:16" ht="20.399999999999999" x14ac:dyDescent="0.3">
      <c r="A235" s="29" t="s">
        <v>750</v>
      </c>
      <c r="B235" s="29" t="s">
        <v>751</v>
      </c>
      <c r="C235" s="14">
        <v>3</v>
      </c>
      <c r="D235" s="14">
        <v>4</v>
      </c>
      <c r="E235" s="30">
        <v>-0.25</v>
      </c>
      <c r="F235" s="14">
        <v>0</v>
      </c>
      <c r="G235" s="14">
        <v>1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3">
      <c r="A236" s="29" t="s">
        <v>752</v>
      </c>
      <c r="B236" s="29" t="s">
        <v>753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9" t="s">
        <v>756</v>
      </c>
      <c r="B238" s="29" t="s">
        <v>757</v>
      </c>
      <c r="C238" s="14">
        <v>1818</v>
      </c>
      <c r="D238" s="14">
        <v>783</v>
      </c>
      <c r="E238" s="30">
        <v>1.3218390804597699</v>
      </c>
      <c r="F238" s="14">
        <v>343</v>
      </c>
      <c r="G238" s="14">
        <v>287</v>
      </c>
      <c r="H238" s="14">
        <v>147</v>
      </c>
      <c r="I238" s="14">
        <v>117</v>
      </c>
      <c r="J238" s="14">
        <v>0</v>
      </c>
      <c r="K238" s="14">
        <v>0</v>
      </c>
      <c r="L238" s="14">
        <v>0</v>
      </c>
      <c r="M238" s="14">
        <v>1</v>
      </c>
      <c r="N238" s="14">
        <v>0</v>
      </c>
      <c r="O238" s="14">
        <v>31</v>
      </c>
      <c r="P238" s="23">
        <v>349</v>
      </c>
    </row>
    <row r="239" spans="1:16" x14ac:dyDescent="0.3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7" t="s">
        <v>768</v>
      </c>
      <c r="B244" s="188"/>
      <c r="C244" s="26">
        <v>2</v>
      </c>
      <c r="D244" s="26">
        <v>13</v>
      </c>
      <c r="E244" s="27">
        <v>-0.84615384615384603</v>
      </c>
      <c r="F244" s="26">
        <v>1</v>
      </c>
      <c r="G244" s="26">
        <v>0</v>
      </c>
      <c r="H244" s="26">
        <v>1</v>
      </c>
      <c r="I244" s="26">
        <v>3</v>
      </c>
      <c r="J244" s="26">
        <v>0</v>
      </c>
      <c r="K244" s="26">
        <v>0</v>
      </c>
      <c r="L244" s="26">
        <v>0</v>
      </c>
      <c r="M244" s="26">
        <v>0</v>
      </c>
      <c r="N244" s="26">
        <v>1</v>
      </c>
      <c r="O244" s="26">
        <v>0</v>
      </c>
      <c r="P244" s="28">
        <v>4</v>
      </c>
    </row>
    <row r="245" spans="1:16" x14ac:dyDescent="0.3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9" t="s">
        <v>773</v>
      </c>
      <c r="B247" s="29" t="s">
        <v>774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9" t="s">
        <v>775</v>
      </c>
      <c r="B248" s="29" t="s">
        <v>776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9" t="s">
        <v>777</v>
      </c>
      <c r="B249" s="29" t="s">
        <v>778</v>
      </c>
      <c r="C249" s="14">
        <v>2</v>
      </c>
      <c r="D249" s="14">
        <v>2</v>
      </c>
      <c r="E249" s="30">
        <v>0</v>
      </c>
      <c r="F249" s="14">
        <v>1</v>
      </c>
      <c r="G249" s="14">
        <v>0</v>
      </c>
      <c r="H249" s="14">
        <v>1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2</v>
      </c>
    </row>
    <row r="250" spans="1:16" x14ac:dyDescent="0.3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9" t="s">
        <v>783</v>
      </c>
      <c r="B252" s="29" t="s">
        <v>784</v>
      </c>
      <c r="C252" s="14">
        <v>0</v>
      </c>
      <c r="D252" s="14">
        <v>11</v>
      </c>
      <c r="E252" s="30">
        <v>-1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2</v>
      </c>
    </row>
    <row r="254" spans="1:16" x14ac:dyDescent="0.3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0.399999999999999" x14ac:dyDescent="0.3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7" t="s">
        <v>821</v>
      </c>
      <c r="B271" s="188"/>
      <c r="C271" s="26">
        <v>200</v>
      </c>
      <c r="D271" s="26">
        <v>145</v>
      </c>
      <c r="E271" s="27">
        <v>0.37931034482758602</v>
      </c>
      <c r="F271" s="26">
        <v>119</v>
      </c>
      <c r="G271" s="26">
        <v>105</v>
      </c>
      <c r="H271" s="26">
        <v>87</v>
      </c>
      <c r="I271" s="26">
        <v>123</v>
      </c>
      <c r="J271" s="26">
        <v>2</v>
      </c>
      <c r="K271" s="26">
        <v>1</v>
      </c>
      <c r="L271" s="26">
        <v>0</v>
      </c>
      <c r="M271" s="26">
        <v>2</v>
      </c>
      <c r="N271" s="26">
        <v>2</v>
      </c>
      <c r="O271" s="26">
        <v>25</v>
      </c>
      <c r="P271" s="28">
        <v>188</v>
      </c>
    </row>
    <row r="272" spans="1:16" x14ac:dyDescent="0.3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9" t="s">
        <v>824</v>
      </c>
      <c r="B273" s="29" t="s">
        <v>825</v>
      </c>
      <c r="C273" s="14">
        <v>135</v>
      </c>
      <c r="D273" s="14">
        <v>88</v>
      </c>
      <c r="E273" s="30">
        <v>0.53409090909090895</v>
      </c>
      <c r="F273" s="14">
        <v>80</v>
      </c>
      <c r="G273" s="14">
        <v>72</v>
      </c>
      <c r="H273" s="14">
        <v>55</v>
      </c>
      <c r="I273" s="14">
        <v>102</v>
      </c>
      <c r="J273" s="14">
        <v>1</v>
      </c>
      <c r="K273" s="14">
        <v>1</v>
      </c>
      <c r="L273" s="14">
        <v>0</v>
      </c>
      <c r="M273" s="14">
        <v>1</v>
      </c>
      <c r="N273" s="14">
        <v>0</v>
      </c>
      <c r="O273" s="14">
        <v>0</v>
      </c>
      <c r="P273" s="23">
        <v>125</v>
      </c>
    </row>
    <row r="274" spans="1:16" ht="30.6" x14ac:dyDescent="0.3">
      <c r="A274" s="29" t="s">
        <v>826</v>
      </c>
      <c r="B274" s="29" t="s">
        <v>827</v>
      </c>
      <c r="C274" s="14">
        <v>50</v>
      </c>
      <c r="D274" s="14">
        <v>41</v>
      </c>
      <c r="E274" s="30">
        <v>0.219512195121951</v>
      </c>
      <c r="F274" s="14">
        <v>38</v>
      </c>
      <c r="G274" s="14">
        <v>32</v>
      </c>
      <c r="H274" s="14">
        <v>23</v>
      </c>
      <c r="I274" s="14">
        <v>13</v>
      </c>
      <c r="J274" s="14">
        <v>0</v>
      </c>
      <c r="K274" s="14">
        <v>0</v>
      </c>
      <c r="L274" s="14">
        <v>0</v>
      </c>
      <c r="M274" s="14">
        <v>1</v>
      </c>
      <c r="N274" s="14">
        <v>1</v>
      </c>
      <c r="O274" s="14">
        <v>6</v>
      </c>
      <c r="P274" s="23">
        <v>50</v>
      </c>
    </row>
    <row r="275" spans="1:16" ht="20.399999999999999" x14ac:dyDescent="0.3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10</v>
      </c>
    </row>
    <row r="276" spans="1:16" x14ac:dyDescent="0.3">
      <c r="A276" s="29" t="s">
        <v>830</v>
      </c>
      <c r="B276" s="29" t="s">
        <v>831</v>
      </c>
      <c r="C276" s="14">
        <v>6</v>
      </c>
      <c r="D276" s="14">
        <v>5</v>
      </c>
      <c r="E276" s="30">
        <v>0.2</v>
      </c>
      <c r="F276" s="14">
        <v>1</v>
      </c>
      <c r="G276" s="14">
        <v>0</v>
      </c>
      <c r="H276" s="14">
        <v>1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9" t="s">
        <v>832</v>
      </c>
      <c r="B277" s="29" t="s">
        <v>833</v>
      </c>
      <c r="C277" s="14">
        <v>3</v>
      </c>
      <c r="D277" s="14">
        <v>0</v>
      </c>
      <c r="E277" s="30">
        <v>0</v>
      </c>
      <c r="F277" s="14">
        <v>0</v>
      </c>
      <c r="G277" s="14">
        <v>0</v>
      </c>
      <c r="H277" s="14">
        <v>3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0.399999999999999" x14ac:dyDescent="0.3">
      <c r="A278" s="29" t="s">
        <v>834</v>
      </c>
      <c r="B278" s="29" t="s">
        <v>835</v>
      </c>
      <c r="C278" s="14">
        <v>4</v>
      </c>
      <c r="D278" s="14">
        <v>7</v>
      </c>
      <c r="E278" s="30">
        <v>-0.42857142857142799</v>
      </c>
      <c r="F278" s="14">
        <v>0</v>
      </c>
      <c r="G278" s="14">
        <v>1</v>
      </c>
      <c r="H278" s="14">
        <v>1</v>
      </c>
      <c r="I278" s="14">
        <v>0</v>
      </c>
      <c r="J278" s="14">
        <v>1</v>
      </c>
      <c r="K278" s="14">
        <v>0</v>
      </c>
      <c r="L278" s="14">
        <v>0</v>
      </c>
      <c r="M278" s="14">
        <v>0</v>
      </c>
      <c r="N278" s="14">
        <v>0</v>
      </c>
      <c r="O278" s="14">
        <v>2</v>
      </c>
      <c r="P278" s="23">
        <v>1</v>
      </c>
    </row>
    <row r="279" spans="1:16" x14ac:dyDescent="0.3">
      <c r="A279" s="29" t="s">
        <v>836</v>
      </c>
      <c r="B279" s="29" t="s">
        <v>837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0.399999999999999" x14ac:dyDescent="0.3">
      <c r="A280" s="29" t="s">
        <v>838</v>
      </c>
      <c r="B280" s="29" t="s">
        <v>839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9" t="s">
        <v>860</v>
      </c>
      <c r="B291" s="29" t="s">
        <v>861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17</v>
      </c>
      <c r="P291" s="23">
        <v>0</v>
      </c>
    </row>
    <row r="292" spans="1:16" ht="20.399999999999999" x14ac:dyDescent="0.3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9" t="s">
        <v>866</v>
      </c>
      <c r="B294" s="29" t="s">
        <v>867</v>
      </c>
      <c r="C294" s="14">
        <v>2</v>
      </c>
      <c r="D294" s="14">
        <v>4</v>
      </c>
      <c r="E294" s="30">
        <v>-0.5</v>
      </c>
      <c r="F294" s="14">
        <v>0</v>
      </c>
      <c r="G294" s="14">
        <v>0</v>
      </c>
      <c r="H294" s="14">
        <v>4</v>
      </c>
      <c r="I294" s="14">
        <v>4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0</v>
      </c>
      <c r="P294" s="23">
        <v>0</v>
      </c>
    </row>
    <row r="295" spans="1:16" x14ac:dyDescent="0.3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0.399999999999999" x14ac:dyDescent="0.3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7" t="s">
        <v>880</v>
      </c>
      <c r="B301" s="188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3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7" t="s">
        <v>887</v>
      </c>
      <c r="B305" s="188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3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7" t="s">
        <v>900</v>
      </c>
      <c r="B312" s="188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3">
      <c r="A313" s="29" t="s">
        <v>901</v>
      </c>
      <c r="B313" s="29" t="s">
        <v>902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7" t="s">
        <v>911</v>
      </c>
      <c r="B318" s="188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3">
      <c r="A319" s="29" t="s">
        <v>912</v>
      </c>
      <c r="B319" s="29" t="s">
        <v>913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3">
      <c r="A320" s="187" t="s">
        <v>914</v>
      </c>
      <c r="B320" s="188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0.399999999999999" x14ac:dyDescent="0.3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7" t="s">
        <v>919</v>
      </c>
      <c r="B323" s="188"/>
      <c r="C323" s="26">
        <v>2650</v>
      </c>
      <c r="D323" s="26">
        <v>6166</v>
      </c>
      <c r="E323" s="27">
        <v>-0.57022380797924099</v>
      </c>
      <c r="F323" s="26">
        <v>24</v>
      </c>
      <c r="G323" s="26">
        <v>0</v>
      </c>
      <c r="H323" s="26">
        <v>112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8</v>
      </c>
    </row>
    <row r="324" spans="1:16" x14ac:dyDescent="0.3">
      <c r="A324" s="29" t="s">
        <v>920</v>
      </c>
      <c r="B324" s="29" t="s">
        <v>921</v>
      </c>
      <c r="C324" s="14">
        <v>2650</v>
      </c>
      <c r="D324" s="14">
        <v>6166</v>
      </c>
      <c r="E324" s="30">
        <v>-0.57022380797924099</v>
      </c>
      <c r="F324" s="14">
        <v>24</v>
      </c>
      <c r="G324" s="14">
        <v>0</v>
      </c>
      <c r="H324" s="14">
        <v>112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8</v>
      </c>
    </row>
    <row r="325" spans="1:16" x14ac:dyDescent="0.3">
      <c r="A325" s="187" t="s">
        <v>922</v>
      </c>
      <c r="B325" s="188"/>
      <c r="C325" s="26">
        <v>0</v>
      </c>
      <c r="D325" s="26">
        <v>1</v>
      </c>
      <c r="E325" s="27">
        <v>-1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3</v>
      </c>
      <c r="P325" s="28">
        <v>0</v>
      </c>
    </row>
    <row r="326" spans="1:16" ht="40.799999999999997" x14ac:dyDescent="0.3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1" x14ac:dyDescent="0.3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9" t="s">
        <v>927</v>
      </c>
      <c r="B328" s="29" t="s">
        <v>928</v>
      </c>
      <c r="C328" s="14">
        <v>0</v>
      </c>
      <c r="D328" s="14">
        <v>1</v>
      </c>
      <c r="E328" s="30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3</v>
      </c>
      <c r="P328" s="23">
        <v>0</v>
      </c>
    </row>
    <row r="329" spans="1:16" ht="30.6" x14ac:dyDescent="0.3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7" t="s">
        <v>945</v>
      </c>
      <c r="B337" s="188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0.399999999999999" x14ac:dyDescent="0.3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7" t="s">
        <v>948</v>
      </c>
      <c r="B339" s="188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0.6" x14ac:dyDescent="0.3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9" t="s">
        <v>951</v>
      </c>
      <c r="B341" s="190"/>
      <c r="C341" s="31">
        <v>17616</v>
      </c>
      <c r="D341" s="31">
        <v>18074</v>
      </c>
      <c r="E341" s="32">
        <v>-2.53402677879827E-2</v>
      </c>
      <c r="F341" s="31">
        <v>3141</v>
      </c>
      <c r="G341" s="31">
        <v>2512</v>
      </c>
      <c r="H341" s="31">
        <v>2189</v>
      </c>
      <c r="I341" s="31">
        <v>2065</v>
      </c>
      <c r="J341" s="31">
        <v>42</v>
      </c>
      <c r="K341" s="31">
        <v>54</v>
      </c>
      <c r="L341" s="31">
        <v>12</v>
      </c>
      <c r="M341" s="31">
        <v>14</v>
      </c>
      <c r="N341" s="31">
        <v>183</v>
      </c>
      <c r="O341" s="31">
        <v>293</v>
      </c>
      <c r="P341" s="31">
        <v>4054</v>
      </c>
    </row>
  </sheetData>
  <sheetProtection algorithmName="SHA-512" hashValue="dlubkVOZAO23S0EEM5TK2ffLogwX5e8t7hlC8BSJe+6fisfMZ/PpTv3O6X/MiYWHWZTiGgiNZOqpTzvBVNfiNw==" saltValue="jfJUfMiKw/IbyNE3tdIFs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7" t="s">
        <v>954</v>
      </c>
      <c r="B5" s="13" t="s">
        <v>955</v>
      </c>
      <c r="C5" s="23">
        <v>1</v>
      </c>
    </row>
    <row r="6" spans="1:3" x14ac:dyDescent="0.3">
      <c r="A6" s="178"/>
      <c r="B6" s="13" t="s">
        <v>329</v>
      </c>
      <c r="C6" s="23">
        <v>54</v>
      </c>
    </row>
    <row r="7" spans="1:3" x14ac:dyDescent="0.3">
      <c r="A7" s="178"/>
      <c r="B7" s="13" t="s">
        <v>956</v>
      </c>
      <c r="C7" s="23">
        <v>15</v>
      </c>
    </row>
    <row r="8" spans="1:3" x14ac:dyDescent="0.3">
      <c r="A8" s="178"/>
      <c r="B8" s="13" t="s">
        <v>957</v>
      </c>
      <c r="C8" s="23">
        <v>17</v>
      </c>
    </row>
    <row r="9" spans="1:3" x14ac:dyDescent="0.3">
      <c r="A9" s="178"/>
      <c r="B9" s="13" t="s">
        <v>958</v>
      </c>
      <c r="C9" s="23">
        <v>51</v>
      </c>
    </row>
    <row r="10" spans="1:3" x14ac:dyDescent="0.3">
      <c r="A10" s="178"/>
      <c r="B10" s="13" t="s">
        <v>959</v>
      </c>
      <c r="C10" s="23">
        <v>36</v>
      </c>
    </row>
    <row r="11" spans="1:3" x14ac:dyDescent="0.3">
      <c r="A11" s="178"/>
      <c r="B11" s="13" t="s">
        <v>960</v>
      </c>
      <c r="C11" s="23">
        <v>12</v>
      </c>
    </row>
    <row r="12" spans="1:3" x14ac:dyDescent="0.3">
      <c r="A12" s="178"/>
      <c r="B12" s="13" t="s">
        <v>513</v>
      </c>
      <c r="C12" s="23">
        <v>28</v>
      </c>
    </row>
    <row r="13" spans="1:3" x14ac:dyDescent="0.3">
      <c r="A13" s="178"/>
      <c r="B13" s="13" t="s">
        <v>961</v>
      </c>
      <c r="C13" s="23">
        <v>6</v>
      </c>
    </row>
    <row r="14" spans="1:3" x14ac:dyDescent="0.3">
      <c r="A14" s="178"/>
      <c r="B14" s="13" t="s">
        <v>962</v>
      </c>
      <c r="C14" s="23">
        <v>1</v>
      </c>
    </row>
    <row r="15" spans="1:3" x14ac:dyDescent="0.3">
      <c r="A15" s="178"/>
      <c r="B15" s="13" t="s">
        <v>646</v>
      </c>
      <c r="C15" s="23">
        <v>0</v>
      </c>
    </row>
    <row r="16" spans="1:3" x14ac:dyDescent="0.3">
      <c r="A16" s="178"/>
      <c r="B16" s="13" t="s">
        <v>963</v>
      </c>
      <c r="C16" s="23">
        <v>17</v>
      </c>
    </row>
    <row r="17" spans="1:3" x14ac:dyDescent="0.3">
      <c r="A17" s="178"/>
      <c r="B17" s="13" t="s">
        <v>964</v>
      </c>
      <c r="C17" s="23">
        <v>58</v>
      </c>
    </row>
    <row r="18" spans="1:3" x14ac:dyDescent="0.3">
      <c r="A18" s="178"/>
      <c r="B18" s="13" t="s">
        <v>965</v>
      </c>
      <c r="C18" s="23">
        <v>32</v>
      </c>
    </row>
    <row r="19" spans="1:3" x14ac:dyDescent="0.3">
      <c r="A19" s="179"/>
      <c r="B19" s="13" t="s">
        <v>106</v>
      </c>
      <c r="C19" s="23">
        <v>343</v>
      </c>
    </row>
    <row r="20" spans="1:3" x14ac:dyDescent="0.3">
      <c r="A20" s="177" t="s">
        <v>966</v>
      </c>
      <c r="B20" s="13" t="s">
        <v>967</v>
      </c>
      <c r="C20" s="23">
        <v>10</v>
      </c>
    </row>
    <row r="21" spans="1:3" x14ac:dyDescent="0.3">
      <c r="A21" s="179"/>
      <c r="B21" s="13" t="s">
        <v>968</v>
      </c>
      <c r="C21" s="23">
        <v>0</v>
      </c>
    </row>
    <row r="22" spans="1:3" x14ac:dyDescent="0.3">
      <c r="A22" s="177" t="s">
        <v>969</v>
      </c>
      <c r="B22" s="13" t="s">
        <v>970</v>
      </c>
      <c r="C22" s="23">
        <v>212</v>
      </c>
    </row>
    <row r="23" spans="1:3" x14ac:dyDescent="0.3">
      <c r="A23" s="178"/>
      <c r="B23" s="13" t="s">
        <v>971</v>
      </c>
      <c r="C23" s="23">
        <v>168</v>
      </c>
    </row>
    <row r="24" spans="1:3" x14ac:dyDescent="0.3">
      <c r="A24" s="179"/>
      <c r="B24" s="13" t="s">
        <v>972</v>
      </c>
      <c r="C24" s="23">
        <v>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3">
        <v>202</v>
      </c>
    </row>
    <row r="29" spans="1:3" x14ac:dyDescent="0.3">
      <c r="A29" s="177" t="s">
        <v>975</v>
      </c>
      <c r="B29" s="13" t="s">
        <v>976</v>
      </c>
      <c r="C29" s="23">
        <v>7</v>
      </c>
    </row>
    <row r="30" spans="1:3" x14ac:dyDescent="0.3">
      <c r="A30" s="178"/>
      <c r="B30" s="13" t="s">
        <v>977</v>
      </c>
      <c r="C30" s="23">
        <v>53</v>
      </c>
    </row>
    <row r="31" spans="1:3" x14ac:dyDescent="0.3">
      <c r="A31" s="178"/>
      <c r="B31" s="13" t="s">
        <v>978</v>
      </c>
      <c r="C31" s="23">
        <v>0</v>
      </c>
    </row>
    <row r="32" spans="1:3" x14ac:dyDescent="0.3">
      <c r="A32" s="179"/>
      <c r="B32" s="13" t="s">
        <v>979</v>
      </c>
      <c r="C32" s="23">
        <v>1</v>
      </c>
    </row>
    <row r="33" spans="1:3" x14ac:dyDescent="0.3">
      <c r="A33" s="12" t="s">
        <v>980</v>
      </c>
      <c r="B33" s="17"/>
      <c r="C33" s="23">
        <v>0</v>
      </c>
    </row>
    <row r="34" spans="1:3" x14ac:dyDescent="0.3">
      <c r="A34" s="12" t="s">
        <v>981</v>
      </c>
      <c r="B34" s="17"/>
      <c r="C34" s="23">
        <v>136</v>
      </c>
    </row>
    <row r="35" spans="1:3" x14ac:dyDescent="0.3">
      <c r="A35" s="12" t="s">
        <v>982</v>
      </c>
      <c r="B35" s="17"/>
      <c r="C35" s="23">
        <v>16</v>
      </c>
    </row>
    <row r="36" spans="1:3" x14ac:dyDescent="0.3">
      <c r="A36" s="12" t="s">
        <v>983</v>
      </c>
      <c r="B36" s="17"/>
      <c r="C36" s="23">
        <v>0</v>
      </c>
    </row>
    <row r="37" spans="1:3" x14ac:dyDescent="0.3">
      <c r="A37" s="12" t="s">
        <v>984</v>
      </c>
      <c r="B37" s="17"/>
      <c r="C37" s="23">
        <v>19</v>
      </c>
    </row>
    <row r="38" spans="1:3" x14ac:dyDescent="0.3">
      <c r="A38" s="12" t="s">
        <v>985</v>
      </c>
      <c r="B38" s="17"/>
      <c r="C38" s="23">
        <v>4</v>
      </c>
    </row>
    <row r="39" spans="1:3" x14ac:dyDescent="0.3">
      <c r="A39" s="12" t="s">
        <v>972</v>
      </c>
      <c r="B39" s="17"/>
      <c r="C39" s="23">
        <v>31</v>
      </c>
    </row>
    <row r="40" spans="1:3" x14ac:dyDescent="0.3">
      <c r="A40" s="177" t="s">
        <v>986</v>
      </c>
      <c r="B40" s="13" t="s">
        <v>987</v>
      </c>
      <c r="C40" s="23">
        <v>32</v>
      </c>
    </row>
    <row r="41" spans="1:3" x14ac:dyDescent="0.3">
      <c r="A41" s="178"/>
      <c r="B41" s="13" t="s">
        <v>988</v>
      </c>
      <c r="C41" s="23">
        <v>0</v>
      </c>
    </row>
    <row r="42" spans="1:3" x14ac:dyDescent="0.3">
      <c r="A42" s="178"/>
      <c r="B42" s="13" t="s">
        <v>989</v>
      </c>
      <c r="C42" s="23">
        <v>0</v>
      </c>
    </row>
    <row r="43" spans="1:3" x14ac:dyDescent="0.3">
      <c r="A43" s="178"/>
      <c r="B43" s="13" t="s">
        <v>990</v>
      </c>
      <c r="C43" s="23">
        <v>0</v>
      </c>
    </row>
    <row r="44" spans="1:3" x14ac:dyDescent="0.3">
      <c r="A44" s="179"/>
      <c r="B44" s="13" t="s">
        <v>991</v>
      </c>
      <c r="C44" s="23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3">
        <v>13</v>
      </c>
    </row>
    <row r="49" spans="1:3" x14ac:dyDescent="0.3">
      <c r="A49" s="177" t="s">
        <v>76</v>
      </c>
      <c r="B49" s="13" t="s">
        <v>993</v>
      </c>
      <c r="C49" s="23">
        <v>10</v>
      </c>
    </row>
    <row r="50" spans="1:3" x14ac:dyDescent="0.3">
      <c r="A50" s="179"/>
      <c r="B50" s="13" t="s">
        <v>994</v>
      </c>
      <c r="C50" s="23">
        <v>200</v>
      </c>
    </row>
    <row r="51" spans="1:3" x14ac:dyDescent="0.3">
      <c r="A51" s="177" t="s">
        <v>995</v>
      </c>
      <c r="B51" s="13" t="s">
        <v>996</v>
      </c>
      <c r="C51" s="23">
        <v>0</v>
      </c>
    </row>
    <row r="52" spans="1:3" x14ac:dyDescent="0.3">
      <c r="A52" s="179"/>
      <c r="B52" s="13" t="s">
        <v>997</v>
      </c>
      <c r="C52" s="23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7" t="s">
        <v>240</v>
      </c>
      <c r="B56" s="13" t="s">
        <v>15</v>
      </c>
      <c r="C56" s="23">
        <v>1171</v>
      </c>
    </row>
    <row r="57" spans="1:3" x14ac:dyDescent="0.3">
      <c r="A57" s="178"/>
      <c r="B57" s="13" t="s">
        <v>999</v>
      </c>
      <c r="C57" s="23">
        <v>101</v>
      </c>
    </row>
    <row r="58" spans="1:3" x14ac:dyDescent="0.3">
      <c r="A58" s="178"/>
      <c r="B58" s="13" t="s">
        <v>1000</v>
      </c>
      <c r="C58" s="23">
        <v>102</v>
      </c>
    </row>
    <row r="59" spans="1:3" x14ac:dyDescent="0.3">
      <c r="A59" s="178"/>
      <c r="B59" s="13" t="s">
        <v>1001</v>
      </c>
      <c r="C59" s="23">
        <v>24</v>
      </c>
    </row>
    <row r="60" spans="1:3" x14ac:dyDescent="0.3">
      <c r="A60" s="179"/>
      <c r="B60" s="13" t="s">
        <v>1002</v>
      </c>
      <c r="C60" s="23">
        <v>18</v>
      </c>
    </row>
    <row r="61" spans="1:3" x14ac:dyDescent="0.3">
      <c r="A61" s="177" t="s">
        <v>1003</v>
      </c>
      <c r="B61" s="13" t="s">
        <v>1004</v>
      </c>
      <c r="C61" s="23">
        <v>378</v>
      </c>
    </row>
    <row r="62" spans="1:3" x14ac:dyDescent="0.3">
      <c r="A62" s="178"/>
      <c r="B62" s="13" t="s">
        <v>1005</v>
      </c>
      <c r="C62" s="23">
        <v>42</v>
      </c>
    </row>
    <row r="63" spans="1:3" x14ac:dyDescent="0.3">
      <c r="A63" s="178"/>
      <c r="B63" s="13" t="s">
        <v>1006</v>
      </c>
      <c r="C63" s="23">
        <v>10</v>
      </c>
    </row>
    <row r="64" spans="1:3" x14ac:dyDescent="0.3">
      <c r="A64" s="178"/>
      <c r="B64" s="13" t="s">
        <v>1007</v>
      </c>
      <c r="C64" s="23">
        <v>242</v>
      </c>
    </row>
    <row r="65" spans="1:3" x14ac:dyDescent="0.3">
      <c r="A65" s="179"/>
      <c r="B65" s="13" t="s">
        <v>1002</v>
      </c>
      <c r="C65" s="23">
        <v>113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3">
        <v>184</v>
      </c>
    </row>
    <row r="70" spans="1:3" ht="20.399999999999999" x14ac:dyDescent="0.3">
      <c r="A70" s="12" t="s">
        <v>1010</v>
      </c>
      <c r="B70" s="17"/>
      <c r="C70" s="23">
        <v>97</v>
      </c>
    </row>
    <row r="71" spans="1:3" x14ac:dyDescent="0.3">
      <c r="A71" s="12" t="s">
        <v>1011</v>
      </c>
      <c r="B71" s="17"/>
      <c r="C71" s="23">
        <v>521</v>
      </c>
    </row>
    <row r="72" spans="1:3" x14ac:dyDescent="0.3">
      <c r="A72" s="177" t="s">
        <v>1012</v>
      </c>
      <c r="B72" s="13" t="s">
        <v>1013</v>
      </c>
      <c r="C72" s="23">
        <v>0</v>
      </c>
    </row>
    <row r="73" spans="1:3" x14ac:dyDescent="0.3">
      <c r="A73" s="179"/>
      <c r="B73" s="13" t="s">
        <v>1014</v>
      </c>
      <c r="C73" s="23">
        <v>36</v>
      </c>
    </row>
    <row r="74" spans="1:3" x14ac:dyDescent="0.3">
      <c r="A74" s="12" t="s">
        <v>1015</v>
      </c>
      <c r="B74" s="17"/>
      <c r="C74" s="23">
        <v>0</v>
      </c>
    </row>
    <row r="75" spans="1:3" x14ac:dyDescent="0.3">
      <c r="A75" s="12" t="s">
        <v>1016</v>
      </c>
      <c r="B75" s="17"/>
      <c r="C75" s="23">
        <v>12</v>
      </c>
    </row>
    <row r="76" spans="1:3" ht="20.399999999999999" x14ac:dyDescent="0.3">
      <c r="A76" s="12" t="s">
        <v>1017</v>
      </c>
      <c r="B76" s="17"/>
      <c r="C76" s="23">
        <v>0</v>
      </c>
    </row>
    <row r="77" spans="1:3" x14ac:dyDescent="0.3">
      <c r="A77" s="12" t="s">
        <v>1018</v>
      </c>
      <c r="B77" s="17"/>
      <c r="C77" s="23">
        <v>4</v>
      </c>
    </row>
    <row r="78" spans="1:3" x14ac:dyDescent="0.3">
      <c r="A78" s="12" t="s">
        <v>1019</v>
      </c>
      <c r="B78" s="17"/>
      <c r="C78" s="23">
        <v>0</v>
      </c>
    </row>
    <row r="79" spans="1:3" x14ac:dyDescent="0.3">
      <c r="A79" s="12" t="s">
        <v>1020</v>
      </c>
      <c r="B79" s="17"/>
      <c r="C79" s="23">
        <v>0</v>
      </c>
    </row>
  </sheetData>
  <sheetProtection algorithmName="SHA-512" hashValue="eIAmBUFeyOHoXlU9cn47pbjx8sMELeWwTz6bUTwz47zHnCu8bkVBjnr4zZJkk4DsV+hjfmwsCeKLEYvU5a2d8A==" saltValue="9W9iNCMr+clHxs+Nti2Hh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3" t="s">
        <v>1021</v>
      </c>
    </row>
    <row r="3" spans="1:3" x14ac:dyDescent="0.3">
      <c r="A3" s="34" t="s">
        <v>1022</v>
      </c>
    </row>
    <row r="4" spans="1:3" x14ac:dyDescent="0.3">
      <c r="A4" s="35" t="s">
        <v>9</v>
      </c>
      <c r="B4" s="35" t="s">
        <v>10</v>
      </c>
      <c r="C4" s="36" t="s">
        <v>2</v>
      </c>
    </row>
    <row r="5" spans="1:3" x14ac:dyDescent="0.3">
      <c r="A5" s="193" t="s">
        <v>1023</v>
      </c>
      <c r="B5" s="38" t="s">
        <v>1024</v>
      </c>
      <c r="C5" s="39">
        <v>22</v>
      </c>
    </row>
    <row r="6" spans="1:3" x14ac:dyDescent="0.3">
      <c r="A6" s="194"/>
      <c r="B6" s="38" t="s">
        <v>299</v>
      </c>
      <c r="C6" s="39">
        <v>160</v>
      </c>
    </row>
    <row r="7" spans="1:3" x14ac:dyDescent="0.3">
      <c r="A7" s="194"/>
      <c r="B7" s="38" t="s">
        <v>1025</v>
      </c>
      <c r="C7" s="39">
        <v>20</v>
      </c>
    </row>
    <row r="8" spans="1:3" x14ac:dyDescent="0.3">
      <c r="A8" s="194"/>
      <c r="B8" s="38" t="s">
        <v>1026</v>
      </c>
      <c r="C8" s="39">
        <v>0</v>
      </c>
    </row>
    <row r="9" spans="1:3" x14ac:dyDescent="0.3">
      <c r="A9" s="194"/>
      <c r="B9" s="38" t="s">
        <v>1027</v>
      </c>
      <c r="C9" s="39">
        <v>0</v>
      </c>
    </row>
    <row r="10" spans="1:3" x14ac:dyDescent="0.3">
      <c r="A10" s="194"/>
      <c r="B10" s="38" t="s">
        <v>1028</v>
      </c>
      <c r="C10" s="39">
        <v>1</v>
      </c>
    </row>
    <row r="11" spans="1:3" x14ac:dyDescent="0.3">
      <c r="A11" s="195"/>
      <c r="B11" s="38" t="s">
        <v>1029</v>
      </c>
      <c r="C11" s="39">
        <v>0</v>
      </c>
    </row>
    <row r="12" spans="1:3" x14ac:dyDescent="0.3">
      <c r="A12" s="193" t="s">
        <v>1030</v>
      </c>
      <c r="B12" s="38" t="s">
        <v>60</v>
      </c>
      <c r="C12" s="39">
        <v>99</v>
      </c>
    </row>
    <row r="13" spans="1:3" x14ac:dyDescent="0.3">
      <c r="A13" s="194"/>
      <c r="B13" s="38" t="s">
        <v>1031</v>
      </c>
      <c r="C13" s="39">
        <v>21</v>
      </c>
    </row>
    <row r="14" spans="1:3" x14ac:dyDescent="0.3">
      <c r="A14" s="194"/>
      <c r="B14" s="38" t="s">
        <v>1032</v>
      </c>
      <c r="C14" s="39">
        <v>19</v>
      </c>
    </row>
    <row r="15" spans="1:3" x14ac:dyDescent="0.3">
      <c r="A15" s="195"/>
      <c r="B15" s="38" t="s">
        <v>1033</v>
      </c>
      <c r="C15" s="39">
        <v>10</v>
      </c>
    </row>
    <row r="16" spans="1:3" x14ac:dyDescent="0.3">
      <c r="A16" s="16"/>
    </row>
    <row r="17" spans="1:3" x14ac:dyDescent="0.3">
      <c r="A17" s="34" t="s">
        <v>1034</v>
      </c>
    </row>
    <row r="18" spans="1:3" x14ac:dyDescent="0.3">
      <c r="A18" s="35" t="s">
        <v>9</v>
      </c>
      <c r="B18" s="35" t="s">
        <v>10</v>
      </c>
      <c r="C18" s="36" t="s">
        <v>2</v>
      </c>
    </row>
    <row r="19" spans="1:3" x14ac:dyDescent="0.3">
      <c r="A19" s="37" t="s">
        <v>1035</v>
      </c>
      <c r="B19" s="40"/>
      <c r="C19" s="39">
        <v>5</v>
      </c>
    </row>
    <row r="20" spans="1:3" x14ac:dyDescent="0.3">
      <c r="A20" s="37" t="s">
        <v>1036</v>
      </c>
      <c r="B20" s="40"/>
      <c r="C20" s="39">
        <v>2</v>
      </c>
    </row>
    <row r="21" spans="1:3" x14ac:dyDescent="0.3">
      <c r="A21" s="37" t="s">
        <v>1037</v>
      </c>
      <c r="B21" s="40"/>
      <c r="C21" s="39">
        <v>14</v>
      </c>
    </row>
    <row r="22" spans="1:3" x14ac:dyDescent="0.3">
      <c r="A22" s="37" t="s">
        <v>1038</v>
      </c>
      <c r="B22" s="40"/>
      <c r="C22" s="39">
        <v>9</v>
      </c>
    </row>
    <row r="23" spans="1:3" x14ac:dyDescent="0.3">
      <c r="A23" s="37" t="s">
        <v>1039</v>
      </c>
      <c r="B23" s="40"/>
      <c r="C23" s="39">
        <v>100</v>
      </c>
    </row>
    <row r="24" spans="1:3" x14ac:dyDescent="0.3">
      <c r="A24" s="37" t="s">
        <v>1040</v>
      </c>
      <c r="B24" s="40"/>
      <c r="C24" s="39">
        <v>41</v>
      </c>
    </row>
    <row r="25" spans="1:3" x14ac:dyDescent="0.3">
      <c r="A25" s="37" t="s">
        <v>1041</v>
      </c>
      <c r="B25" s="40"/>
      <c r="C25" s="39">
        <v>23</v>
      </c>
    </row>
    <row r="26" spans="1:3" x14ac:dyDescent="0.3">
      <c r="A26" s="37" t="s">
        <v>1042</v>
      </c>
      <c r="B26" s="40"/>
      <c r="C26" s="39">
        <v>1</v>
      </c>
    </row>
    <row r="27" spans="1:3" x14ac:dyDescent="0.3">
      <c r="A27" s="37" t="s">
        <v>1043</v>
      </c>
      <c r="B27" s="40"/>
      <c r="C27" s="39">
        <v>0</v>
      </c>
    </row>
    <row r="28" spans="1:3" x14ac:dyDescent="0.3">
      <c r="A28" s="37" t="s">
        <v>1044</v>
      </c>
      <c r="B28" s="40"/>
      <c r="C28" s="39">
        <v>49</v>
      </c>
    </row>
    <row r="29" spans="1:3" x14ac:dyDescent="0.3">
      <c r="A29" s="16"/>
    </row>
    <row r="30" spans="1:3" x14ac:dyDescent="0.3">
      <c r="A30" s="34" t="s">
        <v>1045</v>
      </c>
    </row>
    <row r="31" spans="1:3" x14ac:dyDescent="0.3">
      <c r="A31" s="35" t="s">
        <v>9</v>
      </c>
      <c r="B31" s="35" t="s">
        <v>10</v>
      </c>
      <c r="C31" s="36" t="s">
        <v>2</v>
      </c>
    </row>
    <row r="32" spans="1:3" x14ac:dyDescent="0.3">
      <c r="A32" s="37" t="s">
        <v>1046</v>
      </c>
      <c r="B32" s="40"/>
      <c r="C32" s="39">
        <v>2</v>
      </c>
    </row>
    <row r="33" spans="1:6" x14ac:dyDescent="0.3">
      <c r="A33" s="37" t="s">
        <v>1047</v>
      </c>
      <c r="B33" s="40"/>
      <c r="C33" s="39">
        <v>13</v>
      </c>
    </row>
    <row r="34" spans="1:6" x14ac:dyDescent="0.3">
      <c r="A34" s="37" t="s">
        <v>1048</v>
      </c>
      <c r="B34" s="40"/>
      <c r="C34" s="39">
        <v>14</v>
      </c>
    </row>
    <row r="35" spans="1:6" x14ac:dyDescent="0.3">
      <c r="A35" s="37" t="s">
        <v>1049</v>
      </c>
      <c r="B35" s="40"/>
      <c r="C35" s="39">
        <v>14</v>
      </c>
    </row>
    <row r="36" spans="1:6" x14ac:dyDescent="0.3">
      <c r="A36" s="37" t="s">
        <v>1050</v>
      </c>
      <c r="B36" s="40"/>
      <c r="C36" s="39">
        <v>4</v>
      </c>
    </row>
    <row r="37" spans="1:6" x14ac:dyDescent="0.3">
      <c r="A37" s="37" t="s">
        <v>1051</v>
      </c>
      <c r="B37" s="40"/>
      <c r="C37" s="39">
        <v>9</v>
      </c>
    </row>
    <row r="38" spans="1:6" x14ac:dyDescent="0.3">
      <c r="A38" s="37" t="s">
        <v>1052</v>
      </c>
      <c r="B38" s="40"/>
      <c r="C38" s="39">
        <v>1</v>
      </c>
    </row>
    <row r="39" spans="1:6" x14ac:dyDescent="0.3">
      <c r="A39" s="37" t="s">
        <v>1053</v>
      </c>
      <c r="B39" s="40"/>
      <c r="C39" s="39">
        <v>0</v>
      </c>
    </row>
    <row r="40" spans="1:6" x14ac:dyDescent="0.3">
      <c r="A40" s="16"/>
    </row>
    <row r="41" spans="1:6" x14ac:dyDescent="0.3">
      <c r="A41" s="34" t="s">
        <v>1054</v>
      </c>
    </row>
    <row r="42" spans="1:6" x14ac:dyDescent="0.3">
      <c r="A42" s="35" t="s">
        <v>9</v>
      </c>
      <c r="B42" s="35" t="s">
        <v>10</v>
      </c>
      <c r="C42" s="36" t="s">
        <v>2</v>
      </c>
    </row>
    <row r="43" spans="1:6" x14ac:dyDescent="0.3">
      <c r="A43" s="37" t="s">
        <v>99</v>
      </c>
      <c r="B43" s="40"/>
      <c r="C43" s="39">
        <v>4</v>
      </c>
    </row>
    <row r="44" spans="1:6" x14ac:dyDescent="0.3">
      <c r="A44" s="37" t="s">
        <v>109</v>
      </c>
      <c r="B44" s="40"/>
      <c r="C44" s="39">
        <v>1</v>
      </c>
    </row>
    <row r="45" spans="1:6" x14ac:dyDescent="0.3">
      <c r="A45" s="37" t="s">
        <v>1055</v>
      </c>
      <c r="B45" s="40"/>
      <c r="C45" s="39">
        <v>1</v>
      </c>
    </row>
    <row r="46" spans="1:6" x14ac:dyDescent="0.3">
      <c r="A46" s="34" t="s">
        <v>1056</v>
      </c>
    </row>
    <row r="47" spans="1:6" ht="40.799999999999997" x14ac:dyDescent="0.3">
      <c r="A47" s="35" t="s">
        <v>9</v>
      </c>
      <c r="B47" s="35" t="s">
        <v>10</v>
      </c>
      <c r="C47" s="41" t="s">
        <v>99</v>
      </c>
      <c r="D47" s="41" t="s">
        <v>1057</v>
      </c>
      <c r="E47" s="41" t="s">
        <v>1032</v>
      </c>
      <c r="F47" s="41" t="s">
        <v>1031</v>
      </c>
    </row>
    <row r="48" spans="1:6" x14ac:dyDescent="0.3">
      <c r="A48" s="196" t="s">
        <v>954</v>
      </c>
      <c r="B48" s="43" t="s">
        <v>1058</v>
      </c>
      <c r="C48" s="44">
        <v>0</v>
      </c>
      <c r="D48" s="44">
        <v>0</v>
      </c>
      <c r="E48" s="44">
        <v>0</v>
      </c>
      <c r="F48" s="39">
        <v>0</v>
      </c>
    </row>
    <row r="49" spans="1:6" x14ac:dyDescent="0.3">
      <c r="A49" s="197"/>
      <c r="B49" s="43" t="s">
        <v>1059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3">
      <c r="A50" s="197"/>
      <c r="B50" s="43" t="s">
        <v>1060</v>
      </c>
      <c r="C50" s="44">
        <v>0</v>
      </c>
      <c r="D50" s="44">
        <v>0</v>
      </c>
      <c r="E50" s="44">
        <v>0</v>
      </c>
      <c r="F50" s="39">
        <v>0</v>
      </c>
    </row>
    <row r="51" spans="1:6" x14ac:dyDescent="0.3">
      <c r="A51" s="197"/>
      <c r="B51" s="43" t="s">
        <v>1061</v>
      </c>
      <c r="C51" s="44">
        <v>0</v>
      </c>
      <c r="D51" s="44">
        <v>0</v>
      </c>
      <c r="E51" s="44">
        <v>0</v>
      </c>
      <c r="F51" s="39">
        <v>0</v>
      </c>
    </row>
    <row r="52" spans="1:6" x14ac:dyDescent="0.3">
      <c r="A52" s="197"/>
      <c r="B52" s="43" t="s">
        <v>329</v>
      </c>
      <c r="C52" s="44">
        <v>5</v>
      </c>
      <c r="D52" s="44">
        <v>7</v>
      </c>
      <c r="E52" s="44">
        <v>4</v>
      </c>
      <c r="F52" s="39">
        <v>2</v>
      </c>
    </row>
    <row r="53" spans="1:6" x14ac:dyDescent="0.3">
      <c r="A53" s="197"/>
      <c r="B53" s="43" t="s">
        <v>1062</v>
      </c>
      <c r="C53" s="44">
        <v>158</v>
      </c>
      <c r="D53" s="44">
        <v>62</v>
      </c>
      <c r="E53" s="44">
        <v>17</v>
      </c>
      <c r="F53" s="39">
        <v>16</v>
      </c>
    </row>
    <row r="54" spans="1:6" x14ac:dyDescent="0.3">
      <c r="A54" s="197"/>
      <c r="B54" s="43" t="s">
        <v>1063</v>
      </c>
      <c r="C54" s="44">
        <v>35</v>
      </c>
      <c r="D54" s="44">
        <v>7</v>
      </c>
      <c r="E54" s="44">
        <v>7</v>
      </c>
      <c r="F54" s="39">
        <v>7</v>
      </c>
    </row>
    <row r="55" spans="1:6" x14ac:dyDescent="0.3">
      <c r="A55" s="197"/>
      <c r="B55" s="43" t="s">
        <v>1064</v>
      </c>
      <c r="C55" s="44">
        <v>0</v>
      </c>
      <c r="D55" s="44">
        <v>0</v>
      </c>
      <c r="E55" s="44">
        <v>0</v>
      </c>
      <c r="F55" s="39">
        <v>0</v>
      </c>
    </row>
    <row r="56" spans="1:6" x14ac:dyDescent="0.3">
      <c r="A56" s="197"/>
      <c r="B56" s="43" t="s">
        <v>1065</v>
      </c>
      <c r="C56" s="44">
        <v>0</v>
      </c>
      <c r="D56" s="44">
        <v>0</v>
      </c>
      <c r="E56" s="44">
        <v>0</v>
      </c>
      <c r="F56" s="39">
        <v>0</v>
      </c>
    </row>
    <row r="57" spans="1:6" x14ac:dyDescent="0.3">
      <c r="A57" s="197"/>
      <c r="B57" s="43" t="s">
        <v>1066</v>
      </c>
      <c r="C57" s="44">
        <v>1</v>
      </c>
      <c r="D57" s="44">
        <v>2</v>
      </c>
      <c r="E57" s="44">
        <v>2</v>
      </c>
      <c r="F57" s="39">
        <v>2</v>
      </c>
    </row>
    <row r="58" spans="1:6" x14ac:dyDescent="0.3">
      <c r="A58" s="197"/>
      <c r="B58" s="43" t="s">
        <v>1067</v>
      </c>
      <c r="C58" s="44">
        <v>0</v>
      </c>
      <c r="D58" s="44">
        <v>1</v>
      </c>
      <c r="E58" s="44">
        <v>1</v>
      </c>
      <c r="F58" s="39">
        <v>1</v>
      </c>
    </row>
    <row r="59" spans="1:6" x14ac:dyDescent="0.3">
      <c r="A59" s="197"/>
      <c r="B59" s="43" t="s">
        <v>1068</v>
      </c>
      <c r="C59" s="44">
        <v>0</v>
      </c>
      <c r="D59" s="44">
        <v>0</v>
      </c>
      <c r="E59" s="44">
        <v>0</v>
      </c>
      <c r="F59" s="39">
        <v>0</v>
      </c>
    </row>
    <row r="60" spans="1:6" x14ac:dyDescent="0.3">
      <c r="A60" s="197"/>
      <c r="B60" s="43" t="s">
        <v>400</v>
      </c>
      <c r="C60" s="44">
        <v>0</v>
      </c>
      <c r="D60" s="44">
        <v>0</v>
      </c>
      <c r="E60" s="44">
        <v>0</v>
      </c>
      <c r="F60" s="39">
        <v>0</v>
      </c>
    </row>
    <row r="61" spans="1:6" x14ac:dyDescent="0.3">
      <c r="A61" s="197"/>
      <c r="B61" s="43" t="s">
        <v>1069</v>
      </c>
      <c r="C61" s="44">
        <v>1</v>
      </c>
      <c r="D61" s="44">
        <v>0</v>
      </c>
      <c r="E61" s="44">
        <v>0</v>
      </c>
      <c r="F61" s="39">
        <v>0</v>
      </c>
    </row>
    <row r="62" spans="1:6" x14ac:dyDescent="0.3">
      <c r="A62" s="197"/>
      <c r="B62" s="43" t="s">
        <v>1070</v>
      </c>
      <c r="C62" s="44">
        <v>0</v>
      </c>
      <c r="D62" s="44">
        <v>0</v>
      </c>
      <c r="E62" s="44">
        <v>0</v>
      </c>
      <c r="F62" s="39">
        <v>0</v>
      </c>
    </row>
    <row r="63" spans="1:6" x14ac:dyDescent="0.3">
      <c r="A63" s="197"/>
      <c r="B63" s="43" t="s">
        <v>1071</v>
      </c>
      <c r="C63" s="44">
        <v>0</v>
      </c>
      <c r="D63" s="44">
        <v>0</v>
      </c>
      <c r="E63" s="44">
        <v>0</v>
      </c>
      <c r="F63" s="39">
        <v>0</v>
      </c>
    </row>
    <row r="64" spans="1:6" x14ac:dyDescent="0.3">
      <c r="A64" s="197"/>
      <c r="B64" s="43" t="s">
        <v>1072</v>
      </c>
      <c r="C64" s="44">
        <v>9</v>
      </c>
      <c r="D64" s="44">
        <v>8</v>
      </c>
      <c r="E64" s="44">
        <v>2</v>
      </c>
      <c r="F64" s="39">
        <v>2</v>
      </c>
    </row>
    <row r="65" spans="1:6" x14ac:dyDescent="0.3">
      <c r="A65" s="197"/>
      <c r="B65" s="43" t="s">
        <v>1073</v>
      </c>
      <c r="C65" s="44">
        <v>0</v>
      </c>
      <c r="D65" s="44">
        <v>0</v>
      </c>
      <c r="E65" s="44">
        <v>0</v>
      </c>
      <c r="F65" s="39">
        <v>0</v>
      </c>
    </row>
    <row r="66" spans="1:6" x14ac:dyDescent="0.3">
      <c r="A66" s="198"/>
      <c r="B66" s="43" t="s">
        <v>1074</v>
      </c>
      <c r="C66" s="44">
        <v>0</v>
      </c>
      <c r="D66" s="44">
        <v>0</v>
      </c>
      <c r="E66" s="44">
        <v>0</v>
      </c>
      <c r="F66" s="39">
        <v>0</v>
      </c>
    </row>
    <row r="67" spans="1:6" x14ac:dyDescent="0.3">
      <c r="A67" s="191" t="s">
        <v>1075</v>
      </c>
      <c r="B67" s="192"/>
      <c r="C67" s="45">
        <v>209</v>
      </c>
      <c r="D67" s="45">
        <v>87</v>
      </c>
      <c r="E67" s="45">
        <v>33</v>
      </c>
      <c r="F67" s="45">
        <v>30</v>
      </c>
    </row>
    <row r="68" spans="1:6" x14ac:dyDescent="0.3">
      <c r="A68" s="196" t="s">
        <v>969</v>
      </c>
      <c r="B68" s="43" t="s">
        <v>1076</v>
      </c>
      <c r="C68" s="44">
        <v>10</v>
      </c>
      <c r="D68" s="44">
        <v>0</v>
      </c>
      <c r="E68" s="44">
        <v>0</v>
      </c>
      <c r="F68" s="39">
        <v>0</v>
      </c>
    </row>
    <row r="69" spans="1:6" x14ac:dyDescent="0.3">
      <c r="A69" s="197"/>
      <c r="B69" s="43" t="s">
        <v>1077</v>
      </c>
      <c r="C69" s="44">
        <v>0</v>
      </c>
      <c r="D69" s="44">
        <v>0</v>
      </c>
      <c r="E69" s="44">
        <v>0</v>
      </c>
      <c r="F69" s="39">
        <v>0</v>
      </c>
    </row>
    <row r="70" spans="1:6" x14ac:dyDescent="0.3">
      <c r="A70" s="198"/>
      <c r="B70" s="43" t="s">
        <v>106</v>
      </c>
      <c r="C70" s="44">
        <v>2</v>
      </c>
      <c r="D70" s="44">
        <v>0</v>
      </c>
      <c r="E70" s="44">
        <v>0</v>
      </c>
      <c r="F70" s="39">
        <v>0</v>
      </c>
    </row>
    <row r="71" spans="1:6" x14ac:dyDescent="0.3">
      <c r="A71" s="191" t="s">
        <v>1078</v>
      </c>
      <c r="B71" s="192"/>
      <c r="C71" s="45">
        <v>12</v>
      </c>
      <c r="D71" s="45">
        <v>0</v>
      </c>
      <c r="E71" s="45">
        <v>0</v>
      </c>
      <c r="F71" s="45">
        <v>0</v>
      </c>
    </row>
  </sheetData>
  <sheetProtection algorithmName="SHA-512" hashValue="C4iOF7cyStKeK3P20JZWxTg77XjlDaUV1lr0afqhSHAgqkGURG0HaV838PMVJTA0trOdVObfV+e7CRRA4oE6yQ==" saltValue="GZdYUEs48JmyYlHOxfnM6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6" t="s">
        <v>10</v>
      </c>
      <c r="C4" s="11" t="s">
        <v>2</v>
      </c>
    </row>
    <row r="5" spans="1:3" x14ac:dyDescent="0.3">
      <c r="A5" s="184" t="s">
        <v>1081</v>
      </c>
      <c r="B5" s="13" t="s">
        <v>1082</v>
      </c>
      <c r="C5" s="23">
        <v>1401</v>
      </c>
    </row>
    <row r="6" spans="1:3" x14ac:dyDescent="0.3">
      <c r="A6" s="185"/>
      <c r="B6" s="13" t="s">
        <v>1024</v>
      </c>
      <c r="C6" s="23">
        <v>300</v>
      </c>
    </row>
    <row r="7" spans="1:3" x14ac:dyDescent="0.3">
      <c r="A7" s="185"/>
      <c r="B7" s="13" t="s">
        <v>1083</v>
      </c>
      <c r="C7" s="23">
        <v>2706</v>
      </c>
    </row>
    <row r="8" spans="1:3" x14ac:dyDescent="0.3">
      <c r="A8" s="185"/>
      <c r="B8" s="13" t="s">
        <v>1084</v>
      </c>
      <c r="C8" s="23">
        <v>171</v>
      </c>
    </row>
    <row r="9" spans="1:3" x14ac:dyDescent="0.3">
      <c r="A9" s="185"/>
      <c r="B9" s="13" t="s">
        <v>1026</v>
      </c>
      <c r="C9" s="23">
        <v>8</v>
      </c>
    </row>
    <row r="10" spans="1:3" x14ac:dyDescent="0.3">
      <c r="A10" s="185"/>
      <c r="B10" s="13" t="s">
        <v>1027</v>
      </c>
      <c r="C10" s="23">
        <v>6</v>
      </c>
    </row>
    <row r="11" spans="1:3" x14ac:dyDescent="0.3">
      <c r="A11" s="185"/>
      <c r="B11" s="13" t="s">
        <v>1085</v>
      </c>
      <c r="C11" s="23">
        <v>2</v>
      </c>
    </row>
    <row r="12" spans="1:3" x14ac:dyDescent="0.3">
      <c r="A12" s="186"/>
      <c r="B12" s="13" t="s">
        <v>1086</v>
      </c>
      <c r="C12" s="23">
        <v>4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6" t="s">
        <v>10</v>
      </c>
      <c r="C15" s="11" t="s">
        <v>2</v>
      </c>
    </row>
    <row r="16" spans="1:3" x14ac:dyDescent="0.3">
      <c r="A16" s="22" t="s">
        <v>1088</v>
      </c>
      <c r="B16" s="17"/>
      <c r="C16" s="23">
        <v>1196</v>
      </c>
    </row>
    <row r="17" spans="1:3" x14ac:dyDescent="0.3">
      <c r="A17" s="22" t="s">
        <v>1089</v>
      </c>
      <c r="B17" s="17"/>
      <c r="C17" s="23">
        <v>181</v>
      </c>
    </row>
    <row r="18" spans="1:3" x14ac:dyDescent="0.3">
      <c r="A18" s="22" t="s">
        <v>1090</v>
      </c>
      <c r="B18" s="17"/>
      <c r="C18" s="23">
        <v>477</v>
      </c>
    </row>
    <row r="19" spans="1:3" x14ac:dyDescent="0.3">
      <c r="A19" s="22" t="s">
        <v>1091</v>
      </c>
      <c r="B19" s="17"/>
      <c r="C19" s="23">
        <v>82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6" t="s">
        <v>10</v>
      </c>
      <c r="C22" s="11" t="s">
        <v>2</v>
      </c>
    </row>
    <row r="23" spans="1:3" x14ac:dyDescent="0.3">
      <c r="A23" s="22" t="s">
        <v>1093</v>
      </c>
      <c r="B23" s="17"/>
      <c r="C23" s="23">
        <v>1</v>
      </c>
    </row>
    <row r="24" spans="1:3" x14ac:dyDescent="0.3">
      <c r="A24" s="22" t="s">
        <v>1094</v>
      </c>
      <c r="B24" s="17"/>
      <c r="C24" s="23">
        <v>4</v>
      </c>
    </row>
    <row r="25" spans="1:3" x14ac:dyDescent="0.3">
      <c r="A25" s="22" t="s">
        <v>1095</v>
      </c>
      <c r="B25" s="17"/>
      <c r="C25" s="23">
        <v>1</v>
      </c>
    </row>
    <row r="26" spans="1:3" x14ac:dyDescent="0.3">
      <c r="A26" s="22" t="s">
        <v>1096</v>
      </c>
      <c r="B26" s="17"/>
      <c r="C26" s="23">
        <v>0</v>
      </c>
    </row>
    <row r="27" spans="1:3" x14ac:dyDescent="0.3">
      <c r="A27" s="22" t="s">
        <v>1097</v>
      </c>
      <c r="B27" s="17"/>
      <c r="C27" s="23">
        <v>1</v>
      </c>
    </row>
    <row r="28" spans="1:3" x14ac:dyDescent="0.3">
      <c r="A28" s="22" t="s">
        <v>1098</v>
      </c>
      <c r="B28" s="17"/>
      <c r="C28" s="23">
        <v>0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6" t="s">
        <v>10</v>
      </c>
      <c r="C31" s="11" t="s">
        <v>2</v>
      </c>
    </row>
    <row r="32" spans="1:3" x14ac:dyDescent="0.3">
      <c r="A32" s="22" t="s">
        <v>1100</v>
      </c>
      <c r="B32" s="17"/>
      <c r="C32" s="23">
        <v>2</v>
      </c>
    </row>
    <row r="33" spans="1:3" x14ac:dyDescent="0.3">
      <c r="A33" s="22" t="s">
        <v>1101</v>
      </c>
      <c r="B33" s="17"/>
      <c r="C33" s="23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6" t="s">
        <v>10</v>
      </c>
      <c r="C36" s="11" t="s">
        <v>2</v>
      </c>
    </row>
    <row r="37" spans="1:3" x14ac:dyDescent="0.3">
      <c r="A37" s="22" t="s">
        <v>1102</v>
      </c>
      <c r="B37" s="17"/>
      <c r="C37" s="23">
        <v>49</v>
      </c>
    </row>
    <row r="38" spans="1:3" x14ac:dyDescent="0.3">
      <c r="A38" s="22" t="s">
        <v>1103</v>
      </c>
      <c r="B38" s="17"/>
      <c r="C38" s="23">
        <v>42</v>
      </c>
    </row>
    <row r="39" spans="1:3" x14ac:dyDescent="0.3">
      <c r="A39" s="22" t="s">
        <v>1104</v>
      </c>
      <c r="B39" s="17"/>
      <c r="C39" s="23">
        <v>339</v>
      </c>
    </row>
    <row r="40" spans="1:3" x14ac:dyDescent="0.3">
      <c r="A40" s="22" t="s">
        <v>1105</v>
      </c>
      <c r="B40" s="17"/>
      <c r="C40" s="23">
        <v>85</v>
      </c>
    </row>
    <row r="41" spans="1:3" x14ac:dyDescent="0.3">
      <c r="A41" s="22" t="s">
        <v>1106</v>
      </c>
      <c r="B41" s="17"/>
      <c r="C41" s="23">
        <v>184</v>
      </c>
    </row>
    <row r="42" spans="1:3" x14ac:dyDescent="0.3">
      <c r="A42" s="22" t="s">
        <v>1107</v>
      </c>
      <c r="B42" s="17"/>
      <c r="C42" s="23">
        <v>46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6" t="s">
        <v>10</v>
      </c>
      <c r="C45" s="11" t="s">
        <v>2</v>
      </c>
    </row>
    <row r="46" spans="1:3" x14ac:dyDescent="0.3">
      <c r="A46" s="22" t="s">
        <v>1109</v>
      </c>
      <c r="B46" s="17"/>
      <c r="C46" s="23">
        <v>53</v>
      </c>
    </row>
    <row r="47" spans="1:3" x14ac:dyDescent="0.3">
      <c r="A47" s="22" t="s">
        <v>1110</v>
      </c>
      <c r="B47" s="17"/>
      <c r="C47" s="23">
        <v>6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6" t="s">
        <v>10</v>
      </c>
      <c r="C50" s="11" t="s">
        <v>2</v>
      </c>
    </row>
    <row r="51" spans="1:6" x14ac:dyDescent="0.3">
      <c r="A51" s="184" t="s">
        <v>1112</v>
      </c>
      <c r="B51" s="13" t="s">
        <v>1113</v>
      </c>
      <c r="C51" s="23">
        <v>115</v>
      </c>
    </row>
    <row r="52" spans="1:6" x14ac:dyDescent="0.3">
      <c r="A52" s="185"/>
      <c r="B52" s="13" t="s">
        <v>1114</v>
      </c>
      <c r="C52" s="23">
        <v>108</v>
      </c>
    </row>
    <row r="53" spans="1:6" x14ac:dyDescent="0.3">
      <c r="A53" s="185"/>
      <c r="B53" s="13" t="s">
        <v>1115</v>
      </c>
      <c r="C53" s="23">
        <v>11</v>
      </c>
    </row>
    <row r="54" spans="1:6" x14ac:dyDescent="0.3">
      <c r="A54" s="186"/>
      <c r="B54" s="13" t="s">
        <v>1116</v>
      </c>
      <c r="C54" s="23">
        <v>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6" t="s">
        <v>10</v>
      </c>
      <c r="C57" s="11" t="s">
        <v>2</v>
      </c>
    </row>
    <row r="58" spans="1:6" x14ac:dyDescent="0.3">
      <c r="A58" s="22" t="s">
        <v>99</v>
      </c>
      <c r="B58" s="17"/>
      <c r="C58" s="23">
        <v>0</v>
      </c>
    </row>
    <row r="59" spans="1:6" x14ac:dyDescent="0.3">
      <c r="A59" s="22" t="s">
        <v>109</v>
      </c>
      <c r="B59" s="17"/>
      <c r="C59" s="23">
        <v>0</v>
      </c>
    </row>
    <row r="60" spans="1:6" x14ac:dyDescent="0.3">
      <c r="A60" s="22" t="s">
        <v>1055</v>
      </c>
      <c r="B60" s="17"/>
      <c r="C60" s="23">
        <v>0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6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3">
      <c r="A63" s="184" t="s">
        <v>954</v>
      </c>
      <c r="B63" s="13" t="s">
        <v>1058</v>
      </c>
      <c r="C63" s="14">
        <v>0</v>
      </c>
      <c r="D63" s="14">
        <v>0</v>
      </c>
      <c r="E63" s="14">
        <v>1</v>
      </c>
      <c r="F63" s="23">
        <v>0</v>
      </c>
    </row>
    <row r="64" spans="1:6" x14ac:dyDescent="0.3">
      <c r="A64" s="185"/>
      <c r="B64" s="13" t="s">
        <v>1059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3">
      <c r="A65" s="185"/>
      <c r="B65" s="13" t="s">
        <v>1060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3">
      <c r="A66" s="185"/>
      <c r="B66" s="13" t="s">
        <v>1061</v>
      </c>
      <c r="C66" s="14">
        <v>1</v>
      </c>
      <c r="D66" s="14">
        <v>0</v>
      </c>
      <c r="E66" s="14">
        <v>1</v>
      </c>
      <c r="F66" s="23">
        <v>0</v>
      </c>
    </row>
    <row r="67" spans="1:6" x14ac:dyDescent="0.3">
      <c r="A67" s="185"/>
      <c r="B67" s="13" t="s">
        <v>329</v>
      </c>
      <c r="C67" s="14">
        <v>106</v>
      </c>
      <c r="D67" s="14">
        <v>131</v>
      </c>
      <c r="E67" s="14">
        <v>35</v>
      </c>
      <c r="F67" s="23">
        <v>88</v>
      </c>
    </row>
    <row r="68" spans="1:6" x14ac:dyDescent="0.3">
      <c r="A68" s="185"/>
      <c r="B68" s="13" t="s">
        <v>1117</v>
      </c>
      <c r="C68" s="14">
        <v>1328</v>
      </c>
      <c r="D68" s="14">
        <v>322</v>
      </c>
      <c r="E68" s="14">
        <v>97</v>
      </c>
      <c r="F68" s="23">
        <v>262</v>
      </c>
    </row>
    <row r="69" spans="1:6" x14ac:dyDescent="0.3">
      <c r="A69" s="185"/>
      <c r="B69" s="13" t="s">
        <v>1118</v>
      </c>
      <c r="C69" s="14">
        <v>147</v>
      </c>
      <c r="D69" s="14">
        <v>35</v>
      </c>
      <c r="E69" s="14">
        <v>22</v>
      </c>
      <c r="F69" s="23">
        <v>31</v>
      </c>
    </row>
    <row r="70" spans="1:6" x14ac:dyDescent="0.3">
      <c r="A70" s="185"/>
      <c r="B70" s="13" t="s">
        <v>1064</v>
      </c>
      <c r="C70" s="14">
        <v>8</v>
      </c>
      <c r="D70" s="14">
        <v>14</v>
      </c>
      <c r="E70" s="14">
        <v>2</v>
      </c>
      <c r="F70" s="23">
        <v>11</v>
      </c>
    </row>
    <row r="71" spans="1:6" x14ac:dyDescent="0.3">
      <c r="A71" s="185"/>
      <c r="B71" s="13" t="s">
        <v>1119</v>
      </c>
      <c r="C71" s="14">
        <v>1</v>
      </c>
      <c r="D71" s="14">
        <v>3</v>
      </c>
      <c r="E71" s="14">
        <v>1</v>
      </c>
      <c r="F71" s="23">
        <v>0</v>
      </c>
    </row>
    <row r="72" spans="1:6" x14ac:dyDescent="0.3">
      <c r="A72" s="185"/>
      <c r="B72" s="13" t="s">
        <v>1120</v>
      </c>
      <c r="C72" s="14">
        <v>96</v>
      </c>
      <c r="D72" s="14">
        <v>196</v>
      </c>
      <c r="E72" s="14">
        <v>36</v>
      </c>
      <c r="F72" s="23">
        <v>125</v>
      </c>
    </row>
    <row r="73" spans="1:6" x14ac:dyDescent="0.3">
      <c r="A73" s="185"/>
      <c r="B73" s="13" t="s">
        <v>1121</v>
      </c>
      <c r="C73" s="14">
        <v>23</v>
      </c>
      <c r="D73" s="14">
        <v>67</v>
      </c>
      <c r="E73" s="14">
        <v>9</v>
      </c>
      <c r="F73" s="23">
        <v>42</v>
      </c>
    </row>
    <row r="74" spans="1:6" x14ac:dyDescent="0.3">
      <c r="A74" s="185"/>
      <c r="B74" s="13" t="s">
        <v>1068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3">
      <c r="A75" s="185"/>
      <c r="B75" s="13" t="s">
        <v>400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3">
      <c r="A76" s="185"/>
      <c r="B76" s="13" t="s">
        <v>1069</v>
      </c>
      <c r="C76" s="14">
        <v>1</v>
      </c>
      <c r="D76" s="14">
        <v>1</v>
      </c>
      <c r="E76" s="14">
        <v>1</v>
      </c>
      <c r="F76" s="23">
        <v>0</v>
      </c>
    </row>
    <row r="77" spans="1:6" x14ac:dyDescent="0.3">
      <c r="A77" s="185"/>
      <c r="B77" s="13" t="s">
        <v>1070</v>
      </c>
      <c r="C77" s="14">
        <v>4</v>
      </c>
      <c r="D77" s="14">
        <v>1</v>
      </c>
      <c r="E77" s="14">
        <v>0</v>
      </c>
      <c r="F77" s="23">
        <v>0</v>
      </c>
    </row>
    <row r="78" spans="1:6" x14ac:dyDescent="0.3">
      <c r="A78" s="185"/>
      <c r="B78" s="13" t="s">
        <v>1071</v>
      </c>
      <c r="C78" s="14">
        <v>1</v>
      </c>
      <c r="D78" s="14">
        <v>2</v>
      </c>
      <c r="E78" s="14">
        <v>3</v>
      </c>
      <c r="F78" s="23">
        <v>0</v>
      </c>
    </row>
    <row r="79" spans="1:6" x14ac:dyDescent="0.3">
      <c r="A79" s="185"/>
      <c r="B79" s="13" t="s">
        <v>1072</v>
      </c>
      <c r="C79" s="14">
        <v>1792</v>
      </c>
      <c r="D79" s="14">
        <v>293</v>
      </c>
      <c r="E79" s="14">
        <v>80</v>
      </c>
      <c r="F79" s="23">
        <v>107</v>
      </c>
    </row>
    <row r="80" spans="1:6" x14ac:dyDescent="0.3">
      <c r="A80" s="185"/>
      <c r="B80" s="13" t="s">
        <v>1073</v>
      </c>
      <c r="C80" s="14">
        <v>3</v>
      </c>
      <c r="D80" s="14">
        <v>0</v>
      </c>
      <c r="E80" s="14">
        <v>0</v>
      </c>
      <c r="F80" s="23">
        <v>0</v>
      </c>
    </row>
    <row r="81" spans="1:6" x14ac:dyDescent="0.3">
      <c r="A81" s="186"/>
      <c r="B81" s="13" t="s">
        <v>1074</v>
      </c>
      <c r="C81" s="14">
        <v>0</v>
      </c>
      <c r="D81" s="14">
        <v>2</v>
      </c>
      <c r="E81" s="14">
        <v>0</v>
      </c>
      <c r="F81" s="23">
        <v>0</v>
      </c>
    </row>
    <row r="82" spans="1:6" x14ac:dyDescent="0.3">
      <c r="A82" s="199" t="s">
        <v>1075</v>
      </c>
      <c r="B82" s="200"/>
      <c r="C82" s="31">
        <v>3512</v>
      </c>
      <c r="D82" s="31">
        <v>1067</v>
      </c>
      <c r="E82" s="31">
        <v>288</v>
      </c>
      <c r="F82" s="31">
        <v>666</v>
      </c>
    </row>
    <row r="83" spans="1:6" x14ac:dyDescent="0.3">
      <c r="A83" s="184" t="s">
        <v>1122</v>
      </c>
      <c r="B83" s="13" t="s">
        <v>1076</v>
      </c>
      <c r="C83" s="14">
        <v>2</v>
      </c>
      <c r="D83" s="14">
        <v>0</v>
      </c>
      <c r="E83" s="14">
        <v>0</v>
      </c>
      <c r="F83" s="23">
        <v>0</v>
      </c>
    </row>
    <row r="84" spans="1:6" x14ac:dyDescent="0.3">
      <c r="A84" s="185"/>
      <c r="B84" s="13" t="s">
        <v>1077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3">
      <c r="A85" s="186"/>
      <c r="B85" s="13" t="s">
        <v>106</v>
      </c>
      <c r="C85" s="14">
        <v>2</v>
      </c>
      <c r="D85" s="14">
        <v>0</v>
      </c>
      <c r="E85" s="14">
        <v>0</v>
      </c>
      <c r="F85" s="23">
        <v>0</v>
      </c>
    </row>
    <row r="86" spans="1:6" x14ac:dyDescent="0.3">
      <c r="A86" s="199" t="s">
        <v>1123</v>
      </c>
      <c r="B86" s="200"/>
      <c r="C86" s="31">
        <v>5</v>
      </c>
      <c r="D86" s="31">
        <v>0</v>
      </c>
      <c r="E86" s="31">
        <v>0</v>
      </c>
      <c r="F86" s="31">
        <v>0</v>
      </c>
    </row>
  </sheetData>
  <sheetProtection algorithmName="SHA-512" hashValue="4+7a8wRAF0Oh4l4MM8UueRVJB3JPicBlAFBx/hOic7rAffChgMjP3eoZ9XsL4lf1GOOXds33HxH8nogiX1Ieqw==" saltValue="T4Pj8Gv5Ls7rj131qpeXf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3">
        <v>4</v>
      </c>
    </row>
    <row r="6" spans="1:3" x14ac:dyDescent="0.3">
      <c r="A6" s="12" t="s">
        <v>1127</v>
      </c>
      <c r="B6" s="17"/>
      <c r="C6" s="23">
        <v>19</v>
      </c>
    </row>
    <row r="7" spans="1:3" x14ac:dyDescent="0.3">
      <c r="A7" s="12" t="s">
        <v>1128</v>
      </c>
      <c r="B7" s="17"/>
      <c r="C7" s="23">
        <v>0</v>
      </c>
    </row>
    <row r="8" spans="1:3" x14ac:dyDescent="0.3">
      <c r="A8" s="12" t="s">
        <v>1129</v>
      </c>
      <c r="B8" s="17"/>
      <c r="C8" s="23">
        <v>0</v>
      </c>
    </row>
    <row r="9" spans="1:3" x14ac:dyDescent="0.3">
      <c r="A9" s="12" t="s">
        <v>1130</v>
      </c>
      <c r="B9" s="17"/>
      <c r="C9" s="23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3">
        <v>19</v>
      </c>
    </row>
    <row r="14" spans="1:3" x14ac:dyDescent="0.3">
      <c r="A14" s="12" t="s">
        <v>1127</v>
      </c>
      <c r="B14" s="17"/>
      <c r="C14" s="23">
        <v>56</v>
      </c>
    </row>
    <row r="15" spans="1:3" x14ac:dyDescent="0.3">
      <c r="A15" s="12" t="s">
        <v>1132</v>
      </c>
      <c r="B15" s="17"/>
      <c r="C15" s="23">
        <v>7</v>
      </c>
    </row>
    <row r="16" spans="1:3" x14ac:dyDescent="0.3">
      <c r="A16" s="12" t="s">
        <v>1129</v>
      </c>
      <c r="B16" s="17"/>
      <c r="C16" s="23">
        <v>0</v>
      </c>
    </row>
    <row r="17" spans="1:3" x14ac:dyDescent="0.3">
      <c r="A17" s="12" t="s">
        <v>1130</v>
      </c>
      <c r="B17" s="17"/>
      <c r="C17" s="23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3">
        <v>2</v>
      </c>
    </row>
    <row r="22" spans="1:3" x14ac:dyDescent="0.3">
      <c r="A22" s="12" t="s">
        <v>1134</v>
      </c>
      <c r="B22" s="17"/>
      <c r="C22" s="23">
        <v>2</v>
      </c>
    </row>
    <row r="23" spans="1:3" x14ac:dyDescent="0.3">
      <c r="A23" s="12" t="s">
        <v>1135</v>
      </c>
      <c r="B23" s="17"/>
      <c r="C23" s="23">
        <v>2</v>
      </c>
    </row>
    <row r="24" spans="1:3" x14ac:dyDescent="0.3">
      <c r="A24" s="12" t="s">
        <v>1136</v>
      </c>
      <c r="B24" s="17"/>
      <c r="C24" s="23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3">
        <v>3</v>
      </c>
    </row>
    <row r="29" spans="1:3" x14ac:dyDescent="0.3">
      <c r="A29" s="12" t="s">
        <v>1139</v>
      </c>
      <c r="B29" s="17"/>
      <c r="C29" s="23">
        <v>0</v>
      </c>
    </row>
    <row r="30" spans="1:3" x14ac:dyDescent="0.3">
      <c r="A30" s="12" t="s">
        <v>1140</v>
      </c>
      <c r="B30" s="17"/>
      <c r="C30" s="23">
        <v>0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>
        <v>0</v>
      </c>
    </row>
    <row r="35" spans="1:3" x14ac:dyDescent="0.3">
      <c r="A35" s="12" t="s">
        <v>1143</v>
      </c>
      <c r="B35" s="17"/>
      <c r="C35" s="23">
        <v>4</v>
      </c>
    </row>
    <row r="36" spans="1:3" x14ac:dyDescent="0.3">
      <c r="A36" s="12" t="s">
        <v>1144</v>
      </c>
      <c r="B36" s="17"/>
      <c r="C36" s="23">
        <v>1</v>
      </c>
    </row>
  </sheetData>
  <sheetProtection algorithmName="SHA-512" hashValue="9TbDAsyhDX3hasHftN8exaPM3nh6XSZEpUrcogM8OdV3oev4SIX3I13TVQH7jypOgryM/vfSv1mAQi4kMGYH8g==" saltValue="Pe4vtGj+doN3CRJXJkvk5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3">
        <v>3</v>
      </c>
    </row>
    <row r="6" spans="1:3" x14ac:dyDescent="0.3">
      <c r="A6" s="12" t="s">
        <v>1148</v>
      </c>
      <c r="B6" s="17"/>
      <c r="C6" s="23">
        <v>0</v>
      </c>
    </row>
    <row r="7" spans="1:3" x14ac:dyDescent="0.3">
      <c r="A7" s="12" t="s">
        <v>1149</v>
      </c>
      <c r="B7" s="17"/>
      <c r="C7" s="23">
        <v>0</v>
      </c>
    </row>
    <row r="8" spans="1:3" x14ac:dyDescent="0.3">
      <c r="A8" s="12" t="s">
        <v>1150</v>
      </c>
      <c r="B8" s="17"/>
      <c r="C8" s="23">
        <v>0</v>
      </c>
    </row>
    <row r="9" spans="1:3" x14ac:dyDescent="0.3">
      <c r="A9" s="12" t="s">
        <v>1151</v>
      </c>
      <c r="B9" s="17"/>
      <c r="C9" s="23">
        <v>0</v>
      </c>
    </row>
    <row r="10" spans="1:3" x14ac:dyDescent="0.3">
      <c r="A10" s="12" t="s">
        <v>1152</v>
      </c>
      <c r="B10" s="17"/>
      <c r="C10" s="23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3">
        <v>5</v>
      </c>
    </row>
    <row r="15" spans="1:3" x14ac:dyDescent="0.3">
      <c r="A15" s="12" t="s">
        <v>1155</v>
      </c>
      <c r="B15" s="17"/>
      <c r="C15" s="23">
        <v>5</v>
      </c>
    </row>
    <row r="16" spans="1:3" x14ac:dyDescent="0.3">
      <c r="A16" s="12" t="s">
        <v>1156</v>
      </c>
      <c r="B16" s="17"/>
      <c r="C16" s="23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3">
        <v>0</v>
      </c>
    </row>
    <row r="21" spans="1:3" x14ac:dyDescent="0.3">
      <c r="A21" s="12" t="s">
        <v>1159</v>
      </c>
      <c r="B21" s="17"/>
      <c r="C21" s="23">
        <v>1</v>
      </c>
    </row>
    <row r="22" spans="1:3" x14ac:dyDescent="0.3">
      <c r="A22" s="12" t="s">
        <v>1160</v>
      </c>
      <c r="B22" s="17"/>
      <c r="C22" s="23">
        <v>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>
        <v>0</v>
      </c>
    </row>
    <row r="27" spans="1:3" x14ac:dyDescent="0.3">
      <c r="A27" s="12" t="s">
        <v>1163</v>
      </c>
      <c r="B27" s="17"/>
      <c r="C27" s="23">
        <v>0</v>
      </c>
    </row>
    <row r="28" spans="1:3" x14ac:dyDescent="0.3">
      <c r="A28" s="12" t="s">
        <v>1164</v>
      </c>
      <c r="B28" s="17"/>
      <c r="C28" s="23">
        <v>0</v>
      </c>
    </row>
    <row r="29" spans="1:3" x14ac:dyDescent="0.3">
      <c r="A29" s="12" t="s">
        <v>1165</v>
      </c>
      <c r="B29" s="17"/>
      <c r="C29" s="23">
        <v>0</v>
      </c>
    </row>
    <row r="30" spans="1:3" x14ac:dyDescent="0.3">
      <c r="A30" s="12" t="s">
        <v>1166</v>
      </c>
      <c r="B30" s="17"/>
      <c r="C30" s="23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>
        <v>2</v>
      </c>
    </row>
    <row r="35" spans="1:3" x14ac:dyDescent="0.3">
      <c r="A35" s="12" t="s">
        <v>1169</v>
      </c>
      <c r="B35" s="17"/>
      <c r="C35" s="23">
        <v>1</v>
      </c>
    </row>
    <row r="36" spans="1:3" x14ac:dyDescent="0.3">
      <c r="A36" s="12" t="s">
        <v>1170</v>
      </c>
      <c r="B36" s="17"/>
      <c r="C36" s="23">
        <v>1</v>
      </c>
    </row>
    <row r="37" spans="1:3" x14ac:dyDescent="0.3">
      <c r="A37" s="12" t="s">
        <v>1088</v>
      </c>
      <c r="B37" s="17"/>
      <c r="C37" s="23">
        <v>0</v>
      </c>
    </row>
    <row r="38" spans="1:3" x14ac:dyDescent="0.3">
      <c r="A38" s="12" t="s">
        <v>1171</v>
      </c>
      <c r="B38" s="17"/>
      <c r="C38" s="23">
        <v>0</v>
      </c>
    </row>
    <row r="39" spans="1:3" x14ac:dyDescent="0.3">
      <c r="A39" s="12" t="s">
        <v>1172</v>
      </c>
      <c r="B39" s="17"/>
      <c r="C39" s="23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>
        <v>0</v>
      </c>
    </row>
    <row r="44" spans="1:3" x14ac:dyDescent="0.3">
      <c r="A44" s="12" t="s">
        <v>1169</v>
      </c>
      <c r="B44" s="17"/>
      <c r="C44" s="23">
        <v>0</v>
      </c>
    </row>
    <row r="45" spans="1:3" x14ac:dyDescent="0.3">
      <c r="A45" s="12" t="s">
        <v>1170</v>
      </c>
      <c r="B45" s="17"/>
      <c r="C45" s="23">
        <v>2</v>
      </c>
    </row>
    <row r="46" spans="1:3" x14ac:dyDescent="0.3">
      <c r="A46" s="12" t="s">
        <v>1088</v>
      </c>
      <c r="B46" s="17"/>
      <c r="C46" s="23">
        <v>0</v>
      </c>
    </row>
    <row r="47" spans="1:3" x14ac:dyDescent="0.3">
      <c r="A47" s="12" t="s">
        <v>1171</v>
      </c>
      <c r="B47" s="17"/>
      <c r="C47" s="23">
        <v>0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>
        <v>0</v>
      </c>
    </row>
    <row r="52" spans="1:3" x14ac:dyDescent="0.3">
      <c r="A52" s="12" t="s">
        <v>1169</v>
      </c>
      <c r="B52" s="17"/>
      <c r="C52" s="23">
        <v>0</v>
      </c>
    </row>
    <row r="53" spans="1:3" x14ac:dyDescent="0.3">
      <c r="A53" s="12" t="s">
        <v>1170</v>
      </c>
      <c r="B53" s="17"/>
      <c r="C53" s="23">
        <v>0</v>
      </c>
    </row>
    <row r="54" spans="1:3" x14ac:dyDescent="0.3">
      <c r="A54" s="12" t="s">
        <v>1088</v>
      </c>
      <c r="B54" s="17"/>
      <c r="C54" s="23">
        <v>0</v>
      </c>
    </row>
    <row r="55" spans="1:3" x14ac:dyDescent="0.3">
      <c r="A55" s="12" t="s">
        <v>1171</v>
      </c>
      <c r="B55" s="17"/>
      <c r="C55" s="23">
        <v>0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>
        <v>0</v>
      </c>
    </row>
    <row r="60" spans="1:3" x14ac:dyDescent="0.3">
      <c r="A60" s="12" t="s">
        <v>1169</v>
      </c>
      <c r="B60" s="17"/>
      <c r="C60" s="23">
        <v>0</v>
      </c>
    </row>
    <row r="61" spans="1:3" x14ac:dyDescent="0.3">
      <c r="A61" s="12" t="s">
        <v>1170</v>
      </c>
      <c r="B61" s="17"/>
      <c r="C61" s="23">
        <v>5</v>
      </c>
    </row>
    <row r="62" spans="1:3" x14ac:dyDescent="0.3">
      <c r="A62" s="12" t="s">
        <v>1088</v>
      </c>
      <c r="B62" s="17"/>
      <c r="C62" s="23">
        <v>0</v>
      </c>
    </row>
    <row r="63" spans="1:3" x14ac:dyDescent="0.3">
      <c r="A63" s="12" t="s">
        <v>1171</v>
      </c>
      <c r="B63" s="17"/>
      <c r="C63" s="23">
        <v>0</v>
      </c>
    </row>
  </sheetData>
  <sheetProtection algorithmName="SHA-512" hashValue="YlHp+dyZA9h1W0WSNpU/rFbVbZ+BJmfaUCrs+WDfTOqTwD+mbuJaPOiOY1W5J3H6C1Wc8jH3DtESl2COZ3M5zQ==" saltValue="ianj4guM5lpy9EFtP+pWg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3">
      <c r="A4" s="201" t="s">
        <v>640</v>
      </c>
      <c r="B4" s="202"/>
      <c r="C4" s="31">
        <v>511</v>
      </c>
      <c r="D4" s="31">
        <v>453</v>
      </c>
      <c r="E4" s="32">
        <v>0</v>
      </c>
      <c r="F4" s="31">
        <v>1129</v>
      </c>
      <c r="G4" s="31">
        <v>1077</v>
      </c>
      <c r="H4" s="31">
        <v>225</v>
      </c>
      <c r="I4" s="31">
        <v>284</v>
      </c>
      <c r="J4" s="31">
        <v>1</v>
      </c>
      <c r="K4" s="31">
        <v>0</v>
      </c>
      <c r="L4" s="31">
        <v>0</v>
      </c>
      <c r="M4" s="31">
        <v>0</v>
      </c>
      <c r="N4" s="31">
        <v>31</v>
      </c>
      <c r="O4" s="31">
        <v>1</v>
      </c>
      <c r="P4" s="31">
        <v>1300</v>
      </c>
    </row>
    <row r="5" spans="1:16" ht="40.799999999999997" x14ac:dyDescent="0.3">
      <c r="A5" s="47" t="s">
        <v>641</v>
      </c>
      <c r="B5" s="47" t="s">
        <v>642</v>
      </c>
      <c r="C5" s="14">
        <v>5</v>
      </c>
      <c r="D5" s="14">
        <v>9</v>
      </c>
      <c r="E5" s="30">
        <v>-1</v>
      </c>
      <c r="F5" s="14">
        <v>6</v>
      </c>
      <c r="G5" s="14">
        <v>5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8</v>
      </c>
    </row>
    <row r="6" spans="1:16" ht="30.6" x14ac:dyDescent="0.3">
      <c r="A6" s="47" t="s">
        <v>643</v>
      </c>
      <c r="B6" s="47" t="s">
        <v>644</v>
      </c>
      <c r="C6" s="14">
        <v>327</v>
      </c>
      <c r="D6" s="14">
        <v>295</v>
      </c>
      <c r="E6" s="30">
        <v>0</v>
      </c>
      <c r="F6" s="14">
        <v>786</v>
      </c>
      <c r="G6" s="14">
        <v>728</v>
      </c>
      <c r="H6" s="14">
        <v>153</v>
      </c>
      <c r="I6" s="14">
        <v>159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875</v>
      </c>
    </row>
    <row r="7" spans="1:16" ht="20.399999999999999" x14ac:dyDescent="0.3">
      <c r="A7" s="47" t="s">
        <v>645</v>
      </c>
      <c r="B7" s="47" t="s">
        <v>646</v>
      </c>
      <c r="C7" s="14">
        <v>45</v>
      </c>
      <c r="D7" s="14">
        <v>31</v>
      </c>
      <c r="E7" s="30">
        <v>0</v>
      </c>
      <c r="F7" s="14">
        <v>15</v>
      </c>
      <c r="G7" s="14">
        <v>17</v>
      </c>
      <c r="H7" s="14">
        <v>17</v>
      </c>
      <c r="I7" s="14">
        <v>20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29</v>
      </c>
    </row>
    <row r="8" spans="1:16" ht="30.6" x14ac:dyDescent="0.3">
      <c r="A8" s="47" t="s">
        <v>647</v>
      </c>
      <c r="B8" s="47" t="s">
        <v>648</v>
      </c>
      <c r="C8" s="14">
        <v>0</v>
      </c>
      <c r="D8" s="14">
        <v>1</v>
      </c>
      <c r="E8" s="30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7" t="s">
        <v>649</v>
      </c>
      <c r="B9" s="47" t="s">
        <v>650</v>
      </c>
      <c r="C9" s="14">
        <v>11</v>
      </c>
      <c r="D9" s="14">
        <v>9</v>
      </c>
      <c r="E9" s="30">
        <v>0</v>
      </c>
      <c r="F9" s="14">
        <v>23</v>
      </c>
      <c r="G9" s="14">
        <v>50</v>
      </c>
      <c r="H9" s="14">
        <v>4</v>
      </c>
      <c r="I9" s="14">
        <v>31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74</v>
      </c>
    </row>
    <row r="10" spans="1:16" ht="20.399999999999999" x14ac:dyDescent="0.3">
      <c r="A10" s="47" t="s">
        <v>651</v>
      </c>
      <c r="B10" s="47" t="s">
        <v>652</v>
      </c>
      <c r="C10" s="14">
        <v>120</v>
      </c>
      <c r="D10" s="14">
        <v>107</v>
      </c>
      <c r="E10" s="30">
        <v>0</v>
      </c>
      <c r="F10" s="14">
        <v>299</v>
      </c>
      <c r="G10" s="14">
        <v>277</v>
      </c>
      <c r="H10" s="14">
        <v>50</v>
      </c>
      <c r="I10" s="14">
        <v>70</v>
      </c>
      <c r="J10" s="14">
        <v>0</v>
      </c>
      <c r="K10" s="14">
        <v>0</v>
      </c>
      <c r="L10" s="14">
        <v>0</v>
      </c>
      <c r="M10" s="14">
        <v>0</v>
      </c>
      <c r="N10" s="14">
        <v>31</v>
      </c>
      <c r="O10" s="14">
        <v>0</v>
      </c>
      <c r="P10" s="23">
        <v>313</v>
      </c>
    </row>
    <row r="11" spans="1:16" ht="30.6" x14ac:dyDescent="0.3">
      <c r="A11" s="47" t="s">
        <v>653</v>
      </c>
      <c r="B11" s="47" t="s">
        <v>654</v>
      </c>
      <c r="C11" s="14">
        <v>3</v>
      </c>
      <c r="D11" s="14">
        <v>1</v>
      </c>
      <c r="E11" s="30">
        <v>2</v>
      </c>
      <c r="F11" s="14">
        <v>0</v>
      </c>
      <c r="G11" s="14">
        <v>0</v>
      </c>
      <c r="H11" s="14">
        <v>0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</sheetData>
  <sheetProtection algorithmName="SHA-512" hashValue="M4tlz2nVmEx6xCnRaAf6tAJr2Vi1ZqZOug3jPnZsp7CRGHTlfygIMsH2B4u7GbRVcT2MWYQQq08FjfJgeliLPg==" saltValue="lJGTZnrzts42cK/+COjEP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2CDBA-22C6-468C-8F20-C32FD17C6340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D176C83E-F9F7-45D8-972B-F90C981261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ED473-A6CA-4D46-A5D0-21745E2DF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2023-04-13T08:08:13Z</dcterms:created>
  <dcterms:modified xsi:type="dcterms:W3CDTF">2023-05-26T10:57:18Z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