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9.xml" ContentType="application/vnd.openxmlformats-officedocument.drawing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2.xml" ContentType="application/vnd.openxmlformats-officedocument.drawing+xml"/>
  <Override PartName="/xl/charts/chart45.xml" ContentType="application/vnd.openxmlformats-officedocument.drawingml.chart+xml"/>
  <Override PartName="/xl/drawings/drawing23.xml" ContentType="application/vnd.openxmlformats-officedocument.drawingml.chartshapes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49" documentId="13_ncr:1_{63AE0B6E-A34D-4B72-BA6C-3864193B8372}" xr6:coauthVersionLast="47" xr6:coauthVersionMax="47" xr10:uidLastSave="{6612F374-1F0C-43AE-BF86-D72AB20FF88D}"/>
  <workbookProtection workbookAlgorithmName="SHA-512" workbookHashValue="agtfM65buj+3kU51V02y0nZimJi6v+Xae5chgXe1qbv+sy0h8j5Q7NBDqffncn3VnDaRdbfzsKpuKYM9wY5xGA==" workbookSaltValue="4MdlDb+txOYjLpHPvHC2vg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9" l="1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BM66" i="22"/>
  <c r="BL66" i="22"/>
  <c r="BK66" i="22"/>
  <c r="BL53" i="22"/>
  <c r="BK53" i="22"/>
  <c r="CN7" i="22"/>
  <c r="CM7" i="22"/>
  <c r="CG7" i="22"/>
  <c r="CF7" i="22"/>
  <c r="CA7" i="22"/>
  <c r="BZ7" i="22"/>
  <c r="BY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L7" i="22"/>
  <c r="K7" i="22"/>
  <c r="J7" i="22"/>
  <c r="I7" i="22"/>
  <c r="E7" i="22"/>
  <c r="D7" i="22"/>
  <c r="C7" i="22"/>
  <c r="V7" i="22"/>
  <c r="N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I33" i="17"/>
  <c r="H33" i="17"/>
  <c r="G33" i="17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J20" i="17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D11" i="17"/>
  <c r="D123" i="17"/>
  <c r="E82" i="17"/>
  <c r="D82" i="17"/>
  <c r="L43" i="17"/>
  <c r="K43" i="17"/>
  <c r="J43" i="17"/>
  <c r="I43" i="17"/>
  <c r="H43" i="17"/>
  <c r="G43" i="17"/>
  <c r="F43" i="17"/>
  <c r="E43" i="17"/>
  <c r="D4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F3DCC7F5-56EC-4E49-962B-49617830C2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D1539AB-FD0B-4102-8519-7C08FF9A54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3E1190F-4A4B-4AD9-AE46-E78387074A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6497126-D1F1-4428-BBA1-93D4968DDF2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FE102F1-6249-4368-9530-7ADC036101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723C0A2-33DF-41B6-BA33-EF1DF4E01B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1E0C7B8F-E53A-4B44-A5F9-F15C3F3166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64F24A8-84CF-4BC9-AE0F-ED21EE398D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AF16394-CB9C-4FF9-9A08-14DEE25BC6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3EB1421D-66B8-45FF-8033-C8657B0EC8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164AD02-53A0-49B3-8887-1BAB67FD82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8B70AD13-DBC1-42CE-B11F-AEDCCEE6E2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92D11D0-994E-4D52-B0A5-9A5D5E46E8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95CFCCF-27FA-418F-ACC4-C10C3F4B15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55DEF95-6633-432B-B57C-192C4D5B84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9EAE2BF-F334-4050-B84F-519708F9C9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EF7A77D-E68E-41D7-92AC-D13FA91D60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EC1E749-2D79-4668-AB96-76D403A8A3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3268697-06C8-4AB6-BAD4-5B769FAC6B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DD8F7F9-FB9F-4E42-A373-B3D3C12914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BF5E4BD-D2E7-4275-BE40-F6243ED038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DD61240-04AC-4AD1-B907-208ECF9D09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8D56713-B141-4E55-9B5F-9503BE2C41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3A6A8C3-E8E7-4AD7-BB94-DCAFD33F3A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441DDC7-0227-40D7-9158-83F8EC1036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E0F2ECB9-E45C-4699-9195-A73CE5F26D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10C3123-AAAC-4DB2-BC7B-A6AFF4FD81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405935C-A275-42FD-A152-286E76DE477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3685DED-DF1B-44BF-9448-F91034F17B3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8246656-A041-4C9E-9013-74EFD803E1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DABFC6E-C6E0-4D66-B7B6-80DAC3456E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AA389B0-0CDA-4B49-AF4B-30992BED87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<sst xmlns="http://schemas.openxmlformats.org/spreadsheetml/2006/main" count="2611" uniqueCount="1527">
  <si>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</si>
  <si>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</si>
  <si>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</si>
  <si>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</si>
  <si>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</si>
  <si>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</si>
  <si>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</si>
  <si>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Badajoz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</si>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</sst>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0" fontId="25" fillId="0" borderId="35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F057997E-F849-441D-ABC0-5651CD2F127B}"/>
    <cellStyle name="Normal" xfId="0" builtinId="0"/>
    <cellStyle name="Normal 2" xfId="1" xr:uid="{9C59325D-F61D-41BD-82C9-5AFBEEEE5DB2}"/>
    <cellStyle name="Normal 3" xfId="3" xr:uid="{C18E6AC5-06CD-4B56-AE92-4CAB549667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07-4482-B954-B9C111836E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07-4482-B954-B9C111836E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3433</c:v>
                </c:pt>
                <c:pt idx="1">
                  <c:v>19695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07-4482-B954-B9C111836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6DD-4BA7-A37B-C535E7BB9FE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6DD-4BA7-A37B-C535E7BB9FE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6DD-4BA7-A37B-C535E7BB9FE5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26</c:v>
                </c:pt>
                <c:pt idx="1">
                  <c:v>628</c:v>
                </c:pt>
                <c:pt idx="2">
                  <c:v>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DD-4BA7-A37B-C535E7BB9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10-4690-A41F-CC9A56D220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10-4690-A41F-CC9A56D2208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410-4690-A41F-CC9A56D220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625</c:v>
                </c:pt>
                <c:pt idx="1">
                  <c:v>571</c:v>
                </c:pt>
                <c:pt idx="2">
                  <c:v>1050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10-4690-A41F-CC9A56D22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62-4F45-834D-ABDD3C4348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262-4F45-834D-ABDD3C4348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55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62-4F45-834D-ABDD3C434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F7-4E84-A5FA-ED8F9C3A79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F7-4E84-A5FA-ED8F9C3A79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3645</c:v>
                </c:pt>
                <c:pt idx="1">
                  <c:v>1916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F7-4E84-A5FA-ED8F9C3A7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980</c:v>
              </c:pt>
              <c:pt idx="1">
                <c:v>2092</c:v>
              </c:pt>
              <c:pt idx="2">
                <c:v>27</c:v>
              </c:pt>
              <c:pt idx="3">
                <c:v>3</c:v>
              </c:pt>
              <c:pt idx="4">
                <c:v>331</c:v>
              </c:pt>
            </c:numLit>
          </c:val>
          <c:extLst>
            <c:ext xmlns:c16="http://schemas.microsoft.com/office/drawing/2014/chart" uri="{C3380CC4-5D6E-409C-BE32-E72D297353CC}">
              <c16:uniqueId val="{00000000-8720-49BA-BCE7-D671B5FCB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1451</c:v>
              </c:pt>
              <c:pt idx="1">
                <c:v>1533</c:v>
              </c:pt>
              <c:pt idx="2">
                <c:v>67</c:v>
              </c:pt>
              <c:pt idx="3">
                <c:v>19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ABB-4629-8289-8FF275C49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</c:v>
              </c:pt>
              <c:pt idx="1">
                <c:v>97</c:v>
              </c:pt>
              <c:pt idx="2">
                <c:v>8</c:v>
              </c:pt>
              <c:pt idx="3">
                <c:v>4</c:v>
              </c:pt>
              <c:pt idx="4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0-0B87-48F5-A874-A00B053F1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5677770336001968E-2"/>
          <c:y val="0.22431197920648269"/>
          <c:w val="0.58350910190875771"/>
          <c:h val="0.69700710954819967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85</c:v>
              </c:pt>
              <c:pt idx="1">
                <c:v>78</c:v>
              </c:pt>
              <c:pt idx="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22AC-42A1-A00E-A897BAEF1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2409</c:v>
              </c:pt>
              <c:pt idx="1">
                <c:v>12</c:v>
              </c:pt>
              <c:pt idx="2">
                <c:v>275</c:v>
              </c:pt>
              <c:pt idx="3">
                <c:v>43</c:v>
              </c:pt>
              <c:pt idx="4">
                <c:v>75</c:v>
              </c:pt>
              <c:pt idx="5">
                <c:v>19</c:v>
              </c:pt>
              <c:pt idx="6">
                <c:v>3</c:v>
              </c:pt>
              <c:pt idx="7">
                <c:v>21</c:v>
              </c:pt>
              <c:pt idx="8">
                <c:v>444</c:v>
              </c:pt>
              <c:pt idx="9">
                <c:v>157</c:v>
              </c:pt>
            </c:numLit>
          </c:val>
          <c:extLst>
            <c:ext xmlns:c16="http://schemas.microsoft.com/office/drawing/2014/chart" uri="{C3380CC4-5D6E-409C-BE32-E72D297353CC}">
              <c16:uniqueId val="{00000000-DC3A-4B34-BA97-A9AB7D266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Defensor judicial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322</c:v>
              </c:pt>
              <c:pt idx="1">
                <c:v>380</c:v>
              </c:pt>
              <c:pt idx="2">
                <c:v>20</c:v>
              </c:pt>
              <c:pt idx="3">
                <c:v>26</c:v>
              </c:pt>
              <c:pt idx="4">
                <c:v>17</c:v>
              </c:pt>
              <c:pt idx="5">
                <c:v>19</c:v>
              </c:pt>
              <c:pt idx="6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12E3-4128-92FE-7D9C5EF46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E4-4F08-A57A-F9839BFB24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E4-4F08-A57A-F9839BFB245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1E4-4F08-A57A-F9839BFB24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155</c:v>
                </c:pt>
                <c:pt idx="1">
                  <c:v>65</c:v>
                </c:pt>
                <c:pt idx="2">
                  <c:v>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E4-4F08-A57A-F9839BFB2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9458</c:v>
              </c:pt>
              <c:pt idx="1">
                <c:v>1291</c:v>
              </c:pt>
              <c:pt idx="2">
                <c:v>859</c:v>
              </c:pt>
              <c:pt idx="3">
                <c:v>248</c:v>
              </c:pt>
              <c:pt idx="4">
                <c:v>102</c:v>
              </c:pt>
              <c:pt idx="5">
                <c:v>383</c:v>
              </c:pt>
              <c:pt idx="6">
                <c:v>3805</c:v>
              </c:pt>
              <c:pt idx="7">
                <c:v>145</c:v>
              </c:pt>
              <c:pt idx="8">
                <c:v>117</c:v>
              </c:pt>
              <c:pt idx="9">
                <c:v>501</c:v>
              </c:pt>
              <c:pt idx="10">
                <c:v>194</c:v>
              </c:pt>
              <c:pt idx="11">
                <c:v>1388</c:v>
              </c:pt>
              <c:pt idx="12">
                <c:v>164</c:v>
              </c:pt>
              <c:pt idx="13">
                <c:v>5971</c:v>
              </c:pt>
              <c:pt idx="14">
                <c:v>326</c:v>
              </c:pt>
            </c:numLit>
          </c:val>
          <c:extLst>
            <c:ext xmlns:c16="http://schemas.microsoft.com/office/drawing/2014/chart" uri="{C3380CC4-5D6E-409C-BE32-E72D297353CC}">
              <c16:uniqueId val="{00000000-8BB8-4B78-8C14-0585DF02C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6.0787906117261974E-2"/>
          <c:w val="0.27057389217877587"/>
          <c:h val="0.9392120938827380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466</c:v>
              </c:pt>
              <c:pt idx="1">
                <c:v>80</c:v>
              </c:pt>
              <c:pt idx="2">
                <c:v>92</c:v>
              </c:pt>
              <c:pt idx="3">
                <c:v>900</c:v>
              </c:pt>
              <c:pt idx="4">
                <c:v>175</c:v>
              </c:pt>
              <c:pt idx="5">
                <c:v>56</c:v>
              </c:pt>
              <c:pt idx="6">
                <c:v>73</c:v>
              </c:pt>
              <c:pt idx="7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974D-4A11-BE56-D4550D495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26</c:v>
              </c:pt>
              <c:pt idx="1">
                <c:v>151</c:v>
              </c:pt>
              <c:pt idx="2">
                <c:v>132</c:v>
              </c:pt>
              <c:pt idx="3">
                <c:v>77</c:v>
              </c:pt>
              <c:pt idx="4">
                <c:v>86</c:v>
              </c:pt>
              <c:pt idx="5">
                <c:v>93</c:v>
              </c:pt>
              <c:pt idx="6">
                <c:v>868</c:v>
              </c:pt>
              <c:pt idx="7">
                <c:v>11</c:v>
              </c:pt>
              <c:pt idx="8">
                <c:v>134</c:v>
              </c:pt>
              <c:pt idx="9">
                <c:v>39</c:v>
              </c:pt>
              <c:pt idx="10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F00E-45C9-84F4-06E46B6FA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0.1549046257083303"/>
          <c:w val="0.27057389217877587"/>
          <c:h val="0.7582721312819479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179</c:v>
              </c:pt>
              <c:pt idx="1">
                <c:v>309</c:v>
              </c:pt>
              <c:pt idx="2">
                <c:v>86</c:v>
              </c:pt>
              <c:pt idx="3">
                <c:v>141</c:v>
              </c:pt>
              <c:pt idx="4">
                <c:v>747</c:v>
              </c:pt>
              <c:pt idx="5">
                <c:v>90</c:v>
              </c:pt>
              <c:pt idx="6">
                <c:v>87</c:v>
              </c:pt>
              <c:pt idx="7">
                <c:v>125</c:v>
              </c:pt>
              <c:pt idx="8">
                <c:v>224</c:v>
              </c:pt>
              <c:pt idx="9">
                <c:v>102</c:v>
              </c:pt>
              <c:pt idx="10">
                <c:v>186</c:v>
              </c:pt>
              <c:pt idx="11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0-E3F7-48C7-B735-C360C1050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171</c:v>
              </c:pt>
              <c:pt idx="1">
                <c:v>87</c:v>
              </c:pt>
              <c:pt idx="2">
                <c:v>175</c:v>
              </c:pt>
              <c:pt idx="3">
                <c:v>92</c:v>
              </c:pt>
              <c:pt idx="4">
                <c:v>497</c:v>
              </c:pt>
              <c:pt idx="5">
                <c:v>113</c:v>
              </c:pt>
              <c:pt idx="6">
                <c:v>176</c:v>
              </c:pt>
              <c:pt idx="7">
                <c:v>145</c:v>
              </c:pt>
              <c:pt idx="8">
                <c:v>104</c:v>
              </c:pt>
              <c:pt idx="9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DCFA-4AC1-9C0B-7925C1A5B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Seguridad colectiva</c:v>
                </c:pt>
                <c:pt idx="4">
                  <c:v>S / 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4</c:v>
              </c:pt>
              <c:pt idx="2">
                <c:v>28</c:v>
              </c:pt>
              <c:pt idx="3">
                <c:v>1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BAD-47B0-8561-48B36468D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Drogas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12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678-497B-BC7F-397B9EA7C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Violencia doméstica / género</c:v>
                </c:pt>
                <c:pt idx="1">
                  <c:v>Intimidad / propia imagen / inviolabilidad domicilio</c:v>
                </c:pt>
                <c:pt idx="2">
                  <c:v>Patrimonio</c:v>
                </c:pt>
                <c:pt idx="3">
                  <c:v>Administración Pública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3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A26-4305-A639-AD6F7E4BA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Libertad sexual</c:v>
                </c:pt>
                <c:pt idx="2">
                  <c:v>Intimidad / propia imagen / inviolabilidad domicilio</c:v>
                </c:pt>
                <c:pt idx="3">
                  <c:v>Administración Pública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BC8-451B-8DC9-6CE10C383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Aux!$F$2:$F$8</c:f>
              <c:strCache>
                <c:ptCount val="7"/>
                <c:pt idx="0">
                  <c:v>Patrimonio</c:v>
                </c:pt>
                <c:pt idx="1">
                  <c:v>Derechos trabajadores</c:v>
                </c:pt>
                <c:pt idx="2">
                  <c:v>Medio ambiente</c:v>
                </c:pt>
                <c:pt idx="3">
                  <c:v>Seguridad Vial </c:v>
                </c:pt>
                <c:pt idx="4">
                  <c:v>Administración Pública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23</c:v>
              </c:pt>
              <c:pt idx="1">
                <c:v>28</c:v>
              </c:pt>
              <c:pt idx="2">
                <c:v>24</c:v>
              </c:pt>
              <c:pt idx="3">
                <c:v>25</c:v>
              </c:pt>
              <c:pt idx="4">
                <c:v>16</c:v>
              </c:pt>
              <c:pt idx="5">
                <c:v>11</c:v>
              </c:pt>
              <c:pt idx="6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70AA-44E8-B4B6-861452B0F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26-4090-A71A-923708F26B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A26-4090-A71A-923708F26B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1348</c:v>
                </c:pt>
                <c:pt idx="1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26-4090-A71A-923708F26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9</c:v>
              </c:pt>
              <c:pt idx="1">
                <c:v>7</c:v>
              </c:pt>
              <c:pt idx="2">
                <c:v>1</c:v>
              </c:pt>
              <c:pt idx="3">
                <c:v>4</c:v>
              </c:pt>
              <c:pt idx="4">
                <c:v>29</c:v>
              </c:pt>
              <c:pt idx="5">
                <c:v>7</c:v>
              </c:pt>
              <c:pt idx="6">
                <c:v>19</c:v>
              </c:pt>
              <c:pt idx="7">
                <c:v>10</c:v>
              </c:pt>
              <c:pt idx="8">
                <c:v>1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BC8-46C5-88EC-D1504D5C7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229</c:v>
              </c:pt>
              <c:pt idx="1">
                <c:v>332</c:v>
              </c:pt>
              <c:pt idx="2">
                <c:v>236</c:v>
              </c:pt>
              <c:pt idx="3">
                <c:v>78</c:v>
              </c:pt>
              <c:pt idx="4">
                <c:v>393</c:v>
              </c:pt>
              <c:pt idx="5">
                <c:v>70</c:v>
              </c:pt>
              <c:pt idx="6">
                <c:v>994</c:v>
              </c:pt>
              <c:pt idx="7">
                <c:v>251</c:v>
              </c:pt>
              <c:pt idx="8">
                <c:v>114</c:v>
              </c:pt>
              <c:pt idx="9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0-7E6D-4A0C-BE03-8CC12AC14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EB-4DD2-AB78-1239FADA75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EB-4DD2-AB78-1239FADA750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EB-4DD2-AB78-1239FADA750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1EB-4DD2-AB78-1239FADA750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EB-4DD2-AB78-1239FADA75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EB-4DD2-AB78-1239FADA750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EB-4DD2-AB78-1239FADA75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1">
                  <c:v>23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EB-4DD2-AB78-1239FADA7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AF-4CAE-B7C6-6459F30193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AF-4CAE-B7C6-6459F301934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2AF-4CAE-B7C6-6459F301934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2AF-4CAE-B7C6-6459F301934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2AF-4CAE-B7C6-6459F301934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AF-4CAE-B7C6-6459F301934E}"/>
                </c:ext>
              </c:extLst>
            </c:dLbl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AF-4CAE-B7C6-6459F301934E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AF-4CAE-B7C6-6459F301934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AF-4CAE-B7C6-6459F301934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AF-4CAE-B7C6-6459F30193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1">
                  <c:v>27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AF-4CAE-B7C6-6459F3019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1040</c:v>
              </c:pt>
              <c:pt idx="1">
                <c:v>120</c:v>
              </c:pt>
              <c:pt idx="2">
                <c:v>32</c:v>
              </c:pt>
              <c:pt idx="3">
                <c:v>464</c:v>
              </c:pt>
              <c:pt idx="4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F5D1-4EFB-BF52-A930127FE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367</c:v>
              </c:pt>
              <c:pt idx="1">
                <c:v>76</c:v>
              </c:pt>
              <c:pt idx="2">
                <c:v>22</c:v>
              </c:pt>
              <c:pt idx="3">
                <c:v>165</c:v>
              </c:pt>
              <c:pt idx="4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0-342E-4FDF-864E-94D7FA6BB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49</c:v>
              </c:pt>
              <c:pt idx="2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8F51-44D1-A864-C232D7DBD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172</c:v>
              </c:pt>
              <c:pt idx="1">
                <c:v>25</c:v>
              </c:pt>
              <c:pt idx="2">
                <c:v>6</c:v>
              </c:pt>
              <c:pt idx="3">
                <c:v>116</c:v>
              </c:pt>
              <c:pt idx="4">
                <c:v>39</c:v>
              </c:pt>
              <c:pt idx="5">
                <c:v>10</c:v>
              </c:pt>
              <c:pt idx="6">
                <c:v>2</c:v>
              </c:pt>
              <c:pt idx="7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7F03-44CD-8887-49E264207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171</c:v>
              </c:pt>
              <c:pt idx="1">
                <c:v>41</c:v>
              </c:pt>
              <c:pt idx="2">
                <c:v>24</c:v>
              </c:pt>
              <c:pt idx="3">
                <c:v>26</c:v>
              </c:pt>
              <c:pt idx="4">
                <c:v>16</c:v>
              </c:pt>
              <c:pt idx="5">
                <c:v>57</c:v>
              </c:pt>
              <c:pt idx="6">
                <c:v>58</c:v>
              </c:pt>
              <c:pt idx="7">
                <c:v>12</c:v>
              </c:pt>
              <c:pt idx="8">
                <c:v>3</c:v>
              </c:pt>
              <c:pt idx="9">
                <c:v>18</c:v>
              </c:pt>
              <c:pt idx="10">
                <c:v>75</c:v>
              </c:pt>
              <c:pt idx="11">
                <c:v>8</c:v>
              </c:pt>
              <c:pt idx="12">
                <c:v>108</c:v>
              </c:pt>
              <c:pt idx="1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3EA7-49C5-AF87-81EEC5B7E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69</c:v>
              </c:pt>
              <c:pt idx="1">
                <c:v>17</c:v>
              </c:pt>
              <c:pt idx="2">
                <c:v>134</c:v>
              </c:pt>
              <c:pt idx="3">
                <c:v>12</c:v>
              </c:pt>
              <c:pt idx="4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2195-45EB-8AC7-8212954A7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5C-4AAE-BE66-E7797ED1A3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5C-4AAE-BE66-E7797ED1A3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640</c:v>
                </c:pt>
                <c:pt idx="1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5C-4AAE-BE66-E7797ED1A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60E-4B9A-9767-961C47B219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60E-4B9A-9767-961C47B219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20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0E-4B9A-9767-961C47B21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A4-4FBA-84D5-6D84E1C60F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A4-4FBA-84D5-6D84E1C60F6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1A4-4FBA-84D5-6D84E1C60F6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1A4-4FBA-84D5-6D84E1C60F6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A4-4FBA-84D5-6D84E1C60F6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</c:v>
                </c:pt>
                <c:pt idx="1">
                  <c:v>10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A4-4FBA-84D5-6D84E1C60F6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197</c:v>
              </c:pt>
              <c:pt idx="1">
                <c:v>73</c:v>
              </c:pt>
              <c:pt idx="2">
                <c:v>1</c:v>
              </c:pt>
              <c:pt idx="3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2064-4426-B7F4-9D186BCC3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66</c:v>
              </c:pt>
              <c:pt idx="1">
                <c:v>12</c:v>
              </c:pt>
              <c:pt idx="2">
                <c:v>1</c:v>
              </c:pt>
              <c:pt idx="3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A60D-45F9-99DA-A98B65157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14</c:v>
              </c:pt>
              <c:pt idx="1">
                <c:v>7</c:v>
              </c:pt>
              <c:pt idx="2">
                <c:v>17</c:v>
              </c:pt>
              <c:pt idx="3">
                <c:v>18</c:v>
              </c:pt>
              <c:pt idx="4">
                <c:v>98</c:v>
              </c:pt>
              <c:pt idx="5">
                <c:v>153</c:v>
              </c:pt>
              <c:pt idx="6">
                <c:v>18</c:v>
              </c:pt>
              <c:pt idx="7">
                <c:v>11</c:v>
              </c:pt>
              <c:pt idx="8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C20B-4DAB-A66F-472AA25E1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AEF-4EEE-8CF0-78011D9319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AEF-4EEE-8CF0-78011D9319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51</c:v>
                </c:pt>
                <c:pt idx="1">
                  <c:v>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EF-4EEE-8CF0-78011D931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01-483E-BC65-94FFAA14FC4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01-483E-BC65-94FFAA14FC4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F01-483E-BC65-94FFAA14FC4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F01-483E-BC65-94FFAA14FC4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01-483E-BC65-94FFAA14FC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105</c:v>
                </c:pt>
                <c:pt idx="1">
                  <c:v>214</c:v>
                </c:pt>
                <c:pt idx="2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01-483E-BC65-94FFAA14F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845</c:v>
              </c:pt>
              <c:pt idx="1">
                <c:v>227</c:v>
              </c:pt>
              <c:pt idx="2">
                <c:v>1</c:v>
              </c:pt>
              <c:pt idx="3">
                <c:v>4</c:v>
              </c:pt>
              <c:pt idx="4">
                <c:v>3</c:v>
              </c:pt>
              <c:pt idx="5">
                <c:v>1305</c:v>
              </c:pt>
            </c:numLit>
          </c:val>
          <c:extLst>
            <c:ext xmlns:c16="http://schemas.microsoft.com/office/drawing/2014/chart" uri="{C3380CC4-5D6E-409C-BE32-E72D297353CC}">
              <c16:uniqueId val="{00000000-4E2D-480E-A833-AFD2E71B5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379</c:v>
              </c:pt>
              <c:pt idx="1">
                <c:v>142</c:v>
              </c:pt>
              <c:pt idx="2">
                <c:v>6</c:v>
              </c:pt>
              <c:pt idx="3">
                <c:v>2</c:v>
              </c:pt>
              <c:pt idx="4">
                <c:v>163</c:v>
              </c:pt>
            </c:numLit>
          </c:val>
          <c:extLst>
            <c:ext xmlns:c16="http://schemas.microsoft.com/office/drawing/2014/chart" uri="{C3380CC4-5D6E-409C-BE32-E72D297353CC}">
              <c16:uniqueId val="{00000000-0456-4827-98B4-E8C884789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3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F96-4DD3-B2C6-A46FE061F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7D-4A61-98EB-B01424BE34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7D-4A61-98EB-B01424BE34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566</c:v>
                </c:pt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7D-4A61-98EB-B01424BE3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3.6353085393199348E-2"/>
                  <c:y val="-1.534107375184210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D5-47C6-AF45-2876ACD255B9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396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137E-43AD-9CA1-2CBC28C9B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18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07F7-488A-AC60-4DD83C840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24</c:v>
              </c:pt>
              <c:pt idx="1">
                <c:v>20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B42-463E-B06D-F62B469A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73B5-4DF2-866F-17B93E5D0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C8B-4C03-A92C-B3CB905E9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</c:v>
              </c:pt>
              <c:pt idx="1">
                <c:v>308</c:v>
              </c:pt>
              <c:pt idx="2">
                <c:v>30</c:v>
              </c:pt>
              <c:pt idx="3">
                <c:v>1</c:v>
              </c:pt>
              <c:pt idx="4">
                <c:v>13</c:v>
              </c:pt>
              <c:pt idx="5">
                <c:v>134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2E7-4F4C-9644-56E80066D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566</c:v>
              </c:pt>
              <c:pt idx="2">
                <c:v>20</c:v>
              </c:pt>
              <c:pt idx="3">
                <c:v>16</c:v>
              </c:pt>
              <c:pt idx="4">
                <c:v>283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788-4BB0-BBBA-B4FC5689D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563</c:v>
              </c:pt>
              <c:pt idx="2">
                <c:v>17</c:v>
              </c:pt>
              <c:pt idx="3">
                <c:v>14</c:v>
              </c:pt>
              <c:pt idx="4">
                <c:v>261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714-4828-B906-974AA76A7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89-4C7E-BE66-E42E29CF9E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89-4C7E-BE66-E42E29CF9E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89-4C7E-BE66-E42E29CF9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68</c:v>
              </c:pt>
              <c:pt idx="1">
                <c:v>10</c:v>
              </c:pt>
              <c:pt idx="2">
                <c:v>5</c:v>
              </c:pt>
              <c:pt idx="3">
                <c:v>40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071-43ED-AFB6-4A45EF91A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81</c:v>
              </c:pt>
              <c:pt idx="2">
                <c:v>25</c:v>
              </c:pt>
              <c:pt idx="3">
                <c:v>1</c:v>
              </c:pt>
              <c:pt idx="4">
                <c:v>15</c:v>
              </c:pt>
              <c:pt idx="5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7A19-49A5-ABC0-94A1352BB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sin licencia/permiso</c:v>
                </c:pt>
                <c:pt idx="1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22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C53-4CE6-87BC-A38BD21AC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629</c:v>
              </c:pt>
              <c:pt idx="2">
                <c:v>35</c:v>
              </c:pt>
              <c:pt idx="3">
                <c:v>3</c:v>
              </c:pt>
              <c:pt idx="4">
                <c:v>32</c:v>
              </c:pt>
              <c:pt idx="5">
                <c:v>282</c:v>
              </c:pt>
            </c:numLit>
          </c:val>
          <c:extLst>
            <c:ext xmlns:c16="http://schemas.microsoft.com/office/drawing/2014/chart" uri="{C3380CC4-5D6E-409C-BE32-E72D297353CC}">
              <c16:uniqueId val="{00000000-C31B-4396-835E-4A75BBECB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2</c:v>
              </c:pt>
              <c:pt idx="2">
                <c:v>3</c:v>
              </c:pt>
              <c:pt idx="3">
                <c:v>20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A9C6-4513-9062-B687A0DA1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97</c:v>
              </c:pt>
              <c:pt idx="2">
                <c:v>2</c:v>
              </c:pt>
              <c:pt idx="3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2ED2-4F17-A839-C8ABEBA31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7</c:v>
              </c:pt>
              <c:pt idx="2">
                <c:v>3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BC70-4955-AC3F-8BD2CFAED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2C4-4B0C-9AA3-2718F7C75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8C-43C1-8224-CCA33AB210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8C-43C1-8224-CCA33AB210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37</c:v>
                </c:pt>
                <c:pt idx="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8C-43C1-8224-CCA33AB21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EB-4D4B-BD4D-4CDDD609E7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EB-4D4B-BD4D-4CDDD609E75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CEB-4D4B-BD4D-4CDDD609E75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B-4D4B-BD4D-4CDDD609E7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90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EB-4D4B-BD4D-4CDDD609E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34-48A1-8527-D9278E1AB58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34-48A1-8527-D9278E1AB5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593</c:v>
                </c:pt>
                <c:pt idx="1">
                  <c:v>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34-48A1-8527-D9278E1AB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E4DDCCD3-3300-4382-B63B-2654DD584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800E70A2-C28D-4B1A-B841-41464B44F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2A8C9710-2310-439F-907B-A403C5C34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284E574-E028-4929-8AE4-B9AE6B746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D4BFE071-AE18-4B1E-8CED-019373AE2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D0169DF-F19E-4912-9D2C-C6A31E7BF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F1EDB548-5D61-41DB-A99A-765B63BC35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CFB42DB0-8960-49E0-A170-691AC6B3A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F5CC1B65-07AC-44B6-943D-A270F1695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947316AB-7C1F-4C74-90E8-3B26DFE6B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E26899F7-94A6-4989-8FF4-4E1A2A25F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EB53AD56-534F-410B-8DAD-A9ACC0307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7E9A3244-8A11-4FBE-AC01-E16BA1CE4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9E869C42-409B-79EF-7237-6B1A0ADE4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88900</xdr:colOff>
      <xdr:row>7</xdr:row>
      <xdr:rowOff>17145</xdr:rowOff>
    </xdr:from>
    <xdr:to>
      <xdr:col>21</xdr:col>
      <xdr:colOff>533400</xdr:colOff>
      <xdr:row>18</xdr:row>
      <xdr:rowOff>129540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1C12DB9C-42D5-85A6-BBEA-C276C5973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130810</xdr:colOff>
      <xdr:row>8</xdr:row>
      <xdr:rowOff>34290</xdr:rowOff>
    </xdr:from>
    <xdr:to>
      <xdr:col>53</xdr:col>
      <xdr:colOff>254635</xdr:colOff>
      <xdr:row>17</xdr:row>
      <xdr:rowOff>106680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06D55372-1839-5B32-6DD6-0D6EEA565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CCE57125-A5A9-94DC-B50E-B164B54AF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371C8872-0110-1507-BB97-157FA7B1F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547AE7C3-C27F-6FEA-96BF-EB60DAE17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EC75846-60B9-A561-DFF4-D0F0A3877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5DAC741A-CEE4-4C97-ABFB-B87C0BA07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CAD58EA9-1555-54D3-9D9A-2990F8B4D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579BC93B-7E0B-5502-6817-8418899FF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7435A66F-6EC9-322A-1AD7-B6DB33FC3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8D2AC143-32E5-FC4D-367A-4A48BECC0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8C403193-804A-B7BF-913B-04A766E5B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13E86D23-F3AC-B296-42E7-F3FEB62FE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B9747D3E-FA68-FF61-8815-4CD3C685E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5B616ECD-CD4A-48D2-1C16-D183CDC6D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B5C1F60B-305A-B05A-DB55-7A673B26F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3EDC3A60-9355-6C7B-8391-6DAA634A9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55F8A8-C149-4DF0-8856-51C0E6C09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E515B6D-B7A7-487E-8B62-F961EF4D6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F0620E6A-9B11-E3B8-C4C3-9689E8663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BFA25F90-6D8A-6933-C7D1-D0F1B619C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100330</xdr:colOff>
      <xdr:row>8</xdr:row>
      <xdr:rowOff>179705</xdr:rowOff>
    </xdr:from>
    <xdr:to>
      <xdr:col>13</xdr:col>
      <xdr:colOff>1297305</xdr:colOff>
      <xdr:row>23</xdr:row>
      <xdr:rowOff>41275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8E2CEE40-7B95-6091-41F0-378838F8B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DAB72004-A936-DB44-6F80-C1F777B06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8744154A-C60B-6614-6E40-2A6D5AEE9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CF39485F-5490-8D9F-0FF5-72AC29483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7575B1E-277B-418D-9950-AEC25B6CD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F69DD45-C1E7-49E3-89CE-401916758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C1C364C6-9E81-736F-93F5-50EBEA540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4AD0310-BD63-49BA-8A13-8526F5C7D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DD3FC923-C1FD-CEF8-6B9B-47B563E9A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7EAB0F7-22E3-40E9-A3D7-16FA79C43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84EF775-E409-4D37-AC91-B4056B979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4714B26F-0C58-4FC1-0E74-5EC89CEE5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45642006-A9EA-694F-7CC5-0A13FDA2B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EDD2683B-5827-3DDB-8B20-C5E121B4A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0BCF764-9DD2-4CC9-B3AE-9387F27ED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F38A8AD-59C4-479F-9EC2-5D960E1386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1A754025-157A-FAFD-9B03-E81957493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2C4691FE-374A-E641-0638-FA2FF3D2D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02067971-8BAC-4487-84C3-28A54EB8C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05D7320A-01E5-D4E3-ABD4-995B47ADA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C7C90DCC-639E-FC56-3BF4-C4640B698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0AD154D9-636A-74B2-1962-E5DB998F8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7E89611E-7F71-1A1B-1058-6417D5292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A71CA240-E644-6853-7840-B67B37E7A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94AF0387-9BA7-471F-4322-49886E722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47C8A8F7-3508-FDC7-BD3E-64177D151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8E18014E-9309-1EC2-93C3-752629849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AFCA51EC-5558-8B3D-1EF3-344E6BD7E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08AD2A2E-9128-17F3-AD78-1DFC2CA4D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8BFE41EE-0910-A8D9-C737-DF1062B66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BB0BD986-572F-12AB-A451-1726DBAC7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C5298FF0-B4DB-D3DD-0F2E-AC500B046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9.109375" defaultRowHeight="14.4" x14ac:dyDescent="0.3"/>
  <cols>
    <col min="1" max="1" width="32.6640625" customWidth="1"/>
    <col min="2" max="2" width="41" customWidth="1"/>
    <col min="3" max="3" width="16.44140625" customWidth="1"/>
    <col min="4" max="4" width="28" customWidth="1"/>
    <col min="5" max="5" width="14.44140625" customWidth="1"/>
    <col min="6" max="6" width="0.6640625" customWidth="1"/>
    <col min="7" max="18" width="5.33203125" customWidth="1"/>
  </cols>
  <sheetData>
    <row r="1" spans="1:6" ht="37.35" customHeight="1" x14ac:dyDescent="0.3">
      <c r="A1" s="1" t="s">
        <v>0</v>
      </c>
      <c r="B1" s="2"/>
      <c r="C1" s="3"/>
    </row>
    <row r="2" spans="1:6" x14ac:dyDescent="0.3">
      <c r="A2" s="3"/>
    </row>
    <row r="3" spans="1:6" ht="37.35" customHeight="1" x14ac:dyDescent="0.3">
      <c r="A3" s="171" t="s">
        <v>1</v>
      </c>
      <c r="B3" s="171"/>
      <c r="C3" s="171"/>
      <c r="D3" s="171"/>
      <c r="E3" s="171"/>
      <c r="F3" s="171"/>
    </row>
    <row r="4" spans="1:6" x14ac:dyDescent="0.3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3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" customHeight="1" x14ac:dyDescent="0.3">
      <c r="A6" s="6"/>
    </row>
  </sheetData>
  <sheetProtection algorithmName="SHA-512" hashValue="GhP8iZwZbh22eNkUV7zkbvGYy/XuiEfLGlRZ/w5FzJkJ03m+7DrSQu8Rt/8UceCOvr4JL6xf/B45KFrbM7dUYw==" saltValue="yoVomdurHhfMxhJamiNjPQ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9.109375" defaultRowHeight="14.4" x14ac:dyDescent="0.3"/>
  <cols>
    <col min="1" max="1" width="48.6640625" bestFit="1" customWidth="1"/>
    <col min="2" max="2" width="13.6640625" bestFit="1" customWidth="1"/>
    <col min="3" max="3" width="6.6640625" bestFit="1" customWidth="1"/>
    <col min="4" max="4" width="16.44140625" bestFit="1" customWidth="1"/>
    <col min="5" max="5" width="8.109375" bestFit="1" customWidth="1"/>
    <col min="6" max="7" width="10.109375" customWidth="1"/>
  </cols>
  <sheetData>
    <row r="2" spans="1:5" x14ac:dyDescent="0.3">
      <c r="A2" s="7" t="s">
        <v>1182</v>
      </c>
    </row>
    <row r="3" spans="1:5" x14ac:dyDescent="0.3">
      <c r="A3" s="8" t="s">
        <v>1059</v>
      </c>
    </row>
    <row r="4" spans="1:5" ht="20.399999999999999" x14ac:dyDescent="0.3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3">
      <c r="A5" s="21" t="s">
        <v>1184</v>
      </c>
      <c r="B5" s="16"/>
      <c r="C5" s="14">
        <v>3</v>
      </c>
      <c r="D5" s="14">
        <v>1</v>
      </c>
      <c r="E5" s="23">
        <v>1</v>
      </c>
    </row>
    <row r="6" spans="1:5" x14ac:dyDescent="0.3">
      <c r="A6" s="21" t="s">
        <v>1185</v>
      </c>
      <c r="B6" s="16"/>
      <c r="C6" s="14">
        <v>2</v>
      </c>
      <c r="D6" s="14">
        <v>1</v>
      </c>
      <c r="E6" s="23">
        <v>2</v>
      </c>
    </row>
    <row r="7" spans="1:5" x14ac:dyDescent="0.3">
      <c r="A7" s="21" t="s">
        <v>1186</v>
      </c>
      <c r="B7" s="16"/>
      <c r="C7" s="14">
        <v>3</v>
      </c>
      <c r="D7" s="14">
        <v>0</v>
      </c>
      <c r="E7" s="23">
        <v>1</v>
      </c>
    </row>
    <row r="8" spans="1:5" x14ac:dyDescent="0.3">
      <c r="A8" s="21" t="s">
        <v>1187</v>
      </c>
      <c r="B8" s="16"/>
      <c r="C8" s="14">
        <v>20</v>
      </c>
      <c r="D8" s="14">
        <v>12</v>
      </c>
      <c r="E8" s="23">
        <v>5</v>
      </c>
    </row>
    <row r="9" spans="1:5" x14ac:dyDescent="0.3">
      <c r="A9" s="21" t="s">
        <v>615</v>
      </c>
      <c r="B9" s="16"/>
      <c r="C9" s="14">
        <v>0</v>
      </c>
      <c r="D9" s="14">
        <v>0</v>
      </c>
      <c r="E9" s="23">
        <v>0</v>
      </c>
    </row>
    <row r="10" spans="1:5" x14ac:dyDescent="0.3">
      <c r="A10" s="21" t="s">
        <v>1188</v>
      </c>
      <c r="B10" s="16"/>
      <c r="C10" s="14">
        <v>1</v>
      </c>
      <c r="D10" s="14">
        <v>1</v>
      </c>
      <c r="E10" s="23">
        <v>0</v>
      </c>
    </row>
    <row r="11" spans="1:5" x14ac:dyDescent="0.3">
      <c r="A11" s="195" t="s">
        <v>956</v>
      </c>
      <c r="B11" s="196"/>
      <c r="C11" s="30">
        <v>29</v>
      </c>
      <c r="D11" s="30">
        <v>15</v>
      </c>
      <c r="E11" s="30">
        <v>9</v>
      </c>
    </row>
    <row r="12" spans="1:5" x14ac:dyDescent="0.3">
      <c r="A12" s="8" t="s">
        <v>1189</v>
      </c>
    </row>
    <row r="13" spans="1:5" x14ac:dyDescent="0.3">
      <c r="A13" s="9" t="s">
        <v>14</v>
      </c>
      <c r="B13" s="9" t="s">
        <v>15</v>
      </c>
      <c r="C13" s="11" t="s">
        <v>3</v>
      </c>
    </row>
    <row r="14" spans="1:5" x14ac:dyDescent="0.3">
      <c r="A14" s="21" t="s">
        <v>1190</v>
      </c>
      <c r="B14" s="16"/>
      <c r="C14" s="23">
        <v>6</v>
      </c>
    </row>
    <row r="15" spans="1:5" x14ac:dyDescent="0.3">
      <c r="A15" s="21" t="s">
        <v>1191</v>
      </c>
      <c r="B15" s="16"/>
      <c r="C15" s="23">
        <v>0</v>
      </c>
    </row>
    <row r="16" spans="1:5" x14ac:dyDescent="0.3">
      <c r="A16" s="21" t="s">
        <v>1192</v>
      </c>
      <c r="B16" s="16"/>
      <c r="C16" s="23">
        <v>0</v>
      </c>
    </row>
    <row r="17" spans="1:3" x14ac:dyDescent="0.3">
      <c r="A17" s="195" t="s">
        <v>956</v>
      </c>
      <c r="B17" s="196"/>
      <c r="C17" s="30">
        <v>6</v>
      </c>
    </row>
    <row r="18" spans="1:3" x14ac:dyDescent="0.3">
      <c r="A18" s="3"/>
    </row>
    <row r="19" spans="1:3" x14ac:dyDescent="0.3">
      <c r="A19" s="8" t="s">
        <v>1193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21" t="s">
        <v>1184</v>
      </c>
      <c r="B21" s="16"/>
      <c r="C21" s="23">
        <v>5</v>
      </c>
    </row>
    <row r="22" spans="1:3" x14ac:dyDescent="0.3">
      <c r="A22" s="21" t="s">
        <v>1185</v>
      </c>
      <c r="B22" s="16"/>
      <c r="C22" s="23">
        <v>5</v>
      </c>
    </row>
    <row r="23" spans="1:3" x14ac:dyDescent="0.3">
      <c r="A23" s="21" t="s">
        <v>1186</v>
      </c>
      <c r="B23" s="16"/>
      <c r="C23" s="23">
        <v>1</v>
      </c>
    </row>
    <row r="24" spans="1:3" x14ac:dyDescent="0.3">
      <c r="A24" s="21" t="s">
        <v>1187</v>
      </c>
      <c r="B24" s="16"/>
      <c r="C24" s="23">
        <v>42</v>
      </c>
    </row>
    <row r="25" spans="1:3" x14ac:dyDescent="0.3">
      <c r="A25" s="21" t="s">
        <v>615</v>
      </c>
      <c r="B25" s="16"/>
      <c r="C25" s="23">
        <v>3</v>
      </c>
    </row>
    <row r="26" spans="1:3" x14ac:dyDescent="0.3">
      <c r="A26" s="21" t="s">
        <v>1188</v>
      </c>
      <c r="B26" s="16"/>
      <c r="C26" s="23">
        <v>34</v>
      </c>
    </row>
    <row r="27" spans="1:3" x14ac:dyDescent="0.3">
      <c r="A27" s="195" t="s">
        <v>956</v>
      </c>
      <c r="B27" s="196"/>
      <c r="C27" s="30">
        <v>90</v>
      </c>
    </row>
    <row r="28" spans="1:3" x14ac:dyDescent="0.3">
      <c r="A28" s="3"/>
    </row>
    <row r="29" spans="1:3" x14ac:dyDescent="0.3">
      <c r="A29" s="8" t="s">
        <v>1085</v>
      </c>
    </row>
    <row r="30" spans="1:3" x14ac:dyDescent="0.3">
      <c r="A30" s="9" t="s">
        <v>14</v>
      </c>
      <c r="B30" s="9" t="s">
        <v>15</v>
      </c>
      <c r="C30" s="11" t="s">
        <v>3</v>
      </c>
    </row>
    <row r="31" spans="1:3" x14ac:dyDescent="0.3">
      <c r="A31" s="21" t="s">
        <v>1087</v>
      </c>
      <c r="B31" s="16"/>
      <c r="C31" s="23">
        <v>2</v>
      </c>
    </row>
    <row r="32" spans="1:3" x14ac:dyDescent="0.3">
      <c r="A32" s="21" t="s">
        <v>1029</v>
      </c>
      <c r="B32" s="16"/>
      <c r="C32" s="23">
        <v>0</v>
      </c>
    </row>
    <row r="33" spans="1:3" x14ac:dyDescent="0.3">
      <c r="A33" s="21" t="s">
        <v>1194</v>
      </c>
      <c r="B33" s="16"/>
      <c r="C33" s="23">
        <v>97</v>
      </c>
    </row>
    <row r="34" spans="1:3" x14ac:dyDescent="0.3">
      <c r="A34" s="21" t="s">
        <v>1127</v>
      </c>
      <c r="B34" s="16"/>
      <c r="C34" s="23">
        <v>2</v>
      </c>
    </row>
    <row r="35" spans="1:3" x14ac:dyDescent="0.3">
      <c r="A35" s="21" t="s">
        <v>1195</v>
      </c>
      <c r="B35" s="16"/>
      <c r="C35" s="23">
        <v>14</v>
      </c>
    </row>
    <row r="36" spans="1:3" x14ac:dyDescent="0.3">
      <c r="A36" s="21" t="s">
        <v>1031</v>
      </c>
      <c r="B36" s="16"/>
      <c r="C36" s="23">
        <v>0</v>
      </c>
    </row>
    <row r="37" spans="1:3" x14ac:dyDescent="0.3">
      <c r="A37" s="21" t="s">
        <v>1032</v>
      </c>
      <c r="B37" s="16"/>
      <c r="C37" s="23">
        <v>0</v>
      </c>
    </row>
    <row r="38" spans="1:3" x14ac:dyDescent="0.3">
      <c r="A38" s="21" t="s">
        <v>1090</v>
      </c>
      <c r="B38" s="16"/>
      <c r="C38" s="23">
        <v>0</v>
      </c>
    </row>
    <row r="39" spans="1:3" x14ac:dyDescent="0.3">
      <c r="A39" s="21" t="s">
        <v>1091</v>
      </c>
      <c r="B39" s="16"/>
      <c r="C39" s="23">
        <v>0</v>
      </c>
    </row>
    <row r="40" spans="1:3" x14ac:dyDescent="0.3">
      <c r="A40" s="195" t="s">
        <v>956</v>
      </c>
      <c r="B40" s="196"/>
      <c r="C40" s="30">
        <v>115</v>
      </c>
    </row>
    <row r="41" spans="1:3" x14ac:dyDescent="0.3">
      <c r="A41" s="3"/>
    </row>
    <row r="42" spans="1:3" x14ac:dyDescent="0.3">
      <c r="A42" s="8" t="s">
        <v>1196</v>
      </c>
    </row>
    <row r="43" spans="1:3" x14ac:dyDescent="0.3">
      <c r="A43" s="9" t="s">
        <v>14</v>
      </c>
      <c r="B43" s="9" t="s">
        <v>15</v>
      </c>
      <c r="C43" s="11" t="s">
        <v>3</v>
      </c>
    </row>
    <row r="44" spans="1:3" x14ac:dyDescent="0.3">
      <c r="A44" s="21" t="s">
        <v>1184</v>
      </c>
      <c r="B44" s="16"/>
      <c r="C44" s="23">
        <v>0</v>
      </c>
    </row>
    <row r="45" spans="1:3" x14ac:dyDescent="0.3">
      <c r="A45" s="21" t="s">
        <v>1185</v>
      </c>
      <c r="B45" s="16"/>
      <c r="C45" s="23">
        <v>2</v>
      </c>
    </row>
    <row r="46" spans="1:3" x14ac:dyDescent="0.3">
      <c r="A46" s="21" t="s">
        <v>1186</v>
      </c>
      <c r="B46" s="16"/>
      <c r="C46" s="23">
        <v>2</v>
      </c>
    </row>
    <row r="47" spans="1:3" x14ac:dyDescent="0.3">
      <c r="A47" s="21" t="s">
        <v>1187</v>
      </c>
      <c r="B47" s="16"/>
      <c r="C47" s="23">
        <v>8</v>
      </c>
    </row>
    <row r="48" spans="1:3" x14ac:dyDescent="0.3">
      <c r="A48" s="21" t="s">
        <v>615</v>
      </c>
      <c r="B48" s="16"/>
      <c r="C48" s="23">
        <v>0</v>
      </c>
    </row>
    <row r="49" spans="1:3" x14ac:dyDescent="0.3">
      <c r="A49" s="21" t="s">
        <v>1188</v>
      </c>
      <c r="B49" s="16"/>
      <c r="C49" s="23">
        <v>5</v>
      </c>
    </row>
    <row r="50" spans="1:3" x14ac:dyDescent="0.3">
      <c r="A50" s="195" t="s">
        <v>956</v>
      </c>
      <c r="B50" s="196"/>
      <c r="C50" s="30">
        <v>17</v>
      </c>
    </row>
    <row r="51" spans="1:3" x14ac:dyDescent="0.3">
      <c r="A51" s="8" t="s">
        <v>1197</v>
      </c>
    </row>
    <row r="52" spans="1:3" x14ac:dyDescent="0.3">
      <c r="A52" s="9" t="s">
        <v>14</v>
      </c>
      <c r="B52" s="9" t="s">
        <v>15</v>
      </c>
      <c r="C52" s="11" t="s">
        <v>3</v>
      </c>
    </row>
    <row r="53" spans="1:3" x14ac:dyDescent="0.3">
      <c r="A53" s="178" t="s">
        <v>1184</v>
      </c>
      <c r="B53" s="13" t="s">
        <v>81</v>
      </c>
      <c r="C53" s="23">
        <v>0</v>
      </c>
    </row>
    <row r="54" spans="1:3" x14ac:dyDescent="0.3">
      <c r="A54" s="180"/>
      <c r="B54" s="13" t="s">
        <v>82</v>
      </c>
      <c r="C54" s="23">
        <v>1</v>
      </c>
    </row>
    <row r="55" spans="1:3" x14ac:dyDescent="0.3">
      <c r="A55" s="178" t="s">
        <v>1185</v>
      </c>
      <c r="B55" s="13" t="s">
        <v>81</v>
      </c>
      <c r="C55" s="23">
        <v>3</v>
      </c>
    </row>
    <row r="56" spans="1:3" x14ac:dyDescent="0.3">
      <c r="A56" s="180"/>
      <c r="B56" s="13" t="s">
        <v>82</v>
      </c>
      <c r="C56" s="23">
        <v>1</v>
      </c>
    </row>
    <row r="57" spans="1:3" x14ac:dyDescent="0.3">
      <c r="A57" s="178" t="s">
        <v>1186</v>
      </c>
      <c r="B57" s="13" t="s">
        <v>81</v>
      </c>
      <c r="C57" s="23">
        <v>0</v>
      </c>
    </row>
    <row r="58" spans="1:3" x14ac:dyDescent="0.3">
      <c r="A58" s="180"/>
      <c r="B58" s="13" t="s">
        <v>82</v>
      </c>
      <c r="C58" s="23">
        <v>0</v>
      </c>
    </row>
    <row r="59" spans="1:3" x14ac:dyDescent="0.3">
      <c r="A59" s="178" t="s">
        <v>1187</v>
      </c>
      <c r="B59" s="13" t="s">
        <v>81</v>
      </c>
      <c r="C59" s="23">
        <v>7</v>
      </c>
    </row>
    <row r="60" spans="1:3" x14ac:dyDescent="0.3">
      <c r="A60" s="180"/>
      <c r="B60" s="13" t="s">
        <v>82</v>
      </c>
      <c r="C60" s="23">
        <v>0</v>
      </c>
    </row>
    <row r="61" spans="1:3" x14ac:dyDescent="0.3">
      <c r="A61" s="178" t="s">
        <v>615</v>
      </c>
      <c r="B61" s="13" t="s">
        <v>81</v>
      </c>
      <c r="C61" s="23">
        <v>3</v>
      </c>
    </row>
    <row r="62" spans="1:3" x14ac:dyDescent="0.3">
      <c r="A62" s="180"/>
      <c r="B62" s="13" t="s">
        <v>82</v>
      </c>
      <c r="C62" s="23">
        <v>1</v>
      </c>
    </row>
    <row r="63" spans="1:3" x14ac:dyDescent="0.3">
      <c r="A63" s="178" t="s">
        <v>1188</v>
      </c>
      <c r="B63" s="13" t="s">
        <v>81</v>
      </c>
      <c r="C63" s="23">
        <v>8</v>
      </c>
    </row>
    <row r="64" spans="1:3" x14ac:dyDescent="0.3">
      <c r="A64" s="180"/>
      <c r="B64" s="13" t="s">
        <v>82</v>
      </c>
      <c r="C64" s="23">
        <v>1</v>
      </c>
    </row>
    <row r="65" spans="1:3" x14ac:dyDescent="0.3">
      <c r="A65" s="195" t="s">
        <v>956</v>
      </c>
      <c r="B65" s="196"/>
      <c r="C65" s="30">
        <v>25</v>
      </c>
    </row>
    <row r="66" spans="1:3" x14ac:dyDescent="0.3">
      <c r="A66" s="6"/>
    </row>
  </sheetData>
  <sheetProtection algorithmName="SHA-512" hashValue="lLlGxSpPIVC8OtsQtuyFxlnnxvsRPxr8d+xsS6FJChQnR3y6LtccCLMYPP82ogTSL7/yG+fprrjybLMSeyI8Gg==" saltValue="5p7FsZuw5BlXNouGoCfp0A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9.109375" defaultRowHeight="14.4" x14ac:dyDescent="0.3"/>
  <cols>
    <col min="1" max="1" width="29.88671875" bestFit="1" customWidth="1"/>
    <col min="2" max="2" width="49.6640625" customWidth="1"/>
    <col min="3" max="3" width="16.5546875" bestFit="1" customWidth="1"/>
    <col min="4" max="4" width="11.88671875" bestFit="1" customWidth="1"/>
    <col min="5" max="5" width="12.5546875" bestFit="1" customWidth="1"/>
    <col min="6" max="6" width="11.44140625" bestFit="1" customWidth="1"/>
    <col min="7" max="9" width="7.5546875" customWidth="1"/>
  </cols>
  <sheetData>
    <row r="2" spans="1:6" x14ac:dyDescent="0.3">
      <c r="A2" s="4" t="s">
        <v>1198</v>
      </c>
    </row>
    <row r="3" spans="1:6" x14ac:dyDescent="0.3">
      <c r="A3" s="32" t="s">
        <v>1199</v>
      </c>
    </row>
    <row r="4" spans="1:6" ht="20.399999999999999" x14ac:dyDescent="0.3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0.399999999999999" x14ac:dyDescent="0.3">
      <c r="A5" s="187" t="s">
        <v>1202</v>
      </c>
      <c r="B5" s="36" t="s">
        <v>1203</v>
      </c>
      <c r="C5" s="42">
        <v>138</v>
      </c>
      <c r="D5" s="42">
        <v>16</v>
      </c>
      <c r="E5" s="42">
        <v>25</v>
      </c>
      <c r="F5" s="37">
        <v>0</v>
      </c>
    </row>
    <row r="6" spans="1:6" x14ac:dyDescent="0.3">
      <c r="A6" s="189"/>
      <c r="B6" s="36" t="s">
        <v>1204</v>
      </c>
      <c r="C6" s="42">
        <v>26</v>
      </c>
      <c r="D6" s="42">
        <v>3</v>
      </c>
      <c r="E6" s="42">
        <v>9</v>
      </c>
      <c r="F6" s="37">
        <v>0</v>
      </c>
    </row>
    <row r="7" spans="1:6" x14ac:dyDescent="0.3">
      <c r="A7" s="35" t="s">
        <v>1205</v>
      </c>
      <c r="B7" s="36" t="s">
        <v>1206</v>
      </c>
      <c r="C7" s="42">
        <v>14</v>
      </c>
      <c r="D7" s="42">
        <v>0</v>
      </c>
      <c r="E7" s="42">
        <v>2</v>
      </c>
      <c r="F7" s="37">
        <v>0</v>
      </c>
    </row>
    <row r="8" spans="1:6" ht="20.399999999999999" x14ac:dyDescent="0.3">
      <c r="A8" s="187" t="s">
        <v>1207</v>
      </c>
      <c r="B8" s="36" t="s">
        <v>1208</v>
      </c>
      <c r="C8" s="42">
        <v>12</v>
      </c>
      <c r="D8" s="42">
        <v>0</v>
      </c>
      <c r="E8" s="42">
        <v>1</v>
      </c>
      <c r="F8" s="37">
        <v>0</v>
      </c>
    </row>
    <row r="9" spans="1:6" x14ac:dyDescent="0.3">
      <c r="A9" s="188"/>
      <c r="B9" s="36" t="s">
        <v>1209</v>
      </c>
      <c r="C9" s="42">
        <v>3</v>
      </c>
      <c r="D9" s="42">
        <v>0</v>
      </c>
      <c r="E9" s="42">
        <v>1</v>
      </c>
      <c r="F9" s="37">
        <v>0</v>
      </c>
    </row>
    <row r="10" spans="1:6" x14ac:dyDescent="0.3">
      <c r="A10" s="189"/>
      <c r="B10" s="36" t="s">
        <v>1210</v>
      </c>
      <c r="C10" s="42">
        <v>2</v>
      </c>
      <c r="D10" s="42">
        <v>2</v>
      </c>
      <c r="E10" s="42">
        <v>0</v>
      </c>
      <c r="F10" s="37">
        <v>0</v>
      </c>
    </row>
    <row r="11" spans="1:6" ht="20.399999999999999" x14ac:dyDescent="0.3">
      <c r="A11" s="187" t="s">
        <v>1211</v>
      </c>
      <c r="B11" s="36" t="s">
        <v>1212</v>
      </c>
      <c r="C11" s="42">
        <v>1</v>
      </c>
      <c r="D11" s="42">
        <v>0</v>
      </c>
      <c r="E11" s="42">
        <v>0</v>
      </c>
      <c r="F11" s="37">
        <v>0</v>
      </c>
    </row>
    <row r="12" spans="1:6" x14ac:dyDescent="0.3">
      <c r="A12" s="188"/>
      <c r="B12" s="36" t="s">
        <v>1213</v>
      </c>
      <c r="C12" s="42">
        <v>3</v>
      </c>
      <c r="D12" s="42">
        <v>0</v>
      </c>
      <c r="E12" s="42">
        <v>0</v>
      </c>
      <c r="F12" s="37">
        <v>0</v>
      </c>
    </row>
    <row r="13" spans="1:6" ht="20.399999999999999" x14ac:dyDescent="0.3">
      <c r="A13" s="189"/>
      <c r="B13" s="36" t="s">
        <v>1214</v>
      </c>
      <c r="C13" s="42">
        <v>33</v>
      </c>
      <c r="D13" s="42">
        <v>1</v>
      </c>
      <c r="E13" s="42">
        <v>3</v>
      </c>
      <c r="F13" s="37">
        <v>0</v>
      </c>
    </row>
    <row r="14" spans="1:6" ht="20.399999999999999" x14ac:dyDescent="0.3">
      <c r="A14" s="35" t="s">
        <v>1215</v>
      </c>
      <c r="B14" s="36" t="s">
        <v>1216</v>
      </c>
      <c r="C14" s="42">
        <v>15</v>
      </c>
      <c r="D14" s="42">
        <v>1</v>
      </c>
      <c r="E14" s="42">
        <v>0</v>
      </c>
      <c r="F14" s="37">
        <v>0</v>
      </c>
    </row>
    <row r="15" spans="1:6" x14ac:dyDescent="0.3">
      <c r="A15" s="187" t="s">
        <v>1217</v>
      </c>
      <c r="B15" s="36" t="s">
        <v>1218</v>
      </c>
      <c r="C15" s="42">
        <v>773</v>
      </c>
      <c r="D15" s="42">
        <v>74</v>
      </c>
      <c r="E15" s="42">
        <v>103</v>
      </c>
      <c r="F15" s="37">
        <v>4</v>
      </c>
    </row>
    <row r="16" spans="1:6" x14ac:dyDescent="0.3">
      <c r="A16" s="188"/>
      <c r="B16" s="36" t="s">
        <v>1219</v>
      </c>
      <c r="C16" s="42">
        <v>0</v>
      </c>
      <c r="D16" s="42">
        <v>0</v>
      </c>
      <c r="E16" s="42">
        <v>0</v>
      </c>
      <c r="F16" s="37">
        <v>0</v>
      </c>
    </row>
    <row r="17" spans="1:6" x14ac:dyDescent="0.3">
      <c r="A17" s="188"/>
      <c r="B17" s="36" t="s">
        <v>1220</v>
      </c>
      <c r="C17" s="42">
        <v>0</v>
      </c>
      <c r="D17" s="42">
        <v>0</v>
      </c>
      <c r="E17" s="42">
        <v>0</v>
      </c>
      <c r="F17" s="37">
        <v>0</v>
      </c>
    </row>
    <row r="18" spans="1:6" x14ac:dyDescent="0.3">
      <c r="A18" s="188"/>
      <c r="B18" s="36" t="s">
        <v>1221</v>
      </c>
      <c r="C18" s="42">
        <v>0</v>
      </c>
      <c r="D18" s="42">
        <v>0</v>
      </c>
      <c r="E18" s="42">
        <v>0</v>
      </c>
      <c r="F18" s="37">
        <v>1</v>
      </c>
    </row>
    <row r="19" spans="1:6" ht="20.399999999999999" x14ac:dyDescent="0.3">
      <c r="A19" s="189"/>
      <c r="B19" s="36" t="s">
        <v>1222</v>
      </c>
      <c r="C19" s="42">
        <v>3</v>
      </c>
      <c r="D19" s="42">
        <v>0</v>
      </c>
      <c r="E19" s="42">
        <v>0</v>
      </c>
      <c r="F19" s="37">
        <v>0</v>
      </c>
    </row>
    <row r="20" spans="1:6" x14ac:dyDescent="0.3">
      <c r="A20" s="35" t="s">
        <v>1223</v>
      </c>
      <c r="B20" s="36" t="s">
        <v>1224</v>
      </c>
      <c r="C20" s="42">
        <v>10</v>
      </c>
      <c r="D20" s="42">
        <v>0</v>
      </c>
      <c r="E20" s="42">
        <v>0</v>
      </c>
      <c r="F20" s="37">
        <v>0</v>
      </c>
    </row>
    <row r="21" spans="1:6" x14ac:dyDescent="0.3">
      <c r="A21" s="35" t="s">
        <v>1225</v>
      </c>
      <c r="B21" s="36" t="s">
        <v>1226</v>
      </c>
      <c r="C21" s="42">
        <v>1</v>
      </c>
      <c r="D21" s="42">
        <v>0</v>
      </c>
      <c r="E21" s="42">
        <v>0</v>
      </c>
      <c r="F21" s="37">
        <v>1</v>
      </c>
    </row>
    <row r="22" spans="1:6" x14ac:dyDescent="0.3">
      <c r="A22" s="185" t="s">
        <v>956</v>
      </c>
      <c r="B22" s="186"/>
      <c r="C22" s="43">
        <v>1034</v>
      </c>
      <c r="D22" s="43">
        <v>97</v>
      </c>
      <c r="E22" s="43">
        <v>144</v>
      </c>
      <c r="F22" s="43">
        <v>6</v>
      </c>
    </row>
    <row r="23" spans="1:6" x14ac:dyDescent="0.3">
      <c r="A23" s="32" t="s">
        <v>1059</v>
      </c>
    </row>
    <row r="24" spans="1:6" x14ac:dyDescent="0.3">
      <c r="A24" s="33" t="s">
        <v>14</v>
      </c>
      <c r="B24" s="33" t="s">
        <v>15</v>
      </c>
      <c r="C24" s="34" t="s">
        <v>3</v>
      </c>
    </row>
    <row r="25" spans="1:6" x14ac:dyDescent="0.3">
      <c r="A25" s="40" t="s">
        <v>104</v>
      </c>
      <c r="B25" s="16"/>
      <c r="C25" s="37">
        <v>6</v>
      </c>
    </row>
    <row r="26" spans="1:6" x14ac:dyDescent="0.3">
      <c r="A26" s="40" t="s">
        <v>114</v>
      </c>
      <c r="B26" s="16"/>
      <c r="C26" s="37">
        <v>3</v>
      </c>
    </row>
    <row r="27" spans="1:6" x14ac:dyDescent="0.3">
      <c r="A27" s="40" t="s">
        <v>1060</v>
      </c>
      <c r="B27" s="16"/>
      <c r="C27" s="37">
        <v>2</v>
      </c>
    </row>
    <row r="28" spans="1:6" x14ac:dyDescent="0.3">
      <c r="A28" s="185" t="s">
        <v>956</v>
      </c>
      <c r="B28" s="186"/>
      <c r="C28" s="43">
        <v>11</v>
      </c>
    </row>
    <row r="29" spans="1:6" x14ac:dyDescent="0.3">
      <c r="A29" s="3"/>
    </row>
    <row r="30" spans="1:6" x14ac:dyDescent="0.3">
      <c r="A30" s="32" t="s">
        <v>1227</v>
      </c>
    </row>
    <row r="31" spans="1:6" x14ac:dyDescent="0.3">
      <c r="A31" s="33" t="s">
        <v>14</v>
      </c>
      <c r="B31" s="33" t="s">
        <v>15</v>
      </c>
      <c r="C31" s="34" t="s">
        <v>3</v>
      </c>
    </row>
    <row r="32" spans="1:6" x14ac:dyDescent="0.3">
      <c r="A32" s="40" t="s">
        <v>1228</v>
      </c>
      <c r="B32" s="16"/>
      <c r="C32" s="37">
        <v>98</v>
      </c>
    </row>
    <row r="33" spans="1:3" x14ac:dyDescent="0.3">
      <c r="A33" s="40" t="s">
        <v>1229</v>
      </c>
      <c r="B33" s="16"/>
      <c r="C33" s="37">
        <v>46</v>
      </c>
    </row>
    <row r="34" spans="1:3" x14ac:dyDescent="0.3">
      <c r="A34" s="40" t="s">
        <v>82</v>
      </c>
      <c r="B34" s="16"/>
      <c r="C34" s="37">
        <v>64</v>
      </c>
    </row>
    <row r="35" spans="1:3" x14ac:dyDescent="0.3">
      <c r="A35" s="185" t="s">
        <v>956</v>
      </c>
      <c r="B35" s="186"/>
      <c r="C35" s="43">
        <v>208</v>
      </c>
    </row>
    <row r="36" spans="1:3" x14ac:dyDescent="0.3">
      <c r="A36" s="3"/>
    </row>
    <row r="37" spans="1:3" x14ac:dyDescent="0.3">
      <c r="A37" s="32" t="s">
        <v>1230</v>
      </c>
    </row>
    <row r="38" spans="1:3" x14ac:dyDescent="0.3">
      <c r="A38" s="33" t="s">
        <v>14</v>
      </c>
      <c r="B38" s="33" t="s">
        <v>15</v>
      </c>
      <c r="C38" s="34" t="s">
        <v>3</v>
      </c>
    </row>
    <row r="39" spans="1:3" x14ac:dyDescent="0.3">
      <c r="A39" s="40" t="s">
        <v>1231</v>
      </c>
      <c r="B39" s="16"/>
      <c r="C39" s="37">
        <v>129</v>
      </c>
    </row>
    <row r="40" spans="1:3" x14ac:dyDescent="0.3">
      <c r="A40" s="40" t="s">
        <v>1232</v>
      </c>
      <c r="B40" s="16"/>
      <c r="C40" s="37">
        <v>147</v>
      </c>
    </row>
    <row r="41" spans="1:3" x14ac:dyDescent="0.3">
      <c r="A41" s="185" t="s">
        <v>956</v>
      </c>
      <c r="B41" s="186"/>
      <c r="C41" s="43">
        <v>276</v>
      </c>
    </row>
    <row r="42" spans="1:3" x14ac:dyDescent="0.3">
      <c r="A42" s="6"/>
    </row>
  </sheetData>
  <sheetProtection algorithmName="SHA-512" hashValue="qxj3IyhFFItZaxZ8SOqSSuxKCZASxqEoY0+UZlVTsPZzhw9yW+O+CjAAnHcjVujDu/uGh7+WZr1l7aSCSegVhQ==" saltValue="Ypw2O3HmSpk1m7pP9J5/r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33"/>
  <sheetViews>
    <sheetView showGridLines="0" workbookViewId="0"/>
  </sheetViews>
  <sheetFormatPr baseColWidth="10" defaultColWidth="9.109375" defaultRowHeight="14.4" x14ac:dyDescent="0.3"/>
  <cols>
    <col min="1" max="1" width="40.109375" bestFit="1" customWidth="1"/>
    <col min="2" max="2" width="50" bestFit="1" customWidth="1"/>
    <col min="3" max="4" width="4.44140625" bestFit="1" customWidth="1"/>
    <col min="5" max="5" width="7.88671875" bestFit="1" customWidth="1"/>
    <col min="6" max="8" width="10.109375" customWidth="1"/>
  </cols>
  <sheetData>
    <row r="2" spans="1:5" ht="27.6" x14ac:dyDescent="0.3">
      <c r="A2" s="7" t="s">
        <v>1233</v>
      </c>
    </row>
    <row r="3" spans="1:5" x14ac:dyDescent="0.3">
      <c r="A3" s="46" t="s">
        <v>1234</v>
      </c>
    </row>
    <row r="4" spans="1:5" x14ac:dyDescent="0.3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2" t="s">
        <v>1235</v>
      </c>
      <c r="B5" s="13" t="s">
        <v>1236</v>
      </c>
      <c r="C5" s="14">
        <v>697</v>
      </c>
      <c r="D5" s="14">
        <v>635</v>
      </c>
      <c r="E5" s="15">
        <v>9.7637795275590605E-2</v>
      </c>
    </row>
    <row r="6" spans="1:5" x14ac:dyDescent="0.3">
      <c r="A6" s="173"/>
      <c r="B6" s="13" t="s">
        <v>1237</v>
      </c>
      <c r="C6" s="14">
        <v>42</v>
      </c>
      <c r="D6" s="14">
        <v>49</v>
      </c>
      <c r="E6" s="15">
        <v>-0.14285714285714299</v>
      </c>
    </row>
    <row r="7" spans="1:5" x14ac:dyDescent="0.3">
      <c r="A7" s="174"/>
      <c r="B7" s="13" t="s">
        <v>1238</v>
      </c>
      <c r="C7" s="14">
        <v>361</v>
      </c>
      <c r="D7" s="14">
        <v>212</v>
      </c>
      <c r="E7" s="15">
        <v>0.70283018867924496</v>
      </c>
    </row>
    <row r="8" spans="1:5" x14ac:dyDescent="0.3">
      <c r="A8" s="3"/>
    </row>
    <row r="9" spans="1:5" x14ac:dyDescent="0.3">
      <c r="A9" s="46" t="s">
        <v>1239</v>
      </c>
    </row>
    <row r="10" spans="1:5" x14ac:dyDescent="0.3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3">
      <c r="A11" s="172" t="s">
        <v>1240</v>
      </c>
      <c r="B11" s="13" t="s">
        <v>1241</v>
      </c>
      <c r="C11" s="14">
        <v>0</v>
      </c>
      <c r="D11" s="14">
        <v>0</v>
      </c>
      <c r="E11" s="15">
        <v>0</v>
      </c>
    </row>
    <row r="12" spans="1:5" x14ac:dyDescent="0.3">
      <c r="A12" s="173"/>
      <c r="B12" s="13" t="s">
        <v>1242</v>
      </c>
      <c r="C12" s="14">
        <v>17</v>
      </c>
      <c r="D12" s="14">
        <v>12</v>
      </c>
      <c r="E12" s="15">
        <v>0.41666666666666702</v>
      </c>
    </row>
    <row r="13" spans="1:5" x14ac:dyDescent="0.3">
      <c r="A13" s="173"/>
      <c r="B13" s="13" t="s">
        <v>1243</v>
      </c>
      <c r="C13" s="14">
        <v>134</v>
      </c>
      <c r="D13" s="14">
        <v>166</v>
      </c>
      <c r="E13" s="15">
        <v>-0.19277108433734899</v>
      </c>
    </row>
    <row r="14" spans="1:5" x14ac:dyDescent="0.3">
      <c r="A14" s="173"/>
      <c r="B14" s="13" t="s">
        <v>1244</v>
      </c>
      <c r="C14" s="14">
        <v>69</v>
      </c>
      <c r="D14" s="14">
        <v>49</v>
      </c>
      <c r="E14" s="15">
        <v>0.40816326530612201</v>
      </c>
    </row>
    <row r="15" spans="1:5" x14ac:dyDescent="0.3">
      <c r="A15" s="173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3">
      <c r="A16" s="173"/>
      <c r="B16" s="13" t="s">
        <v>1246</v>
      </c>
      <c r="C16" s="14">
        <v>0</v>
      </c>
      <c r="D16" s="14">
        <v>0</v>
      </c>
      <c r="E16" s="15">
        <v>0</v>
      </c>
    </row>
    <row r="17" spans="1:5" x14ac:dyDescent="0.3">
      <c r="A17" s="173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3">
      <c r="A18" s="173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3">
      <c r="A19" s="174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3">
      <c r="A20" s="3"/>
    </row>
    <row r="21" spans="1:5" x14ac:dyDescent="0.3">
      <c r="A21" s="46" t="s">
        <v>1250</v>
      </c>
    </row>
    <row r="22" spans="1:5" x14ac:dyDescent="0.3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3">
      <c r="A23" s="172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3">
      <c r="A24" s="173"/>
      <c r="B24" s="13" t="s">
        <v>1253</v>
      </c>
      <c r="C24" s="14">
        <v>16</v>
      </c>
      <c r="D24" s="14">
        <v>0</v>
      </c>
      <c r="E24" s="15">
        <v>16</v>
      </c>
    </row>
    <row r="25" spans="1:5" x14ac:dyDescent="0.3">
      <c r="A25" s="173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3">
      <c r="A26" s="174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3">
      <c r="A27" s="3"/>
    </row>
    <row r="28" spans="1:5" x14ac:dyDescent="0.3">
      <c r="A28" s="46" t="s">
        <v>1255</v>
      </c>
    </row>
    <row r="29" spans="1:5" x14ac:dyDescent="0.3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3">
      <c r="A30" s="172" t="s">
        <v>1256</v>
      </c>
      <c r="B30" s="13" t="s">
        <v>1257</v>
      </c>
      <c r="C30" s="14">
        <v>0</v>
      </c>
      <c r="D30" s="14">
        <v>0</v>
      </c>
      <c r="E30" s="15">
        <v>0</v>
      </c>
    </row>
    <row r="31" spans="1:5" x14ac:dyDescent="0.3">
      <c r="A31" s="173"/>
      <c r="B31" s="13" t="s">
        <v>1258</v>
      </c>
      <c r="C31" s="14">
        <v>28</v>
      </c>
      <c r="D31" s="14">
        <v>0</v>
      </c>
      <c r="E31" s="15">
        <v>28</v>
      </c>
    </row>
    <row r="32" spans="1:5" x14ac:dyDescent="0.3">
      <c r="A32" s="174"/>
      <c r="B32" s="13" t="s">
        <v>1259</v>
      </c>
      <c r="C32" s="14">
        <v>0</v>
      </c>
      <c r="D32" s="14">
        <v>0</v>
      </c>
      <c r="E32" s="15">
        <v>0</v>
      </c>
    </row>
    <row r="33" spans="1:1" x14ac:dyDescent="0.3">
      <c r="A33" s="6"/>
    </row>
  </sheetData>
  <sheetProtection algorithmName="SHA-512" hashValue="0J3NBsqUsHsf1Doo0Q2KPX6uCpJm99cTkyNCR5rdEz+u1FryWNoaWKrFSlrRFHYSxGtRF3hQKKQntBlfbkSrhA==" saltValue="yiutNjwFWZmYeAFD6QOxZ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7"/>
  <sheetViews>
    <sheetView showGridLines="0" workbookViewId="0"/>
  </sheetViews>
  <sheetFormatPr baseColWidth="10" defaultColWidth="9.109375" defaultRowHeight="14.4" x14ac:dyDescent="0.3"/>
  <cols>
    <col min="1" max="1" width="35.109375" bestFit="1" customWidth="1"/>
    <col min="2" max="2" width="27.33203125" bestFit="1" customWidth="1"/>
    <col min="3" max="4" width="4.44140625" bestFit="1" customWidth="1"/>
    <col min="5" max="5" width="7.88671875" bestFit="1" customWidth="1"/>
    <col min="6" max="6" width="12.5546875" customWidth="1"/>
    <col min="7" max="7" width="13.109375" customWidth="1"/>
  </cols>
  <sheetData>
    <row r="2" spans="1:5" ht="27.6" x14ac:dyDescent="0.3">
      <c r="A2" s="7" t="s">
        <v>1261</v>
      </c>
    </row>
    <row r="3" spans="1:5" x14ac:dyDescent="0.3">
      <c r="A3" s="46" t="s">
        <v>1262</v>
      </c>
    </row>
    <row r="4" spans="1:5" x14ac:dyDescent="0.3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2" t="s">
        <v>1263</v>
      </c>
      <c r="B5" s="13" t="s">
        <v>1264</v>
      </c>
      <c r="C5" s="14">
        <v>2</v>
      </c>
      <c r="D5" s="14">
        <v>0</v>
      </c>
      <c r="E5" s="15">
        <v>2</v>
      </c>
    </row>
    <row r="6" spans="1:5" x14ac:dyDescent="0.3">
      <c r="A6" s="173"/>
      <c r="B6" s="13" t="s">
        <v>1265</v>
      </c>
      <c r="C6" s="14">
        <v>1</v>
      </c>
      <c r="D6" s="14">
        <v>0</v>
      </c>
      <c r="E6" s="15">
        <v>1</v>
      </c>
    </row>
    <row r="7" spans="1:5" x14ac:dyDescent="0.3">
      <c r="A7" s="173"/>
      <c r="B7" s="13" t="s">
        <v>1266</v>
      </c>
      <c r="C7" s="14">
        <v>0</v>
      </c>
      <c r="D7" s="14">
        <v>0</v>
      </c>
      <c r="E7" s="15">
        <v>0</v>
      </c>
    </row>
    <row r="8" spans="1:5" x14ac:dyDescent="0.3">
      <c r="A8" s="173"/>
      <c r="B8" s="13" t="s">
        <v>1267</v>
      </c>
      <c r="C8" s="14">
        <v>2</v>
      </c>
      <c r="D8" s="14">
        <v>11</v>
      </c>
      <c r="E8" s="15">
        <v>-0.81818181818181801</v>
      </c>
    </row>
    <row r="9" spans="1:5" x14ac:dyDescent="0.3">
      <c r="A9" s="173"/>
      <c r="B9" s="13" t="s">
        <v>1268</v>
      </c>
      <c r="C9" s="14">
        <v>3</v>
      </c>
      <c r="D9" s="14">
        <v>2</v>
      </c>
      <c r="E9" s="15">
        <v>0.5</v>
      </c>
    </row>
    <row r="10" spans="1:5" x14ac:dyDescent="0.3">
      <c r="A10" s="173"/>
      <c r="B10" s="13" t="s">
        <v>1269</v>
      </c>
      <c r="C10" s="14">
        <v>1</v>
      </c>
      <c r="D10" s="14">
        <v>0</v>
      </c>
      <c r="E10" s="15">
        <v>1</v>
      </c>
    </row>
    <row r="11" spans="1:5" x14ac:dyDescent="0.3">
      <c r="A11" s="173"/>
      <c r="B11" s="13" t="s">
        <v>1270</v>
      </c>
      <c r="C11" s="14">
        <v>6</v>
      </c>
      <c r="D11" s="14">
        <v>2</v>
      </c>
      <c r="E11" s="15">
        <v>2</v>
      </c>
    </row>
    <row r="12" spans="1:5" x14ac:dyDescent="0.3">
      <c r="A12" s="173"/>
      <c r="B12" s="13" t="s">
        <v>1271</v>
      </c>
      <c r="C12" s="14">
        <v>1</v>
      </c>
      <c r="D12" s="14">
        <v>0</v>
      </c>
      <c r="E12" s="15">
        <v>1</v>
      </c>
    </row>
    <row r="13" spans="1:5" x14ac:dyDescent="0.3">
      <c r="A13" s="173"/>
      <c r="B13" s="13" t="s">
        <v>1272</v>
      </c>
      <c r="C13" s="14">
        <v>1</v>
      </c>
      <c r="D13" s="14">
        <v>0</v>
      </c>
      <c r="E13" s="15">
        <v>1</v>
      </c>
    </row>
    <row r="14" spans="1:5" x14ac:dyDescent="0.3">
      <c r="A14" s="173"/>
      <c r="B14" s="13" t="s">
        <v>1273</v>
      </c>
      <c r="C14" s="14">
        <v>12</v>
      </c>
      <c r="D14" s="14">
        <v>4</v>
      </c>
      <c r="E14" s="15">
        <v>2</v>
      </c>
    </row>
    <row r="15" spans="1:5" x14ac:dyDescent="0.3">
      <c r="A15" s="173"/>
      <c r="B15" s="13" t="s">
        <v>1274</v>
      </c>
      <c r="C15" s="14">
        <v>1</v>
      </c>
      <c r="D15" s="14">
        <v>0</v>
      </c>
      <c r="E15" s="15">
        <v>1</v>
      </c>
    </row>
    <row r="16" spans="1:5" x14ac:dyDescent="0.3">
      <c r="A16" s="174"/>
      <c r="B16" s="13" t="s">
        <v>111</v>
      </c>
      <c r="C16" s="14">
        <v>22</v>
      </c>
      <c r="D16" s="14">
        <v>21</v>
      </c>
      <c r="E16" s="15">
        <v>4.7619047619047603E-2</v>
      </c>
    </row>
    <row r="17" spans="1:1" x14ac:dyDescent="0.3">
      <c r="A17" s="6"/>
    </row>
  </sheetData>
  <sheetProtection algorithmName="SHA-512" hashValue="ZUsRtyKD0+AR+Mbo+1Tc0jDa+ZAwuQW4qYTgzAQ6RFck9/sb9JT1KM1yWcA0mIkErnnPP4IN+Eufwfwd5jNBxg==" saltValue="cQj1KX7V99Bqp3WnAscfy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1"/>
  <sheetViews>
    <sheetView showGridLines="0" workbookViewId="0"/>
  </sheetViews>
  <sheetFormatPr baseColWidth="10" defaultColWidth="9.109375" defaultRowHeight="14.4" x14ac:dyDescent="0.3"/>
  <cols>
    <col min="1" max="1" width="51.5546875" bestFit="1" customWidth="1"/>
    <col min="2" max="2" width="46.109375" bestFit="1" customWidth="1"/>
    <col min="3" max="3" width="13.5546875" bestFit="1" customWidth="1"/>
    <col min="4" max="4" width="10.33203125" bestFit="1" customWidth="1"/>
    <col min="5" max="5" width="12.6640625" bestFit="1" customWidth="1"/>
    <col min="6" max="8" width="9.88671875" customWidth="1"/>
  </cols>
  <sheetData>
    <row r="2" spans="1:5" x14ac:dyDescent="0.3">
      <c r="A2" s="4" t="s">
        <v>1275</v>
      </c>
    </row>
    <row r="3" spans="1:5" x14ac:dyDescent="0.3">
      <c r="A3" s="32" t="s">
        <v>1276</v>
      </c>
    </row>
    <row r="4" spans="1:5" x14ac:dyDescent="0.3">
      <c r="A4" s="33" t="s">
        <v>14</v>
      </c>
      <c r="B4" s="33" t="s">
        <v>15</v>
      </c>
      <c r="C4" s="47" t="s">
        <v>3</v>
      </c>
      <c r="D4" s="47" t="s">
        <v>16</v>
      </c>
      <c r="E4" s="34" t="s">
        <v>17</v>
      </c>
    </row>
    <row r="5" spans="1:5" x14ac:dyDescent="0.3">
      <c r="A5" s="35" t="s">
        <v>1277</v>
      </c>
      <c r="B5" s="41" t="s">
        <v>1278</v>
      </c>
      <c r="C5" s="42">
        <v>55</v>
      </c>
      <c r="D5" s="42">
        <v>36</v>
      </c>
      <c r="E5" s="48">
        <v>0.52777777777777801</v>
      </c>
    </row>
    <row r="6" spans="1:5" x14ac:dyDescent="0.3">
      <c r="A6" s="35" t="s">
        <v>1279</v>
      </c>
      <c r="B6" s="41" t="s">
        <v>1280</v>
      </c>
      <c r="C6" s="42">
        <v>26</v>
      </c>
      <c r="D6" s="17"/>
      <c r="E6" s="48">
        <v>0</v>
      </c>
    </row>
    <row r="7" spans="1:5" ht="20.399999999999999" x14ac:dyDescent="0.3">
      <c r="A7" s="35" t="s">
        <v>1281</v>
      </c>
      <c r="B7" s="41" t="s">
        <v>1282</v>
      </c>
      <c r="C7" s="42">
        <v>8</v>
      </c>
      <c r="D7" s="17"/>
      <c r="E7" s="48">
        <v>0</v>
      </c>
    </row>
    <row r="8" spans="1:5" ht="20.399999999999999" x14ac:dyDescent="0.3">
      <c r="A8" s="35" t="s">
        <v>1283</v>
      </c>
      <c r="B8" s="41" t="s">
        <v>1284</v>
      </c>
      <c r="C8" s="42">
        <v>6</v>
      </c>
      <c r="D8" s="42">
        <v>11</v>
      </c>
      <c r="E8" s="48">
        <v>-0.45454545454545398</v>
      </c>
    </row>
    <row r="9" spans="1:5" ht="20.399999999999999" x14ac:dyDescent="0.3">
      <c r="A9" s="35" t="s">
        <v>1285</v>
      </c>
      <c r="B9" s="41" t="s">
        <v>1286</v>
      </c>
      <c r="C9" s="42">
        <v>20</v>
      </c>
      <c r="D9" s="17"/>
      <c r="E9" s="48">
        <v>0</v>
      </c>
    </row>
    <row r="10" spans="1:5" ht="20.399999999999999" x14ac:dyDescent="0.3">
      <c r="A10" s="35" t="s">
        <v>1287</v>
      </c>
      <c r="B10" s="41" t="s">
        <v>1288</v>
      </c>
      <c r="C10" s="42">
        <v>1</v>
      </c>
      <c r="D10" s="42">
        <v>4</v>
      </c>
      <c r="E10" s="48">
        <v>-0.75</v>
      </c>
    </row>
    <row r="11" spans="1:5" ht="20.399999999999999" x14ac:dyDescent="0.3">
      <c r="A11" s="35" t="s">
        <v>1289</v>
      </c>
      <c r="B11" s="16"/>
      <c r="C11" s="42">
        <v>30</v>
      </c>
      <c r="D11" s="42">
        <v>44</v>
      </c>
      <c r="E11" s="48">
        <v>-0.31818181818181801</v>
      </c>
    </row>
    <row r="12" spans="1:5" x14ac:dyDescent="0.3">
      <c r="A12" s="35" t="s">
        <v>1290</v>
      </c>
      <c r="B12" s="16"/>
      <c r="C12" s="42">
        <v>45</v>
      </c>
      <c r="D12" s="42">
        <v>201</v>
      </c>
      <c r="E12" s="48">
        <v>-0.77611940298507498</v>
      </c>
    </row>
    <row r="13" spans="1:5" x14ac:dyDescent="0.3">
      <c r="A13" s="187" t="s">
        <v>1291</v>
      </c>
      <c r="B13" s="41" t="s">
        <v>1292</v>
      </c>
      <c r="C13" s="42">
        <v>4</v>
      </c>
      <c r="D13" s="42">
        <v>3</v>
      </c>
      <c r="E13" s="48">
        <v>0.33333333333333298</v>
      </c>
    </row>
    <row r="14" spans="1:5" x14ac:dyDescent="0.3">
      <c r="A14" s="189"/>
      <c r="B14" s="41" t="s">
        <v>1293</v>
      </c>
      <c r="C14" s="42">
        <v>53</v>
      </c>
      <c r="D14" s="42">
        <v>61</v>
      </c>
      <c r="E14" s="48">
        <v>-0.13114754098360601</v>
      </c>
    </row>
    <row r="15" spans="1:5" x14ac:dyDescent="0.3">
      <c r="A15" s="32" t="s">
        <v>1294</v>
      </c>
    </row>
    <row r="16" spans="1:5" x14ac:dyDescent="0.3">
      <c r="A16" s="33" t="s">
        <v>14</v>
      </c>
      <c r="B16" s="33" t="s">
        <v>15</v>
      </c>
      <c r="C16" s="49" t="s">
        <v>118</v>
      </c>
      <c r="D16" s="49" t="s">
        <v>161</v>
      </c>
      <c r="E16" s="50" t="s">
        <v>197</v>
      </c>
    </row>
    <row r="17" spans="1:5" x14ac:dyDescent="0.3">
      <c r="A17" s="190" t="s">
        <v>1295</v>
      </c>
      <c r="B17" s="41" t="s">
        <v>1296</v>
      </c>
      <c r="C17" s="42">
        <v>1</v>
      </c>
      <c r="D17" s="17"/>
      <c r="E17" s="22"/>
    </row>
    <row r="18" spans="1:5" x14ac:dyDescent="0.3">
      <c r="A18" s="191"/>
      <c r="B18" s="41" t="s">
        <v>1297</v>
      </c>
      <c r="C18" s="42">
        <v>126</v>
      </c>
      <c r="D18" s="42">
        <v>199</v>
      </c>
      <c r="E18" s="37">
        <v>44</v>
      </c>
    </row>
    <row r="19" spans="1:5" x14ac:dyDescent="0.3">
      <c r="A19" s="191"/>
      <c r="B19" s="41" t="s">
        <v>1298</v>
      </c>
      <c r="C19" s="17"/>
      <c r="D19" s="17"/>
      <c r="E19" s="22"/>
    </row>
    <row r="20" spans="1:5" x14ac:dyDescent="0.3">
      <c r="A20" s="191"/>
      <c r="B20" s="41" t="s">
        <v>1299</v>
      </c>
      <c r="C20" s="42">
        <v>1</v>
      </c>
      <c r="D20" s="17"/>
      <c r="E20" s="22"/>
    </row>
    <row r="21" spans="1:5" x14ac:dyDescent="0.3">
      <c r="A21" s="191"/>
      <c r="B21" s="41" t="s">
        <v>1300</v>
      </c>
      <c r="C21" s="42">
        <v>2</v>
      </c>
      <c r="D21" s="17"/>
      <c r="E21" s="22"/>
    </row>
    <row r="22" spans="1:5" x14ac:dyDescent="0.3">
      <c r="A22" s="191"/>
      <c r="B22" s="41" t="s">
        <v>980</v>
      </c>
      <c r="C22" s="42">
        <v>583</v>
      </c>
      <c r="D22" s="42">
        <v>869</v>
      </c>
      <c r="E22" s="37">
        <v>0</v>
      </c>
    </row>
    <row r="23" spans="1:5" x14ac:dyDescent="0.3">
      <c r="A23" s="191"/>
      <c r="B23" s="41" t="s">
        <v>1301</v>
      </c>
      <c r="C23" s="42">
        <v>4</v>
      </c>
      <c r="D23" s="42">
        <v>21</v>
      </c>
      <c r="E23" s="37">
        <v>0</v>
      </c>
    </row>
    <row r="24" spans="1:5" x14ac:dyDescent="0.3">
      <c r="A24" s="191"/>
      <c r="B24" s="41" t="s">
        <v>1302</v>
      </c>
      <c r="C24" s="42">
        <v>1</v>
      </c>
      <c r="D24" s="17"/>
      <c r="E24" s="22"/>
    </row>
    <row r="25" spans="1:5" x14ac:dyDescent="0.3">
      <c r="A25" s="191"/>
      <c r="B25" s="41" t="s">
        <v>1303</v>
      </c>
      <c r="C25" s="42">
        <v>4</v>
      </c>
      <c r="D25" s="42">
        <v>12</v>
      </c>
      <c r="E25" s="37">
        <v>2</v>
      </c>
    </row>
    <row r="26" spans="1:5" x14ac:dyDescent="0.3">
      <c r="A26" s="191"/>
      <c r="B26" s="41" t="s">
        <v>1304</v>
      </c>
      <c r="C26" s="42">
        <v>14</v>
      </c>
      <c r="D26" s="42">
        <v>501</v>
      </c>
      <c r="E26" s="37">
        <v>0</v>
      </c>
    </row>
    <row r="27" spans="1:5" x14ac:dyDescent="0.3">
      <c r="A27" s="191"/>
      <c r="B27" s="41" t="s">
        <v>1305</v>
      </c>
      <c r="C27" s="42">
        <v>11</v>
      </c>
      <c r="D27" s="42">
        <v>17</v>
      </c>
      <c r="E27" s="37">
        <v>8</v>
      </c>
    </row>
    <row r="28" spans="1:5" x14ac:dyDescent="0.3">
      <c r="A28" s="191"/>
      <c r="B28" s="41" t="s">
        <v>1306</v>
      </c>
      <c r="C28" s="42">
        <v>418</v>
      </c>
      <c r="D28" s="42">
        <v>375</v>
      </c>
      <c r="E28" s="37">
        <v>154</v>
      </c>
    </row>
    <row r="29" spans="1:5" x14ac:dyDescent="0.3">
      <c r="A29" s="191"/>
      <c r="B29" s="41" t="s">
        <v>1307</v>
      </c>
      <c r="C29" s="42">
        <v>376</v>
      </c>
      <c r="D29" s="42">
        <v>337</v>
      </c>
      <c r="E29" s="37">
        <v>86</v>
      </c>
    </row>
    <row r="30" spans="1:5" x14ac:dyDescent="0.3">
      <c r="A30" s="192"/>
      <c r="B30" s="41" t="s">
        <v>1308</v>
      </c>
      <c r="C30" s="17"/>
      <c r="D30" s="17"/>
      <c r="E30" s="22"/>
    </row>
    <row r="31" spans="1:5" x14ac:dyDescent="0.3">
      <c r="A31" s="6"/>
    </row>
  </sheetData>
  <sheetProtection algorithmName="SHA-512" hashValue="Drul2hIf30qX1WmRjX0uSbd5tKZnCUKtOiym/TmSXEjH+4kIH392mUTr1FB6zrdg6NB76sK+Kt0bCkPUidgepw==" saltValue="BkLMoRXfa25CIvz7YEiMf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A7C1C-CF05-4E5E-B42A-92C8F1BF1EBA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99" customWidth="1"/>
    <col min="2" max="2" width="4.44140625" style="99" customWidth="1"/>
    <col min="3" max="3" width="18.6640625" style="99" customWidth="1"/>
    <col min="4" max="4" width="36.44140625" style="99" customWidth="1"/>
    <col min="5" max="5" width="18.6640625" style="99" customWidth="1"/>
    <col min="6" max="6" width="7.44140625" style="99" customWidth="1"/>
    <col min="7" max="7" width="2.6640625" style="99" customWidth="1"/>
    <col min="8" max="8" width="10.109375" style="99" customWidth="1"/>
    <col min="9" max="13" width="11.44140625" style="99"/>
    <col min="14" max="14" width="5.5546875" style="99" customWidth="1"/>
    <col min="15" max="15" width="11" style="99" customWidth="1"/>
    <col min="16" max="16" width="2.6640625" style="99" customWidth="1"/>
    <col min="17" max="17" width="11.44140625" style="99"/>
    <col min="18" max="19" width="12.88671875" style="99" customWidth="1"/>
    <col min="20" max="23" width="11.44140625" style="99"/>
    <col min="24" max="24" width="2.6640625" style="99" customWidth="1"/>
    <col min="25" max="25" width="6.33203125" style="99" customWidth="1"/>
    <col min="26" max="29" width="13.88671875" style="99" customWidth="1"/>
    <col min="30" max="30" width="11.44140625" style="99"/>
    <col min="31" max="31" width="9.44140625" style="99" customWidth="1"/>
    <col min="32" max="32" width="2.6640625" style="99" customWidth="1"/>
    <col min="33" max="38" width="11.44140625" style="99"/>
    <col min="39" max="39" width="14.5546875" style="99" customWidth="1"/>
    <col min="40" max="40" width="2.6640625" style="99" customWidth="1"/>
    <col min="41" max="41" width="11.44140625" style="99"/>
    <col min="42" max="44" width="19.33203125" style="99" customWidth="1"/>
    <col min="45" max="45" width="14.88671875" style="99" customWidth="1"/>
    <col min="46" max="46" width="2.6640625" style="99" customWidth="1"/>
    <col min="47" max="47" width="7" style="99" customWidth="1"/>
    <col min="48" max="48" width="14" style="99" customWidth="1"/>
    <col min="49" max="53" width="11.44140625" style="99"/>
    <col min="54" max="54" width="5.44140625" style="99" customWidth="1"/>
    <col min="55" max="55" width="2.6640625" style="99" customWidth="1"/>
    <col min="56" max="56" width="11.44140625" style="99"/>
    <col min="57" max="59" width="13.88671875" style="99" customWidth="1"/>
    <col min="60" max="60" width="11.44140625" style="99"/>
    <col min="61" max="61" width="19.33203125" style="99" customWidth="1"/>
    <col min="62" max="62" width="2.6640625" style="99" customWidth="1"/>
    <col min="63" max="63" width="7.109375" style="99" customWidth="1"/>
    <col min="64" max="65" width="6.5546875" style="99" customWidth="1"/>
    <col min="66" max="66" width="9" style="99" customWidth="1"/>
    <col min="67" max="67" width="7.109375" style="99" bestFit="1" customWidth="1"/>
    <col min="68" max="68" width="7" style="99" customWidth="1"/>
    <col min="69" max="69" width="8.6640625" style="99" customWidth="1"/>
    <col min="70" max="70" width="6.6640625" style="99" customWidth="1"/>
    <col min="71" max="71" width="9" style="99" customWidth="1"/>
    <col min="72" max="73" width="6.109375" style="99" customWidth="1"/>
    <col min="74" max="74" width="6.6640625" style="99" customWidth="1"/>
    <col min="75" max="75" width="2.6640625" style="99" customWidth="1"/>
    <col min="76" max="76" width="21.109375" style="99" customWidth="1"/>
    <col min="77" max="80" width="11.44140625" style="99"/>
    <col min="81" max="81" width="16.44140625" style="99" customWidth="1"/>
    <col min="82" max="82" width="2.6640625" style="99" customWidth="1"/>
    <col min="83" max="83" width="17" style="99" customWidth="1"/>
    <col min="84" max="85" width="21.109375" style="99" customWidth="1"/>
    <col min="86" max="88" width="11.44140625" style="99"/>
    <col min="89" max="89" width="2.6640625" style="99" customWidth="1"/>
    <col min="90" max="90" width="15.109375" style="99" customWidth="1"/>
    <col min="91" max="91" width="8.33203125" style="99" customWidth="1"/>
    <col min="92" max="92" width="23.44140625" style="99" customWidth="1"/>
    <col min="93" max="93" width="14.88671875" style="99" customWidth="1"/>
    <col min="94" max="94" width="18" style="99" customWidth="1"/>
    <col min="95" max="16384" width="11.44140625" style="99"/>
  </cols>
  <sheetData>
    <row r="1" spans="1:93" ht="17.399999999999999" x14ac:dyDescent="0.3">
      <c r="A1" s="97"/>
      <c r="B1" s="98"/>
      <c r="C1" s="199" t="s">
        <v>1431</v>
      </c>
      <c r="D1" s="199"/>
      <c r="E1" s="199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0.199999999999999" x14ac:dyDescent="0.3">
      <c r="A2" s="100">
        <v>0</v>
      </c>
      <c r="H2" s="102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1432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2"/>
    </row>
    <row r="3" spans="1:93" s="101" customFormat="1" ht="10.199999999999999" x14ac:dyDescent="0.3">
      <c r="Z3" s="197" t="s">
        <v>1433</v>
      </c>
      <c r="AA3" s="197"/>
      <c r="AB3" s="197"/>
      <c r="AC3" s="197"/>
      <c r="AH3" s="197" t="s">
        <v>1434</v>
      </c>
      <c r="AI3" s="197"/>
      <c r="AJ3" s="197"/>
      <c r="AK3" s="197"/>
      <c r="AV3" s="198" t="s">
        <v>1059</v>
      </c>
      <c r="AW3" s="198"/>
      <c r="AX3" s="198"/>
      <c r="AY3" s="198"/>
      <c r="AZ3" s="198"/>
      <c r="BA3" s="198"/>
      <c r="CL3" s="102"/>
    </row>
    <row r="4" spans="1:93" s="103" customFormat="1" ht="21.75" customHeight="1" x14ac:dyDescent="0.3">
      <c r="C4" s="197" t="s">
        <v>13</v>
      </c>
      <c r="D4" s="197"/>
      <c r="E4" s="197"/>
      <c r="I4" s="197" t="s">
        <v>40</v>
      </c>
      <c r="J4" s="197"/>
      <c r="K4" s="197"/>
      <c r="L4" s="197"/>
      <c r="M4" s="197"/>
      <c r="Q4" s="197" t="s">
        <v>1435</v>
      </c>
      <c r="R4" s="197"/>
      <c r="S4" s="197"/>
      <c r="T4" s="197"/>
      <c r="U4" s="197"/>
      <c r="V4" s="197"/>
      <c r="AP4" s="197" t="s">
        <v>1436</v>
      </c>
      <c r="AQ4" s="197"/>
      <c r="AR4" s="197"/>
      <c r="BE4" s="197" t="s">
        <v>1059</v>
      </c>
      <c r="BF4" s="197"/>
      <c r="BG4" s="197"/>
      <c r="BK4" s="201" t="s">
        <v>1437</v>
      </c>
      <c r="BL4" s="200" t="s">
        <v>1438</v>
      </c>
      <c r="BM4" s="200" t="s">
        <v>1439</v>
      </c>
      <c r="BN4" s="200" t="s">
        <v>174</v>
      </c>
      <c r="BO4" s="200" t="s">
        <v>1440</v>
      </c>
      <c r="BP4" s="200" t="s">
        <v>1441</v>
      </c>
      <c r="BQ4" s="200" t="s">
        <v>1442</v>
      </c>
      <c r="BR4" s="200" t="s">
        <v>209</v>
      </c>
      <c r="BS4" s="202" t="s">
        <v>1443</v>
      </c>
      <c r="BT4" s="202" t="s">
        <v>1444</v>
      </c>
      <c r="BU4" s="202" t="s">
        <v>289</v>
      </c>
      <c r="BV4" s="203"/>
      <c r="BY4" s="204" t="s">
        <v>168</v>
      </c>
      <c r="BZ4" s="204"/>
      <c r="CA4" s="204"/>
      <c r="CF4" s="197" t="s">
        <v>1445</v>
      </c>
      <c r="CG4" s="197"/>
      <c r="CL4" s="197" t="s">
        <v>48</v>
      </c>
      <c r="CM4" s="197"/>
      <c r="CN4" s="197"/>
      <c r="CO4" s="197"/>
    </row>
    <row r="5" spans="1:93" s="103" customFormat="1" ht="14.25" customHeight="1" x14ac:dyDescent="0.3">
      <c r="Z5" s="107" t="s">
        <v>1446</v>
      </c>
      <c r="AA5" s="108" t="s">
        <v>1447</v>
      </c>
      <c r="AB5" s="108" t="s">
        <v>81</v>
      </c>
      <c r="AC5" s="109" t="s">
        <v>81</v>
      </c>
      <c r="AH5" s="107" t="s">
        <v>1446</v>
      </c>
      <c r="AI5" s="108" t="s">
        <v>1447</v>
      </c>
      <c r="AJ5" s="108" t="s">
        <v>81</v>
      </c>
      <c r="AK5" s="109" t="s">
        <v>81</v>
      </c>
      <c r="AV5" s="201" t="s">
        <v>1448</v>
      </c>
      <c r="AW5" s="200" t="s">
        <v>1449</v>
      </c>
      <c r="AX5" s="200" t="s">
        <v>1450</v>
      </c>
      <c r="AY5" s="200" t="s">
        <v>109</v>
      </c>
      <c r="AZ5" s="200" t="s">
        <v>110</v>
      </c>
      <c r="BA5" s="202" t="s">
        <v>111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3"/>
    </row>
    <row r="6" spans="1:93" s="103" customFormat="1" ht="14.25" customHeight="1" x14ac:dyDescent="0.3">
      <c r="C6" s="110" t="s">
        <v>20</v>
      </c>
      <c r="D6" s="111" t="s">
        <v>1451</v>
      </c>
      <c r="E6" s="110" t="s">
        <v>24</v>
      </c>
      <c r="I6" s="112" t="s">
        <v>49</v>
      </c>
      <c r="J6" s="111" t="s">
        <v>1452</v>
      </c>
      <c r="K6" s="111" t="s">
        <v>63</v>
      </c>
      <c r="L6" s="111" t="s">
        <v>65</v>
      </c>
      <c r="M6" s="113" t="s">
        <v>1453</v>
      </c>
      <c r="N6" s="114" t="s">
        <v>1454</v>
      </c>
      <c r="O6" s="114"/>
      <c r="Q6" s="112" t="s">
        <v>1260</v>
      </c>
      <c r="R6" s="111" t="s">
        <v>1455</v>
      </c>
      <c r="S6" s="111" t="s">
        <v>1456</v>
      </c>
      <c r="T6" s="111" t="s">
        <v>1031</v>
      </c>
      <c r="U6" s="111" t="s">
        <v>1457</v>
      </c>
      <c r="V6" s="113" t="s">
        <v>1352</v>
      </c>
      <c r="Z6" s="115" t="s">
        <v>1458</v>
      </c>
      <c r="AA6" s="116" t="s">
        <v>1458</v>
      </c>
      <c r="AB6" s="116" t="s">
        <v>1459</v>
      </c>
      <c r="AC6" s="117" t="s">
        <v>1460</v>
      </c>
      <c r="AH6" s="115" t="s">
        <v>1458</v>
      </c>
      <c r="AI6" s="116" t="s">
        <v>1458</v>
      </c>
      <c r="AJ6" s="116" t="s">
        <v>1459</v>
      </c>
      <c r="AK6" s="117" t="s">
        <v>1460</v>
      </c>
      <c r="AP6" s="112" t="s">
        <v>1461</v>
      </c>
      <c r="AQ6" s="111" t="s">
        <v>100</v>
      </c>
      <c r="AR6" s="113" t="s">
        <v>1462</v>
      </c>
      <c r="AV6" s="201"/>
      <c r="AW6" s="200"/>
      <c r="AX6" s="200"/>
      <c r="AY6" s="200"/>
      <c r="AZ6" s="200"/>
      <c r="BA6" s="202"/>
      <c r="BE6" s="112" t="s">
        <v>113</v>
      </c>
      <c r="BF6" s="111" t="s">
        <v>114</v>
      </c>
      <c r="BG6" s="113" t="s">
        <v>1463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3"/>
      <c r="BY6" s="112" t="s">
        <v>1437</v>
      </c>
      <c r="BZ6" s="111" t="s">
        <v>1464</v>
      </c>
      <c r="CA6" s="113" t="s">
        <v>111</v>
      </c>
      <c r="CF6" s="112" t="s">
        <v>1465</v>
      </c>
      <c r="CG6" s="113" t="s">
        <v>1466</v>
      </c>
      <c r="CM6" s="112" t="s">
        <v>49</v>
      </c>
      <c r="CN6" s="113" t="s">
        <v>50</v>
      </c>
    </row>
    <row r="7" spans="1:93" s="118" customFormat="1" ht="21" customHeight="1" x14ac:dyDescent="0.3">
      <c r="C7" s="119">
        <f>DatosGenerales!C8</f>
        <v>25146</v>
      </c>
      <c r="D7" s="120">
        <f>SUM(DatosGenerales!C15:C19)</f>
        <v>3433</v>
      </c>
      <c r="E7" s="119">
        <f>SUM(DatosGenerales!C12:C14)</f>
        <v>19695</v>
      </c>
      <c r="I7" s="121">
        <f>DatosGenerales!C31</f>
        <v>1931</v>
      </c>
      <c r="J7" s="120">
        <f>DatosGenerales!C32</f>
        <v>155</v>
      </c>
      <c r="K7" s="119">
        <f>SUM(DatosGenerales!C33:C34)</f>
        <v>65</v>
      </c>
      <c r="L7" s="120">
        <f>DatosGenerales!C36</f>
        <v>1451</v>
      </c>
      <c r="M7" s="119">
        <f>DatosGenerales!C95</f>
        <v>1348</v>
      </c>
      <c r="N7" s="122">
        <f>L7-M7</f>
        <v>103</v>
      </c>
      <c r="O7" s="122"/>
      <c r="Q7" s="121">
        <f>DatosGenerales!C36</f>
        <v>1451</v>
      </c>
      <c r="R7" s="120">
        <f>DatosGenerales!C49</f>
        <v>1533</v>
      </c>
      <c r="S7" s="120">
        <f>DatosGenerales!C50</f>
        <v>67</v>
      </c>
      <c r="T7" s="120">
        <f>DatosGenerales!C62</f>
        <v>19</v>
      </c>
      <c r="U7" s="120">
        <f>DatosGenerales!C78</f>
        <v>2</v>
      </c>
      <c r="V7" s="123">
        <f>SUM(Q7:U7)</f>
        <v>3072</v>
      </c>
      <c r="Z7" s="121">
        <f>SUM(DatosGenerales!C106,DatosGenerales!C107,DatosGenerales!C109)</f>
        <v>640</v>
      </c>
      <c r="AA7" s="120">
        <f>SUM(DatosGenerales!C108,DatosGenerales!C110)</f>
        <v>475</v>
      </c>
      <c r="AB7" s="120">
        <f>DatosGenerales!C106</f>
        <v>566</v>
      </c>
      <c r="AC7" s="123">
        <f>DatosGenerales!C107</f>
        <v>47</v>
      </c>
      <c r="AH7" s="121">
        <f>SUM(DatosGenerales!C115,DatosGenerales!C116,DatosGenerales!C118)</f>
        <v>37</v>
      </c>
      <c r="AI7" s="120">
        <f>SUM(DatosGenerales!C117,DatosGenerales!C119)</f>
        <v>65</v>
      </c>
      <c r="AJ7" s="120">
        <f>DatosGenerales!C115</f>
        <v>33</v>
      </c>
      <c r="AK7" s="123">
        <f>DatosGenerales!C116</f>
        <v>2</v>
      </c>
      <c r="AP7" s="121">
        <f>SUM(DatosGenerales!C135:C136)</f>
        <v>90</v>
      </c>
      <c r="AQ7" s="120">
        <f>SUM(DatosGenerales!C137:C138)</f>
        <v>0</v>
      </c>
      <c r="AR7" s="123">
        <f>SUM(DatosGenerales!C139:C140)</f>
        <v>1</v>
      </c>
      <c r="AV7" s="121">
        <f>DatosGenerales!C145</f>
        <v>10</v>
      </c>
      <c r="AW7" s="120">
        <f>DatosGenerales!C146</f>
        <v>97</v>
      </c>
      <c r="AX7" s="120">
        <f>DatosGenerales!C147</f>
        <v>8</v>
      </c>
      <c r="AY7" s="120">
        <f>DatosGenerales!C148</f>
        <v>4</v>
      </c>
      <c r="AZ7" s="120">
        <f>DatosGenerales!C149</f>
        <v>63</v>
      </c>
      <c r="BA7" s="123">
        <f>DatosGenerales!C150</f>
        <v>0</v>
      </c>
      <c r="BE7" s="121">
        <f>DatosGenerales!C151</f>
        <v>85</v>
      </c>
      <c r="BF7" s="120">
        <f>DatosGenerales!C152</f>
        <v>78</v>
      </c>
      <c r="BG7" s="123">
        <f>DatosGenerales!C154</f>
        <v>19</v>
      </c>
      <c r="BK7" s="121">
        <f>SUM(DatosGenerales!C297:C311)</f>
        <v>2409</v>
      </c>
      <c r="BL7" s="120">
        <f>SUM(DatosGenerales!C294:C296)</f>
        <v>12</v>
      </c>
      <c r="BM7" s="120">
        <f>SUM(DatosGenerales!C312:C344)</f>
        <v>275</v>
      </c>
      <c r="BN7" s="120">
        <f>SUM(DatosGenerales!C289)</f>
        <v>43</v>
      </c>
      <c r="BO7" s="120">
        <f>SUM(DatosGenerales!C356:C364)</f>
        <v>75</v>
      </c>
      <c r="BP7" s="120">
        <f>SUM(DatosGenerales!C286:C288)</f>
        <v>19</v>
      </c>
      <c r="BQ7" s="120">
        <f>SUM(DatosGenerales!C345:C355)</f>
        <v>3</v>
      </c>
      <c r="BR7" s="120">
        <f>SUM(DatosGenerales!C290:C292)</f>
        <v>21</v>
      </c>
      <c r="BS7" s="123">
        <f>SUM(DatosGenerales!C283:C285)</f>
        <v>444</v>
      </c>
      <c r="BT7" s="123">
        <f>SUM(DatosGenerales!C293)</f>
        <v>0</v>
      </c>
      <c r="BU7" s="123">
        <f>SUM(DatosGenerales!C365:C377)</f>
        <v>157</v>
      </c>
      <c r="BY7" s="121">
        <f>DatosGenerales!C246</f>
        <v>625</v>
      </c>
      <c r="BZ7" s="120">
        <f>DatosGenerales!C247</f>
        <v>571</v>
      </c>
      <c r="CA7" s="123">
        <f>DatosGenerales!C248</f>
        <v>1050</v>
      </c>
      <c r="CF7" s="121">
        <f>DatosDiscapacidad!C5</f>
        <v>55</v>
      </c>
      <c r="CG7" s="123">
        <f>DatosDiscapacidad!C11</f>
        <v>30</v>
      </c>
      <c r="CM7" s="121">
        <f>DatosGenerales!C40</f>
        <v>3645</v>
      </c>
      <c r="CN7" s="123">
        <f>DatosGenerales!C41</f>
        <v>1916</v>
      </c>
    </row>
    <row r="8" spans="1:93" x14ac:dyDescent="0.3">
      <c r="B8" s="124"/>
    </row>
    <row r="11" spans="1:93" x14ac:dyDescent="0.3">
      <c r="R11" s="99" t="s">
        <v>1467</v>
      </c>
    </row>
    <row r="16" spans="1:93" ht="12.75" customHeight="1" x14ac:dyDescent="0.3">
      <c r="AV16" s="125"/>
      <c r="AW16" s="125"/>
      <c r="AX16" s="125"/>
      <c r="AY16" s="125"/>
      <c r="AZ16" s="125"/>
      <c r="BA16" s="125"/>
    </row>
    <row r="17" spans="19:93" x14ac:dyDescent="0.3">
      <c r="AV17" s="125"/>
      <c r="AW17" s="125"/>
      <c r="AX17" s="125"/>
      <c r="AY17" s="125"/>
      <c r="AZ17" s="125"/>
      <c r="BA17" s="125"/>
    </row>
    <row r="19" spans="19:93" x14ac:dyDescent="0.3">
      <c r="CO19" s="99" t="s">
        <v>1468</v>
      </c>
    </row>
    <row r="22" spans="19:93" x14ac:dyDescent="0.2">
      <c r="BK22" s="126" t="s">
        <v>1469</v>
      </c>
      <c r="BO22" s="126"/>
    </row>
    <row r="23" spans="19:93" x14ac:dyDescent="0.3">
      <c r="S23" s="127"/>
      <c r="Z23" s="128"/>
      <c r="AH23" s="128"/>
    </row>
    <row r="30" spans="19:93" x14ac:dyDescent="0.3">
      <c r="BJ30" s="129"/>
    </row>
    <row r="31" spans="19:93" s="103" customFormat="1" ht="12.75" customHeight="1" x14ac:dyDescent="0.3">
      <c r="BJ31" s="130"/>
    </row>
    <row r="32" spans="19:93" s="118" customFormat="1" ht="12" x14ac:dyDescent="0.3">
      <c r="BJ32" s="131"/>
    </row>
    <row r="33" spans="62:67" x14ac:dyDescent="0.3">
      <c r="BJ33" s="129"/>
    </row>
    <row r="38" spans="62:67" ht="15.6" x14ac:dyDescent="0.3">
      <c r="BN38" s="132" t="s">
        <v>1470</v>
      </c>
      <c r="BO38" s="133">
        <v>13</v>
      </c>
    </row>
    <row r="41" spans="62:67" x14ac:dyDescent="0.2">
      <c r="BK41" s="126" t="s">
        <v>1471</v>
      </c>
    </row>
    <row r="51" spans="63:74" x14ac:dyDescent="0.3">
      <c r="BK51" s="130" t="s">
        <v>1472</v>
      </c>
      <c r="BL51" s="130" t="s">
        <v>1472</v>
      </c>
      <c r="BM51" s="129"/>
    </row>
    <row r="52" spans="63:74" x14ac:dyDescent="0.3">
      <c r="BK52" s="130" t="s">
        <v>1473</v>
      </c>
      <c r="BL52" s="130" t="s">
        <v>1474</v>
      </c>
      <c r="BM52" s="130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3">
      <c r="BK53" s="131">
        <f>SUM(DatosGenerales!C310,DatosGenerales!C299,DatosGenerales!C308)</f>
        <v>593</v>
      </c>
      <c r="BL53" s="131">
        <f>SUM(DatosGenerales!C311,DatosGenerales!C300,DatosGenerales!C309)</f>
        <v>763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1475</v>
      </c>
    </row>
    <row r="65" spans="63:71" x14ac:dyDescent="0.3">
      <c r="BK65" s="130" t="s">
        <v>1476</v>
      </c>
      <c r="BL65" s="130" t="s">
        <v>1477</v>
      </c>
      <c r="BM65" s="130" t="s">
        <v>1478</v>
      </c>
      <c r="BN65" s="130"/>
    </row>
    <row r="66" spans="63:71" x14ac:dyDescent="0.3">
      <c r="BK66" s="131">
        <f>SUM(DatosGenerales!C310:C311)</f>
        <v>26</v>
      </c>
      <c r="BL66" s="131">
        <f>SUM(DatosGenerales!C299:C300)</f>
        <v>628</v>
      </c>
      <c r="BM66" s="131">
        <f>SUM(DatosGenerales!C308:C309)</f>
        <v>702</v>
      </c>
      <c r="BN66" s="131"/>
      <c r="BO66" s="118"/>
      <c r="BP66" s="118"/>
      <c r="BQ66" s="118"/>
      <c r="BR66" s="118"/>
      <c r="BS66" s="118"/>
    </row>
  </sheetData>
  <sheetProtection algorithmName="SHA-512" hashValue="65nXejyXxpcTpSkMljwSY/9hxIt2uxdbZ4hXmoOIrhHkNUy9nBy1Z3LRqUSsIxmKu4tPMEKeNY3bAyaDA7JAUA==" saltValue="LmRbCLpCjcVWWRXD6YWaz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5973C-B0F4-46CA-9176-F0DB5EAA8AB1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35" customWidth="1"/>
    <col min="2" max="2" width="7.88671875" style="135" customWidth="1"/>
    <col min="3" max="3" width="11.44140625" style="135"/>
    <col min="4" max="4" width="12" style="135" customWidth="1"/>
    <col min="5" max="5" width="51.33203125" style="135" customWidth="1"/>
    <col min="6" max="6" width="2.6640625" style="135" customWidth="1"/>
    <col min="7" max="7" width="7.88671875" style="135" customWidth="1"/>
    <col min="8" max="9" width="11.44140625" style="135"/>
    <col min="10" max="10" width="51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1.332031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1.332031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1.33203125" style="135" customWidth="1"/>
    <col min="26" max="26" width="2.6640625" style="135" customWidth="1"/>
    <col min="27" max="27" width="7.88671875" style="135" customWidth="1"/>
    <col min="28" max="29" width="11.44140625" style="135"/>
    <col min="30" max="30" width="51.33203125" style="135" customWidth="1"/>
    <col min="31" max="31" width="2.6640625" style="135" customWidth="1"/>
    <col min="32" max="32" width="7.88671875" style="135" customWidth="1"/>
    <col min="33" max="34" width="11.44140625" style="135"/>
    <col min="35" max="35" width="51.33203125" style="135" customWidth="1"/>
    <col min="36" max="36" width="2.6640625" style="135" customWidth="1"/>
    <col min="37" max="37" width="7.88671875" style="135" customWidth="1"/>
    <col min="38" max="39" width="11.44140625" style="135"/>
    <col min="40" max="40" width="51.33203125" style="135" customWidth="1"/>
    <col min="41" max="41" width="2.6640625" style="135" customWidth="1"/>
    <col min="42" max="42" width="7.88671875" style="135" customWidth="1"/>
    <col min="43" max="44" width="11.44140625" style="135"/>
    <col min="45" max="45" width="51.33203125" style="135" customWidth="1"/>
    <col min="46" max="46" width="2.6640625" style="135" customWidth="1"/>
    <col min="47" max="47" width="7.88671875" style="135" customWidth="1"/>
    <col min="48" max="49" width="11.44140625" style="135"/>
    <col min="50" max="50" width="51.33203125" style="135" customWidth="1"/>
    <col min="51" max="51" width="2.6640625" style="135" customWidth="1"/>
    <col min="52" max="52" width="7.88671875" style="135" customWidth="1"/>
    <col min="53" max="54" width="11.44140625" style="135"/>
    <col min="55" max="55" width="51.33203125" style="135" customWidth="1"/>
    <col min="56" max="56" width="2.6640625" style="135" customWidth="1"/>
    <col min="57" max="57" width="7.88671875" style="135" customWidth="1"/>
    <col min="58" max="59" width="11.44140625" style="135"/>
    <col min="60" max="60" width="51.33203125" style="135" customWidth="1"/>
    <col min="61" max="61" width="2.6640625" style="135" customWidth="1"/>
    <col min="62" max="16384" width="11.44140625" style="135"/>
  </cols>
  <sheetData>
    <row r="1" spans="1:61" ht="18.75" customHeight="1" x14ac:dyDescent="0.25">
      <c r="A1" s="134"/>
      <c r="C1" s="126" t="s">
        <v>1479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5">
      <c r="BG2" s="136"/>
    </row>
    <row r="3" spans="1:61" s="126" customFormat="1" ht="11.4" x14ac:dyDescent="0.2">
      <c r="C3" s="126" t="s">
        <v>1480</v>
      </c>
      <c r="H3" s="126" t="s">
        <v>1481</v>
      </c>
      <c r="M3" s="126" t="s">
        <v>1482</v>
      </c>
      <c r="R3" s="126" t="s">
        <v>1483</v>
      </c>
      <c r="W3" s="126" t="s">
        <v>1484</v>
      </c>
      <c r="AB3" s="126" t="s">
        <v>1485</v>
      </c>
      <c r="AG3" s="126" t="s">
        <v>1486</v>
      </c>
      <c r="AL3" s="126" t="s">
        <v>1487</v>
      </c>
      <c r="AQ3" s="126" t="s">
        <v>1488</v>
      </c>
      <c r="AV3" s="126" t="s">
        <v>1489</v>
      </c>
      <c r="BA3" s="126" t="s">
        <v>1490</v>
      </c>
      <c r="BF3" s="126" t="s">
        <v>1491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7" customFormat="1" ht="15.6" x14ac:dyDescent="0.3">
      <c r="C25" s="132" t="s">
        <v>1470</v>
      </c>
      <c r="D25" s="133">
        <v>100</v>
      </c>
      <c r="H25" s="132" t="s">
        <v>1470</v>
      </c>
      <c r="I25" s="133">
        <v>50</v>
      </c>
      <c r="M25" s="132" t="s">
        <v>1470</v>
      </c>
      <c r="N25" s="133">
        <v>10</v>
      </c>
      <c r="R25" s="132" t="s">
        <v>1470</v>
      </c>
      <c r="S25" s="133">
        <v>50</v>
      </c>
      <c r="W25" s="132" t="s">
        <v>1470</v>
      </c>
      <c r="X25" s="133">
        <v>50</v>
      </c>
      <c r="AB25" s="132" t="s">
        <v>1470</v>
      </c>
      <c r="AC25" s="133">
        <v>0</v>
      </c>
      <c r="AG25" s="132" t="s">
        <v>1470</v>
      </c>
      <c r="AH25" s="133">
        <v>0</v>
      </c>
      <c r="AL25" s="132" t="s">
        <v>1470</v>
      </c>
      <c r="AM25" s="133">
        <v>0</v>
      </c>
      <c r="AQ25" s="132" t="s">
        <v>1470</v>
      </c>
      <c r="AR25" s="133">
        <v>0</v>
      </c>
      <c r="AV25" s="132" t="s">
        <v>1470</v>
      </c>
      <c r="AW25" s="133">
        <v>10</v>
      </c>
      <c r="BA25" s="132" t="s">
        <v>1470</v>
      </c>
      <c r="BB25" s="133">
        <v>0</v>
      </c>
      <c r="BF25" s="132" t="s">
        <v>1470</v>
      </c>
      <c r="BG25" s="133">
        <v>50</v>
      </c>
    </row>
  </sheetData>
  <sheetProtection algorithmName="SHA-512" hashValue="w/MgjigIigPyltGERmxm93m31ZlihFcgOOfsEk21ieGAhrw+AsXuGoKaCF1OW5ejFBPSZ2TO05koB+9lVDeslg==" saltValue="iZORZYQwAvDmKaWKK+GeS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80549-0CD7-415C-9049-745A06CFD016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99" customWidth="1"/>
    <col min="2" max="2" width="4.44140625" style="99" customWidth="1"/>
    <col min="3" max="8" width="18.88671875" style="99" customWidth="1"/>
    <col min="9" max="9" width="4.44140625" style="99" customWidth="1"/>
    <col min="10" max="10" width="2.6640625" style="99" customWidth="1"/>
    <col min="11" max="11" width="4.5546875" style="99" customWidth="1"/>
    <col min="12" max="12" width="20.88671875" style="99" customWidth="1"/>
    <col min="13" max="13" width="20.6640625" style="99" customWidth="1"/>
    <col min="14" max="16" width="20.88671875" style="99" customWidth="1"/>
    <col min="17" max="17" width="2.6640625" style="99" customWidth="1"/>
    <col min="18" max="18" width="4.5546875" style="99" customWidth="1"/>
    <col min="19" max="27" width="14.88671875" style="99" customWidth="1"/>
    <col min="28" max="28" width="4.5546875" style="99" customWidth="1"/>
    <col min="29" max="29" width="2.6640625" style="99" customWidth="1"/>
    <col min="30" max="30" width="4.5546875" style="99" customWidth="1"/>
    <col min="31" max="38" width="13.88671875" style="99" customWidth="1"/>
    <col min="39" max="39" width="13.44140625" style="99" customWidth="1"/>
    <col min="40" max="40" width="2.6640625" style="99" customWidth="1"/>
    <col min="41" max="41" width="4.5546875" style="99" customWidth="1"/>
    <col min="42" max="47" width="13.88671875" style="99" customWidth="1"/>
    <col min="48" max="48" width="4.5546875" style="99" customWidth="1"/>
    <col min="49" max="50" width="11.44140625" style="99" hidden="1" customWidth="1"/>
    <col min="51" max="16384" width="11.44140625" style="99"/>
  </cols>
  <sheetData>
    <row r="1" spans="1:50" ht="19.649999999999999" customHeight="1" x14ac:dyDescent="0.3">
      <c r="A1" s="97"/>
      <c r="B1" s="98"/>
      <c r="C1" s="206" t="s">
        <v>1492</v>
      </c>
      <c r="D1" s="206"/>
      <c r="E1" s="206"/>
      <c r="F1" s="206"/>
      <c r="G1" s="206"/>
      <c r="H1" s="206"/>
      <c r="J1" s="97"/>
      <c r="Q1" s="97"/>
      <c r="AC1" s="97"/>
      <c r="AN1" s="97"/>
    </row>
    <row r="2" spans="1:50" s="101" customFormat="1" ht="12.45" customHeight="1" x14ac:dyDescent="0.3">
      <c r="I2" s="102"/>
      <c r="S2" s="102"/>
      <c r="T2" s="102"/>
    </row>
    <row r="3" spans="1:50" s="101" customFormat="1" ht="14.85" customHeight="1" x14ac:dyDescent="0.3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3">
      <c r="C4" s="197" t="s">
        <v>1003</v>
      </c>
      <c r="D4" s="197"/>
      <c r="E4" s="197"/>
      <c r="F4" s="197"/>
      <c r="G4" s="197"/>
      <c r="H4" s="197"/>
      <c r="I4" s="99"/>
      <c r="L4" s="197" t="s">
        <v>1227</v>
      </c>
      <c r="M4" s="197"/>
      <c r="N4" s="197"/>
      <c r="O4" s="197"/>
      <c r="P4" s="197"/>
      <c r="T4" s="197" t="s">
        <v>978</v>
      </c>
      <c r="U4" s="197"/>
      <c r="V4" s="197"/>
      <c r="W4" s="197"/>
      <c r="X4" s="197"/>
      <c r="Y4" s="197"/>
      <c r="Z4" s="197"/>
      <c r="AA4" s="197"/>
      <c r="AE4" s="197" t="s">
        <v>1493</v>
      </c>
      <c r="AF4" s="197"/>
      <c r="AG4" s="197"/>
      <c r="AH4" s="197"/>
      <c r="AI4" s="197"/>
      <c r="AJ4" s="197"/>
      <c r="AK4" s="197"/>
      <c r="AL4" s="197"/>
      <c r="AP4" s="197" t="s">
        <v>1357</v>
      </c>
      <c r="AQ4" s="197"/>
      <c r="AR4" s="197"/>
      <c r="AS4" s="197"/>
      <c r="AT4" s="197"/>
      <c r="AU4" s="197"/>
    </row>
    <row r="5" spans="1:50" s="103" customFormat="1" ht="14.25" customHeight="1" x14ac:dyDescent="0.3">
      <c r="I5" s="99"/>
      <c r="AC5" s="101"/>
      <c r="AN5" s="101"/>
    </row>
    <row r="6" spans="1:50" s="103" customFormat="1" ht="14.25" customHeight="1" x14ac:dyDescent="0.3">
      <c r="I6" s="99"/>
      <c r="L6" s="207" t="s">
        <v>82</v>
      </c>
      <c r="M6" s="208" t="s">
        <v>1494</v>
      </c>
      <c r="N6" s="208" t="s">
        <v>1495</v>
      </c>
      <c r="O6" s="209" t="s">
        <v>1000</v>
      </c>
      <c r="P6" s="209"/>
      <c r="AC6" s="101"/>
      <c r="AN6" s="101"/>
    </row>
    <row r="7" spans="1:50" s="103" customFormat="1" ht="20.85" customHeight="1" x14ac:dyDescent="0.3">
      <c r="C7" s="205" t="s">
        <v>245</v>
      </c>
      <c r="D7" s="110" t="s">
        <v>20</v>
      </c>
      <c r="E7" s="106" t="s">
        <v>1004</v>
      </c>
      <c r="F7" s="106" t="s">
        <v>1005</v>
      </c>
      <c r="G7" s="113" t="s">
        <v>1006</v>
      </c>
      <c r="H7" s="113" t="s">
        <v>1007</v>
      </c>
      <c r="I7" s="99"/>
      <c r="L7" s="207"/>
      <c r="M7" s="208"/>
      <c r="N7" s="208"/>
      <c r="O7" s="111" t="s">
        <v>1001</v>
      </c>
      <c r="P7" s="113" t="s">
        <v>1002</v>
      </c>
      <c r="S7" s="138" t="s">
        <v>979</v>
      </c>
      <c r="T7" s="105" t="s">
        <v>980</v>
      </c>
      <c r="U7" s="105" t="s">
        <v>1496</v>
      </c>
      <c r="V7" s="105" t="s">
        <v>986</v>
      </c>
      <c r="W7" s="105" t="s">
        <v>987</v>
      </c>
      <c r="X7" s="105" t="s">
        <v>988</v>
      </c>
      <c r="Y7" s="105" t="s">
        <v>1497</v>
      </c>
      <c r="Z7" s="105" t="s">
        <v>989</v>
      </c>
      <c r="AA7" s="138" t="s">
        <v>977</v>
      </c>
      <c r="AE7" s="104" t="s">
        <v>960</v>
      </c>
      <c r="AF7" s="105" t="s">
        <v>334</v>
      </c>
      <c r="AG7" s="105" t="s">
        <v>961</v>
      </c>
      <c r="AH7" s="105" t="s">
        <v>962</v>
      </c>
      <c r="AI7" s="105" t="s">
        <v>963</v>
      </c>
      <c r="AJ7" s="138" t="s">
        <v>964</v>
      </c>
      <c r="AK7" s="105" t="s">
        <v>965</v>
      </c>
      <c r="AL7" s="105" t="s">
        <v>518</v>
      </c>
      <c r="AM7" s="138" t="s">
        <v>966</v>
      </c>
      <c r="AP7" s="104" t="s">
        <v>1358</v>
      </c>
      <c r="AQ7" s="105" t="s">
        <v>1359</v>
      </c>
      <c r="AR7" s="105" t="s">
        <v>1360</v>
      </c>
      <c r="AS7" s="105" t="s">
        <v>1361</v>
      </c>
      <c r="AT7" s="105" t="s">
        <v>1021</v>
      </c>
      <c r="AU7" s="138" t="s">
        <v>1362</v>
      </c>
      <c r="AW7" s="139" t="s">
        <v>1358</v>
      </c>
      <c r="AX7" s="140">
        <f>DatosMenores!C69</f>
        <v>69</v>
      </c>
    </row>
    <row r="8" spans="1:50" s="118" customFormat="1" ht="14.85" customHeight="1" x14ac:dyDescent="0.3">
      <c r="C8" s="205"/>
      <c r="D8" s="120">
        <f>DatosMenores!C56</f>
        <v>1040</v>
      </c>
      <c r="E8" s="120">
        <f>DatosMenores!C57</f>
        <v>120</v>
      </c>
      <c r="F8" s="120">
        <f>DatosMenores!C58</f>
        <v>32</v>
      </c>
      <c r="G8" s="120">
        <f>DatosMenores!C59</f>
        <v>464</v>
      </c>
      <c r="H8" s="119">
        <f>DatosMenores!C60</f>
        <v>57</v>
      </c>
      <c r="I8" s="99"/>
      <c r="L8" s="119">
        <f>DatosMenores!C48</f>
        <v>18</v>
      </c>
      <c r="M8" s="120">
        <f>DatosMenores!C49</f>
        <v>49</v>
      </c>
      <c r="N8" s="120">
        <f>DatosMenores!C50</f>
        <v>120</v>
      </c>
      <c r="O8" s="120">
        <f>DatosMenores!C51</f>
        <v>0</v>
      </c>
      <c r="P8" s="119">
        <f>DatosMenores!C52</f>
        <v>0</v>
      </c>
      <c r="S8" s="119">
        <f>DatosMenores!C28</f>
        <v>172</v>
      </c>
      <c r="T8" s="120">
        <f>SUM(DatosMenores!C29:C32)</f>
        <v>25</v>
      </c>
      <c r="U8" s="120">
        <f>DatosMenores!C33</f>
        <v>6</v>
      </c>
      <c r="V8" s="120">
        <f>DatosMenores!C34</f>
        <v>116</v>
      </c>
      <c r="W8" s="120">
        <f>DatosMenores!C35</f>
        <v>39</v>
      </c>
      <c r="X8" s="120">
        <f>DatosMenores!C36</f>
        <v>0</v>
      </c>
      <c r="Y8" s="120">
        <f>DatosMenores!C38</f>
        <v>10</v>
      </c>
      <c r="Z8" s="120">
        <f>DatosMenores!C37</f>
        <v>2</v>
      </c>
      <c r="AA8" s="119">
        <f>DatosMenores!C39</f>
        <v>18</v>
      </c>
      <c r="AC8" s="101"/>
      <c r="AE8" s="121">
        <f>DatosMenores!C5</f>
        <v>0</v>
      </c>
      <c r="AF8" s="120">
        <f>DatosMenores!C6</f>
        <v>171</v>
      </c>
      <c r="AG8" s="120">
        <f>DatosMenores!C7</f>
        <v>41</v>
      </c>
      <c r="AH8" s="120">
        <f>DatosMenores!C8</f>
        <v>24</v>
      </c>
      <c r="AI8" s="120">
        <f>DatosMenores!C9</f>
        <v>26</v>
      </c>
      <c r="AJ8" s="119">
        <f>DatosMenores!C10</f>
        <v>16</v>
      </c>
      <c r="AK8" s="120">
        <f>DatosMenores!C11</f>
        <v>57</v>
      </c>
      <c r="AL8" s="120">
        <f>DatosMenores!C12</f>
        <v>58</v>
      </c>
      <c r="AM8" s="119">
        <f>DatosMenores!C13</f>
        <v>12</v>
      </c>
      <c r="AN8" s="101"/>
      <c r="AP8" s="121">
        <f>DatosMenores!C69</f>
        <v>69</v>
      </c>
      <c r="AQ8" s="121">
        <f>DatosMenores!C70</f>
        <v>17</v>
      </c>
      <c r="AR8" s="120">
        <f>DatosMenores!C71</f>
        <v>134</v>
      </c>
      <c r="AS8" s="120">
        <f>DatosMenores!C74</f>
        <v>0</v>
      </c>
      <c r="AT8" s="120">
        <f>DatosMenores!C75</f>
        <v>27</v>
      </c>
      <c r="AU8" s="119">
        <f>DatosMenores!C76</f>
        <v>0</v>
      </c>
      <c r="AW8" s="139" t="s">
        <v>1359</v>
      </c>
      <c r="AX8" s="140">
        <f>DatosMenores!C70</f>
        <v>17</v>
      </c>
    </row>
    <row r="9" spans="1:50" ht="14.85" customHeight="1" x14ac:dyDescent="0.3">
      <c r="B9" s="124"/>
      <c r="C9" s="205" t="s">
        <v>1008</v>
      </c>
      <c r="D9" s="110" t="s">
        <v>1009</v>
      </c>
      <c r="E9" s="111" t="s">
        <v>1010</v>
      </c>
      <c r="F9" s="113" t="s">
        <v>1011</v>
      </c>
      <c r="G9" s="113" t="s">
        <v>1012</v>
      </c>
      <c r="H9" s="113" t="s">
        <v>1007</v>
      </c>
      <c r="AC9" s="103"/>
      <c r="AE9" s="141"/>
      <c r="AN9" s="103"/>
      <c r="AQ9" s="142"/>
      <c r="AR9" s="143"/>
      <c r="AW9" s="139" t="s">
        <v>1360</v>
      </c>
      <c r="AX9" s="140">
        <f>DatosMenores!C71</f>
        <v>134</v>
      </c>
    </row>
    <row r="10" spans="1:50" ht="29.85" customHeight="1" x14ac:dyDescent="0.3">
      <c r="C10" s="205"/>
      <c r="D10" s="119">
        <f>DatosMenores!C61</f>
        <v>367</v>
      </c>
      <c r="E10" s="120">
        <f>DatosMenores!C62</f>
        <v>76</v>
      </c>
      <c r="F10" s="123">
        <f>DatosMenores!C63</f>
        <v>22</v>
      </c>
      <c r="G10" s="123">
        <f>DatosMenores!C64</f>
        <v>165</v>
      </c>
      <c r="H10" s="123">
        <f>DatosMenores!C65</f>
        <v>107</v>
      </c>
      <c r="AE10" s="104" t="s">
        <v>967</v>
      </c>
      <c r="AF10" s="105" t="s">
        <v>651</v>
      </c>
      <c r="AG10" s="105" t="s">
        <v>968</v>
      </c>
      <c r="AH10" s="105" t="s">
        <v>1498</v>
      </c>
      <c r="AI10" s="105" t="s">
        <v>970</v>
      </c>
      <c r="AJ10" s="105" t="s">
        <v>972</v>
      </c>
      <c r="AK10" s="105" t="s">
        <v>973</v>
      </c>
      <c r="AL10" s="138" t="s">
        <v>111</v>
      </c>
      <c r="AP10" s="104" t="s">
        <v>265</v>
      </c>
      <c r="AQ10" s="105" t="s">
        <v>1363</v>
      </c>
      <c r="AR10" s="105" t="s">
        <v>1364</v>
      </c>
      <c r="AS10" s="104" t="s">
        <v>1499</v>
      </c>
      <c r="AT10" s="138" t="s">
        <v>1500</v>
      </c>
      <c r="AW10" s="139" t="s">
        <v>1499</v>
      </c>
      <c r="AX10" s="140">
        <f>DatosMenores!C72</f>
        <v>0</v>
      </c>
    </row>
    <row r="11" spans="1:50" ht="14.85" customHeight="1" x14ac:dyDescent="0.3">
      <c r="AE11" s="121">
        <f>DatosMenores!C14</f>
        <v>0</v>
      </c>
      <c r="AF11" s="120">
        <f>DatosMenores!C15</f>
        <v>3</v>
      </c>
      <c r="AG11" s="120">
        <f>DatosMenores!C16</f>
        <v>18</v>
      </c>
      <c r="AH11" s="120">
        <f>DatosMenores!C17</f>
        <v>75</v>
      </c>
      <c r="AI11" s="120">
        <f>DatosMenores!C18</f>
        <v>8</v>
      </c>
      <c r="AJ11" s="120">
        <f>DatosMenores!C20</f>
        <v>7</v>
      </c>
      <c r="AK11" s="120">
        <f>DatosMenores!C21</f>
        <v>0</v>
      </c>
      <c r="AL11" s="119">
        <f>DatosMenores!C19</f>
        <v>108</v>
      </c>
      <c r="AP11" s="121">
        <f>DatosMenores!C78</f>
        <v>0</v>
      </c>
      <c r="AQ11" s="120">
        <f>DatosMenores!C77</f>
        <v>0</v>
      </c>
      <c r="AR11" s="120">
        <f>DatosMenores!C79</f>
        <v>0</v>
      </c>
      <c r="AS11" s="121">
        <f>DatosMenores!C72</f>
        <v>0</v>
      </c>
      <c r="AT11" s="119">
        <f>DatosMenores!C73</f>
        <v>12</v>
      </c>
      <c r="AW11" s="139" t="s">
        <v>1500</v>
      </c>
      <c r="AX11" s="140">
        <f>DatosMenores!C73</f>
        <v>12</v>
      </c>
    </row>
    <row r="12" spans="1:50" ht="12.75" customHeight="1" x14ac:dyDescent="0.3">
      <c r="AW12" s="139" t="s">
        <v>1361</v>
      </c>
      <c r="AX12" s="140">
        <f>DatosMenores!C74</f>
        <v>0</v>
      </c>
    </row>
    <row r="13" spans="1:50" ht="12.75" customHeight="1" x14ac:dyDescent="0.3">
      <c r="AW13" s="139" t="s">
        <v>1021</v>
      </c>
      <c r="AX13" s="140">
        <f>DatosMenores!C75</f>
        <v>27</v>
      </c>
    </row>
    <row r="14" spans="1:50" ht="12.75" customHeight="1" x14ac:dyDescent="0.3">
      <c r="AW14" s="139" t="s">
        <v>1362</v>
      </c>
      <c r="AX14" s="140">
        <f>DatosMenores!C76</f>
        <v>0</v>
      </c>
    </row>
    <row r="15" spans="1:50" ht="12.75" customHeight="1" x14ac:dyDescent="0.3">
      <c r="AW15" s="139" t="s">
        <v>1363</v>
      </c>
      <c r="AX15" s="140">
        <f>DatosMenores!C77</f>
        <v>0</v>
      </c>
    </row>
    <row r="16" spans="1:50" ht="12.75" customHeight="1" x14ac:dyDescent="0.3">
      <c r="AW16" s="139" t="s">
        <v>265</v>
      </c>
      <c r="AX16" s="140">
        <f>DatosMenores!C78</f>
        <v>0</v>
      </c>
    </row>
    <row r="17" spans="49:50" ht="12.75" customHeight="1" x14ac:dyDescent="0.3">
      <c r="AW17" s="139" t="s">
        <v>1364</v>
      </c>
      <c r="AX17" s="140">
        <f>DatosMenores!C79</f>
        <v>0</v>
      </c>
    </row>
  </sheetData>
  <sheetProtection algorithmName="SHA-512" hashValue="dFg11oVVysv9G8PDlEkVeiZkjz4dKV8/lwWOzq1KM0Nx4TnuJf5MNJxmxYEfQuXWrfz3TDV+93IS0+RKIPptxA==" saltValue="vFRCvW329lfCNpDEseF4d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1B8FA-878B-4DED-9726-149F768BDD2D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6" customWidth="1"/>
    <col min="2" max="2" width="4.44140625" style="146" customWidth="1"/>
    <col min="3" max="3" width="26.88671875" style="146" customWidth="1"/>
    <col min="4" max="4" width="17" style="146" customWidth="1"/>
    <col min="5" max="5" width="6.109375" style="146" customWidth="1"/>
    <col min="6" max="6" width="30.88671875" style="146" customWidth="1"/>
    <col min="7" max="7" width="10" style="146" customWidth="1"/>
    <col min="8" max="8" width="3.88671875" style="146" customWidth="1"/>
    <col min="9" max="9" width="2.6640625" style="148" customWidth="1"/>
    <col min="10" max="10" width="7.88671875" style="148" customWidth="1"/>
    <col min="11" max="12" width="11.44140625" style="148"/>
    <col min="13" max="13" width="51.33203125" style="148" customWidth="1"/>
    <col min="14" max="14" width="2.6640625" style="148" customWidth="1"/>
    <col min="15" max="15" width="7.88671875" style="148" customWidth="1"/>
    <col min="16" max="17" width="11.44140625" style="148"/>
    <col min="18" max="18" width="51.33203125" style="148" customWidth="1"/>
    <col min="19" max="19" width="2.6640625" style="148" customWidth="1"/>
    <col min="20" max="20" width="7.88671875" style="148" customWidth="1"/>
    <col min="21" max="22" width="11.44140625" style="148"/>
    <col min="23" max="23" width="51.33203125" style="148" customWidth="1"/>
    <col min="24" max="24" width="2.6640625" style="148" customWidth="1"/>
    <col min="25" max="25" width="7.88671875" style="148" customWidth="1"/>
    <col min="26" max="27" width="11.44140625" style="148"/>
    <col min="28" max="28" width="51.33203125" style="148" customWidth="1"/>
    <col min="29" max="29" width="2.6640625" style="148" customWidth="1"/>
    <col min="30" max="16384" width="11.44140625" style="146"/>
  </cols>
  <sheetData>
    <row r="1" spans="1:30" ht="17.399999999999999" x14ac:dyDescent="0.25">
      <c r="A1" s="144"/>
      <c r="B1" s="145"/>
      <c r="C1" s="210" t="s">
        <v>1501</v>
      </c>
      <c r="D1" s="210"/>
      <c r="E1" s="210"/>
      <c r="F1" s="210"/>
      <c r="I1" s="147"/>
      <c r="N1" s="147"/>
      <c r="S1" s="147"/>
      <c r="X1" s="147"/>
      <c r="AC1" s="147"/>
    </row>
    <row r="2" spans="1:30" s="149" customFormat="1" ht="12" x14ac:dyDescent="0.25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" customHeight="1" x14ac:dyDescent="0.25">
      <c r="C3" s="211" t="s">
        <v>1502</v>
      </c>
      <c r="D3" s="211"/>
      <c r="F3" s="211" t="s">
        <v>1227</v>
      </c>
      <c r="G3" s="211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5">
      <c r="C4" s="153" t="s">
        <v>1507</v>
      </c>
      <c r="D4" s="154">
        <f>DatosViolenciaDoméstica!C5</f>
        <v>79</v>
      </c>
      <c r="F4" s="153" t="s">
        <v>1508</v>
      </c>
      <c r="G4" s="155">
        <f>DatosViolenciaDoméstica!E67</f>
        <v>7</v>
      </c>
      <c r="H4" s="156"/>
    </row>
    <row r="5" spans="1:30" x14ac:dyDescent="0.25">
      <c r="C5" s="153" t="s">
        <v>13</v>
      </c>
      <c r="D5" s="154">
        <f>DatosViolenciaDoméstica!C6</f>
        <v>277</v>
      </c>
      <c r="F5" s="153" t="s">
        <v>1509</v>
      </c>
      <c r="G5" s="157">
        <f>DatosViolenciaDoméstica!F67</f>
        <v>69</v>
      </c>
      <c r="H5" s="156"/>
    </row>
    <row r="6" spans="1:30" ht="26.4" x14ac:dyDescent="0.25">
      <c r="C6" s="153" t="s">
        <v>1510</v>
      </c>
      <c r="D6" s="154">
        <f>DatosViolenciaDoméstica!C7</f>
        <v>31</v>
      </c>
    </row>
    <row r="7" spans="1:30" x14ac:dyDescent="0.25">
      <c r="C7" s="153" t="s">
        <v>60</v>
      </c>
      <c r="D7" s="154">
        <f>DatosViolenciaDoméstica!C8</f>
        <v>0</v>
      </c>
    </row>
    <row r="8" spans="1:30" x14ac:dyDescent="0.25">
      <c r="C8" s="153" t="s">
        <v>1511</v>
      </c>
      <c r="D8" s="154">
        <f>DatosViolenciaDoméstica!C9</f>
        <v>1</v>
      </c>
    </row>
    <row r="9" spans="1:30" x14ac:dyDescent="0.25">
      <c r="C9" s="153" t="s">
        <v>1512</v>
      </c>
      <c r="D9" s="158">
        <f>SUM(DatosViolenciaDoméstica!C10:C11)</f>
        <v>0</v>
      </c>
    </row>
    <row r="21" spans="6:32" x14ac:dyDescent="0.25">
      <c r="F21" s="159"/>
      <c r="G21" s="159"/>
    </row>
    <row r="22" spans="6:32" s="159" customFormat="1" ht="12.75" customHeight="1" x14ac:dyDescent="0.25">
      <c r="F22" s="160"/>
      <c r="G22" s="160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60" customFormat="1" x14ac:dyDescent="0.25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25">
      <c r="AB24" s="146"/>
    </row>
    <row r="25" spans="6:32" ht="15.6" x14ac:dyDescent="0.3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6"/>
      <c r="AC25" s="161"/>
      <c r="AE25" s="162" t="s">
        <v>1470</v>
      </c>
      <c r="AF25" s="163">
        <v>0</v>
      </c>
    </row>
  </sheetData>
  <sheetProtection algorithmName="SHA-512" hashValue="tArI2MfX8FJVrcU4XxRCrBrIUBzDgjGs2C00S6zmIPCFGtmGgZzBH80s+vvibi2//dGShMFupVMd02HI/rABiA==" saltValue="4HsXKFpwOVowlFotkyt5C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6B90-5A8A-4243-A8B5-7586AEB77B66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6" customWidth="1"/>
    <col min="2" max="2" width="4.44140625" style="146" customWidth="1"/>
    <col min="3" max="3" width="26.88671875" style="146" customWidth="1"/>
    <col min="4" max="4" width="17" style="146" customWidth="1"/>
    <col min="5" max="5" width="6.109375" style="146" customWidth="1"/>
    <col min="6" max="6" width="30.88671875" style="146" customWidth="1"/>
    <col min="7" max="7" width="10" style="146" customWidth="1"/>
    <col min="8" max="8" width="3.88671875" style="146" customWidth="1"/>
    <col min="9" max="9" width="2.6640625" style="148" customWidth="1"/>
    <col min="10" max="10" width="7.88671875" style="148" customWidth="1"/>
    <col min="11" max="12" width="11.44140625" style="148"/>
    <col min="13" max="13" width="51.33203125" style="148" customWidth="1"/>
    <col min="14" max="14" width="2.6640625" style="148" customWidth="1"/>
    <col min="15" max="15" width="7.88671875" style="148" customWidth="1"/>
    <col min="16" max="17" width="11.44140625" style="148"/>
    <col min="18" max="18" width="51.33203125" style="148" customWidth="1"/>
    <col min="19" max="19" width="2.6640625" style="148" hidden="1" customWidth="1"/>
    <col min="20" max="20" width="7.88671875" style="148" hidden="1" customWidth="1"/>
    <col min="21" max="22" width="0" style="148" hidden="1" customWidth="1"/>
    <col min="23" max="23" width="51.33203125" style="148" hidden="1" customWidth="1"/>
    <col min="24" max="24" width="2.6640625" style="148" customWidth="1"/>
    <col min="25" max="25" width="7.88671875" style="148" customWidth="1"/>
    <col min="26" max="27" width="11.44140625" style="148"/>
    <col min="28" max="28" width="51.33203125" style="148" customWidth="1"/>
    <col min="29" max="29" width="2.6640625" style="148" customWidth="1"/>
    <col min="30" max="16384" width="11.44140625" style="146"/>
  </cols>
  <sheetData>
    <row r="1" spans="1:30" ht="17.399999999999999" x14ac:dyDescent="0.25">
      <c r="A1" s="144"/>
      <c r="B1" s="145"/>
      <c r="C1" s="210" t="s">
        <v>1513</v>
      </c>
      <c r="D1" s="210"/>
      <c r="E1" s="210"/>
      <c r="F1" s="210"/>
      <c r="I1" s="147"/>
      <c r="N1" s="147"/>
      <c r="S1" s="147"/>
      <c r="X1" s="147"/>
      <c r="AC1" s="147"/>
    </row>
    <row r="2" spans="1:30" s="149" customFormat="1" ht="12" x14ac:dyDescent="0.25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" customHeight="1" x14ac:dyDescent="0.25">
      <c r="C3" s="211" t="s">
        <v>1502</v>
      </c>
      <c r="D3" s="211"/>
      <c r="F3" s="211" t="s">
        <v>1227</v>
      </c>
      <c r="G3" s="211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5">
      <c r="C4" s="153" t="s">
        <v>13</v>
      </c>
      <c r="D4" s="154">
        <f>DatosViolenciaGénero!C7</f>
        <v>2484</v>
      </c>
      <c r="F4" s="153" t="s">
        <v>1508</v>
      </c>
      <c r="G4" s="155">
        <f>DatosViolenciaGénero!E82</f>
        <v>62</v>
      </c>
      <c r="H4" s="156"/>
    </row>
    <row r="5" spans="1:30" x14ac:dyDescent="0.25">
      <c r="C5" s="153" t="s">
        <v>40</v>
      </c>
      <c r="D5" s="154">
        <f>DatosViolenciaGénero!C5</f>
        <v>581</v>
      </c>
      <c r="F5" s="153" t="s">
        <v>1509</v>
      </c>
      <c r="G5" s="155">
        <f>DatosViolenciaGénero!F82</f>
        <v>435</v>
      </c>
      <c r="H5" s="156"/>
    </row>
    <row r="6" spans="1:30" ht="26.4" x14ac:dyDescent="0.25">
      <c r="C6" s="153" t="s">
        <v>1510</v>
      </c>
      <c r="D6" s="164">
        <f>DatosViolenciaGénero!C8</f>
        <v>195</v>
      </c>
    </row>
    <row r="7" spans="1:30" x14ac:dyDescent="0.25">
      <c r="C7" s="153" t="s">
        <v>60</v>
      </c>
      <c r="D7" s="164">
        <f>DatosViolenciaGénero!C9</f>
        <v>5</v>
      </c>
    </row>
    <row r="8" spans="1:30" x14ac:dyDescent="0.25">
      <c r="C8" s="153" t="s">
        <v>1514</v>
      </c>
      <c r="D8" s="154">
        <f>DatosViolenciaGénero!C11</f>
        <v>0</v>
      </c>
    </row>
    <row r="9" spans="1:30" x14ac:dyDescent="0.25">
      <c r="C9" s="153" t="s">
        <v>1515</v>
      </c>
      <c r="D9" s="154">
        <f>DatosViolenciaGénero!C12</f>
        <v>0</v>
      </c>
    </row>
    <row r="10" spans="1:30" x14ac:dyDescent="0.25">
      <c r="C10" s="153" t="s">
        <v>1507</v>
      </c>
      <c r="D10" s="164">
        <f>DatosViolenciaGénero!C6</f>
        <v>38</v>
      </c>
    </row>
    <row r="11" spans="1:30" x14ac:dyDescent="0.25">
      <c r="C11" s="153" t="s">
        <v>1511</v>
      </c>
      <c r="D11" s="164">
        <f>DatosViolenciaGénero!C10</f>
        <v>3</v>
      </c>
    </row>
    <row r="20" spans="3:32" x14ac:dyDescent="0.25">
      <c r="C20" s="159"/>
      <c r="D20" s="159"/>
    </row>
    <row r="21" spans="3:32" x14ac:dyDescent="0.25">
      <c r="C21" s="160"/>
      <c r="D21" s="160"/>
    </row>
    <row r="22" spans="3:32" s="159" customFormat="1" ht="12.75" customHeight="1" x14ac:dyDescent="0.25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60" customFormat="1" x14ac:dyDescent="0.25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25">
      <c r="AB24" s="146"/>
    </row>
    <row r="25" spans="3:32" ht="15.6" x14ac:dyDescent="0.3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6"/>
      <c r="AC25" s="161"/>
      <c r="AE25" s="162" t="s">
        <v>1470</v>
      </c>
      <c r="AF25" s="163">
        <v>0</v>
      </c>
    </row>
  </sheetData>
  <sheetProtection algorithmName="SHA-512" hashValue="rUtmzFbvyo5hyJC3GGE60RXDdHHZ5w01CTYNL5O3WmatgjNzYgIHmeK65NbPkb8oRWlIrZyJemvnkQpNRjfWig==" saltValue="sXsRAxBZSE1/aE7ZM0T0k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77"/>
  <sheetViews>
    <sheetView showGridLines="0" workbookViewId="0">
      <selection activeCell="A2" sqref="A2"/>
    </sheetView>
  </sheetViews>
  <sheetFormatPr baseColWidth="10" defaultColWidth="9.109375" defaultRowHeight="14.4" x14ac:dyDescent="0.3"/>
  <cols>
    <col min="1" max="1" width="67.6640625" bestFit="1" customWidth="1"/>
    <col min="2" max="2" width="64.6640625" bestFit="1" customWidth="1"/>
    <col min="3" max="3" width="10.109375" bestFit="1" customWidth="1"/>
    <col min="4" max="4" width="8.88671875" bestFit="1" customWidth="1"/>
    <col min="5" max="5" width="10.6640625" bestFit="1" customWidth="1"/>
    <col min="6" max="8" width="4" customWidth="1"/>
  </cols>
  <sheetData>
    <row r="3" spans="1:5" x14ac:dyDescent="0.3">
      <c r="A3" s="7" t="s">
        <v>12</v>
      </c>
    </row>
    <row r="5" spans="1:5" x14ac:dyDescent="0.3">
      <c r="A5" s="8" t="s">
        <v>13</v>
      </c>
    </row>
    <row r="6" spans="1:5" x14ac:dyDescent="0.3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3">
      <c r="A7" s="172" t="s">
        <v>18</v>
      </c>
      <c r="B7" s="13" t="s">
        <v>19</v>
      </c>
      <c r="C7" s="14">
        <v>11349</v>
      </c>
      <c r="D7" s="14">
        <v>10211</v>
      </c>
      <c r="E7" s="15">
        <v>0.11144843795906401</v>
      </c>
    </row>
    <row r="8" spans="1:5" x14ac:dyDescent="0.3">
      <c r="A8" s="173"/>
      <c r="B8" s="13" t="s">
        <v>20</v>
      </c>
      <c r="C8" s="14">
        <v>25146</v>
      </c>
      <c r="D8" s="14">
        <v>24831</v>
      </c>
      <c r="E8" s="15">
        <v>1.26857557085901E-2</v>
      </c>
    </row>
    <row r="9" spans="1:5" x14ac:dyDescent="0.3">
      <c r="A9" s="173"/>
      <c r="B9" s="13" t="s">
        <v>21</v>
      </c>
      <c r="C9" s="14">
        <v>23201</v>
      </c>
      <c r="D9" s="14">
        <v>22743</v>
      </c>
      <c r="E9" s="15">
        <v>2.01380644593941E-2</v>
      </c>
    </row>
    <row r="10" spans="1:5" x14ac:dyDescent="0.3">
      <c r="A10" s="173"/>
      <c r="B10" s="13" t="s">
        <v>22</v>
      </c>
      <c r="C10" s="14">
        <v>300</v>
      </c>
      <c r="D10" s="14">
        <v>342</v>
      </c>
      <c r="E10" s="15">
        <v>-0.12280701754386</v>
      </c>
    </row>
    <row r="11" spans="1:5" x14ac:dyDescent="0.3">
      <c r="A11" s="174"/>
      <c r="B11" s="13" t="s">
        <v>23</v>
      </c>
      <c r="C11" s="14">
        <v>13667</v>
      </c>
      <c r="D11" s="14">
        <v>11349</v>
      </c>
      <c r="E11" s="15">
        <v>0.204247070226452</v>
      </c>
    </row>
    <row r="12" spans="1:5" x14ac:dyDescent="0.3">
      <c r="A12" s="172" t="s">
        <v>24</v>
      </c>
      <c r="B12" s="13" t="s">
        <v>25</v>
      </c>
      <c r="C12" s="14">
        <v>6630</v>
      </c>
      <c r="D12" s="14">
        <v>6381</v>
      </c>
      <c r="E12" s="15">
        <v>3.9022096850023502E-2</v>
      </c>
    </row>
    <row r="13" spans="1:5" x14ac:dyDescent="0.3">
      <c r="A13" s="173"/>
      <c r="B13" s="13" t="s">
        <v>26</v>
      </c>
      <c r="C13" s="14">
        <v>2352</v>
      </c>
      <c r="D13" s="14">
        <v>2499</v>
      </c>
      <c r="E13" s="15">
        <v>-5.8823529411764698E-2</v>
      </c>
    </row>
    <row r="14" spans="1:5" x14ac:dyDescent="0.3">
      <c r="A14" s="174"/>
      <c r="B14" s="13" t="s">
        <v>27</v>
      </c>
      <c r="C14" s="14">
        <v>10713</v>
      </c>
      <c r="D14" s="14">
        <v>11357</v>
      </c>
      <c r="E14" s="15">
        <v>-5.6705115787619997E-2</v>
      </c>
    </row>
    <row r="15" spans="1:5" x14ac:dyDescent="0.3">
      <c r="A15" s="172" t="s">
        <v>28</v>
      </c>
      <c r="B15" s="13" t="s">
        <v>29</v>
      </c>
      <c r="C15" s="14">
        <v>980</v>
      </c>
      <c r="D15" s="14">
        <v>1004</v>
      </c>
      <c r="E15" s="15">
        <v>-2.3904382470119501E-2</v>
      </c>
    </row>
    <row r="16" spans="1:5" x14ac:dyDescent="0.3">
      <c r="A16" s="173"/>
      <c r="B16" s="13" t="s">
        <v>30</v>
      </c>
      <c r="C16" s="14">
        <v>2092</v>
      </c>
      <c r="D16" s="14">
        <v>2240</v>
      </c>
      <c r="E16" s="15">
        <v>-6.60714285714286E-2</v>
      </c>
    </row>
    <row r="17" spans="1:5" x14ac:dyDescent="0.3">
      <c r="A17" s="173"/>
      <c r="B17" s="13" t="s">
        <v>31</v>
      </c>
      <c r="C17" s="14">
        <v>27</v>
      </c>
      <c r="D17" s="14">
        <v>25</v>
      </c>
      <c r="E17" s="15">
        <v>0.08</v>
      </c>
    </row>
    <row r="18" spans="1:5" x14ac:dyDescent="0.3">
      <c r="A18" s="173"/>
      <c r="B18" s="13" t="s">
        <v>32</v>
      </c>
      <c r="C18" s="14">
        <v>3</v>
      </c>
      <c r="D18" s="14">
        <v>1</v>
      </c>
      <c r="E18" s="15">
        <v>2</v>
      </c>
    </row>
    <row r="19" spans="1:5" x14ac:dyDescent="0.3">
      <c r="A19" s="174"/>
      <c r="B19" s="13" t="s">
        <v>33</v>
      </c>
      <c r="C19" s="14">
        <v>331</v>
      </c>
      <c r="D19" s="14">
        <v>383</v>
      </c>
      <c r="E19" s="15">
        <v>-0.13577023498694499</v>
      </c>
    </row>
    <row r="20" spans="1:5" x14ac:dyDescent="0.3">
      <c r="A20" s="3"/>
    </row>
    <row r="21" spans="1:5" x14ac:dyDescent="0.3">
      <c r="A21" s="8" t="s">
        <v>34</v>
      </c>
    </row>
    <row r="22" spans="1:5" x14ac:dyDescent="0.3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3">
      <c r="A23" s="12" t="s">
        <v>35</v>
      </c>
      <c r="B23" s="16"/>
      <c r="C23" s="17"/>
      <c r="D23" s="14">
        <v>21</v>
      </c>
      <c r="E23" s="15">
        <v>0</v>
      </c>
    </row>
    <row r="24" spans="1:5" x14ac:dyDescent="0.3">
      <c r="A24" s="12" t="s">
        <v>36</v>
      </c>
      <c r="B24" s="16"/>
      <c r="C24" s="17"/>
      <c r="D24" s="14">
        <v>42</v>
      </c>
      <c r="E24" s="15">
        <v>0</v>
      </c>
    </row>
    <row r="25" spans="1:5" x14ac:dyDescent="0.3">
      <c r="A25" s="12" t="s">
        <v>37</v>
      </c>
      <c r="B25" s="16"/>
      <c r="C25" s="14">
        <v>761</v>
      </c>
      <c r="D25" s="14">
        <v>510</v>
      </c>
      <c r="E25" s="15">
        <v>0.49215686274509801</v>
      </c>
    </row>
    <row r="26" spans="1:5" x14ac:dyDescent="0.3">
      <c r="A26" s="12" t="s">
        <v>38</v>
      </c>
      <c r="B26" s="16"/>
      <c r="C26" s="14">
        <v>874</v>
      </c>
      <c r="D26" s="14">
        <v>590</v>
      </c>
      <c r="E26" s="15">
        <v>0.48135593220339001</v>
      </c>
    </row>
    <row r="27" spans="1:5" x14ac:dyDescent="0.3">
      <c r="A27" s="12" t="s">
        <v>39</v>
      </c>
      <c r="B27" s="16"/>
      <c r="C27" s="14">
        <v>82</v>
      </c>
      <c r="D27" s="14">
        <v>50</v>
      </c>
      <c r="E27" s="15">
        <v>0.64</v>
      </c>
    </row>
    <row r="28" spans="1:5" x14ac:dyDescent="0.3">
      <c r="A28" s="3"/>
    </row>
    <row r="29" spans="1:5" x14ac:dyDescent="0.3">
      <c r="A29" s="8" t="s">
        <v>40</v>
      </c>
    </row>
    <row r="30" spans="1:5" x14ac:dyDescent="0.3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3">
      <c r="A31" s="12" t="s">
        <v>18</v>
      </c>
      <c r="B31" s="13" t="s">
        <v>41</v>
      </c>
      <c r="C31" s="14">
        <v>1931</v>
      </c>
      <c r="D31" s="14">
        <v>1992</v>
      </c>
      <c r="E31" s="15">
        <v>-3.0622489959839402E-2</v>
      </c>
    </row>
    <row r="32" spans="1:5" x14ac:dyDescent="0.3">
      <c r="A32" s="172" t="s">
        <v>42</v>
      </c>
      <c r="B32" s="13" t="s">
        <v>43</v>
      </c>
      <c r="C32" s="14">
        <v>155</v>
      </c>
      <c r="D32" s="14">
        <v>181</v>
      </c>
      <c r="E32" s="15">
        <v>-0.143646408839779</v>
      </c>
    </row>
    <row r="33" spans="1:5" x14ac:dyDescent="0.3">
      <c r="A33" s="173"/>
      <c r="B33" s="13" t="s">
        <v>44</v>
      </c>
      <c r="C33" s="14">
        <v>59</v>
      </c>
      <c r="D33" s="14">
        <v>46</v>
      </c>
      <c r="E33" s="15">
        <v>0.282608695652174</v>
      </c>
    </row>
    <row r="34" spans="1:5" x14ac:dyDescent="0.3">
      <c r="A34" s="173"/>
      <c r="B34" s="13" t="s">
        <v>45</v>
      </c>
      <c r="C34" s="14">
        <v>6</v>
      </c>
      <c r="D34" s="14">
        <v>9</v>
      </c>
      <c r="E34" s="15">
        <v>-0.33333333333333298</v>
      </c>
    </row>
    <row r="35" spans="1:5" x14ac:dyDescent="0.3">
      <c r="A35" s="173"/>
      <c r="B35" s="13" t="s">
        <v>46</v>
      </c>
      <c r="C35" s="14">
        <v>16</v>
      </c>
      <c r="D35" s="14">
        <v>16</v>
      </c>
      <c r="E35" s="15">
        <v>0</v>
      </c>
    </row>
    <row r="36" spans="1:5" x14ac:dyDescent="0.3">
      <c r="A36" s="174"/>
      <c r="B36" s="13" t="s">
        <v>47</v>
      </c>
      <c r="C36" s="14">
        <v>1451</v>
      </c>
      <c r="D36" s="14">
        <v>1475</v>
      </c>
      <c r="E36" s="15">
        <v>-1.6271186440678001E-2</v>
      </c>
    </row>
    <row r="37" spans="1:5" x14ac:dyDescent="0.3">
      <c r="A37" s="3"/>
    </row>
    <row r="38" spans="1:5" x14ac:dyDescent="0.3">
      <c r="A38" s="8" t="s">
        <v>48</v>
      </c>
    </row>
    <row r="39" spans="1:5" x14ac:dyDescent="0.3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3">
      <c r="A40" s="12" t="s">
        <v>49</v>
      </c>
      <c r="B40" s="16"/>
      <c r="C40" s="14">
        <v>3645</v>
      </c>
      <c r="D40" s="14">
        <v>3296</v>
      </c>
      <c r="E40" s="15">
        <v>0.105885922330097</v>
      </c>
    </row>
    <row r="41" spans="1:5" x14ac:dyDescent="0.3">
      <c r="A41" s="12" t="s">
        <v>50</v>
      </c>
      <c r="B41" s="16"/>
      <c r="C41" s="14">
        <v>1916</v>
      </c>
      <c r="D41" s="14">
        <v>2135</v>
      </c>
      <c r="E41" s="15">
        <v>-0.102576112412178</v>
      </c>
    </row>
    <row r="42" spans="1:5" x14ac:dyDescent="0.3">
      <c r="A42" s="3"/>
    </row>
    <row r="43" spans="1:5" x14ac:dyDescent="0.3">
      <c r="A43" s="8" t="s">
        <v>51</v>
      </c>
    </row>
    <row r="44" spans="1:5" x14ac:dyDescent="0.3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3">
      <c r="A45" s="172" t="s">
        <v>52</v>
      </c>
      <c r="B45" s="13" t="s">
        <v>19</v>
      </c>
      <c r="C45" s="14">
        <v>1646</v>
      </c>
      <c r="D45" s="14">
        <v>1155</v>
      </c>
      <c r="E45" s="15">
        <v>0.42510822510822499</v>
      </c>
    </row>
    <row r="46" spans="1:5" x14ac:dyDescent="0.3">
      <c r="A46" s="173"/>
      <c r="B46" s="13" t="s">
        <v>53</v>
      </c>
      <c r="C46" s="14">
        <v>56</v>
      </c>
      <c r="D46" s="14">
        <v>84</v>
      </c>
      <c r="E46" s="15">
        <v>-0.33333333333333298</v>
      </c>
    </row>
    <row r="47" spans="1:5" x14ac:dyDescent="0.3">
      <c r="A47" s="173"/>
      <c r="B47" s="13" t="s">
        <v>54</v>
      </c>
      <c r="C47" s="14">
        <v>2092</v>
      </c>
      <c r="D47" s="14">
        <v>2240</v>
      </c>
      <c r="E47" s="15">
        <v>-6.60714285714286E-2</v>
      </c>
    </row>
    <row r="48" spans="1:5" x14ac:dyDescent="0.3">
      <c r="A48" s="174"/>
      <c r="B48" s="13" t="s">
        <v>23</v>
      </c>
      <c r="C48" s="14">
        <v>1117</v>
      </c>
      <c r="D48" s="14">
        <v>1169</v>
      </c>
      <c r="E48" s="15">
        <v>-4.4482463644140303E-2</v>
      </c>
    </row>
    <row r="49" spans="1:5" x14ac:dyDescent="0.3">
      <c r="A49" s="172" t="s">
        <v>55</v>
      </c>
      <c r="B49" s="13" t="s">
        <v>56</v>
      </c>
      <c r="C49" s="14">
        <v>1533</v>
      </c>
      <c r="D49" s="14">
        <v>1656</v>
      </c>
      <c r="E49" s="15">
        <v>-7.4275362318840604E-2</v>
      </c>
    </row>
    <row r="50" spans="1:5" x14ac:dyDescent="0.3">
      <c r="A50" s="173"/>
      <c r="B50" s="13" t="s">
        <v>57</v>
      </c>
      <c r="C50" s="14">
        <v>67</v>
      </c>
      <c r="D50" s="14">
        <v>63</v>
      </c>
      <c r="E50" s="15">
        <v>6.3492063492063502E-2</v>
      </c>
    </row>
    <row r="51" spans="1:5" x14ac:dyDescent="0.3">
      <c r="A51" s="173"/>
      <c r="B51" s="13" t="s">
        <v>58</v>
      </c>
      <c r="C51" s="14">
        <v>183</v>
      </c>
      <c r="D51" s="14">
        <v>194</v>
      </c>
      <c r="E51" s="15">
        <v>-5.67010309278351E-2</v>
      </c>
    </row>
    <row r="52" spans="1:5" x14ac:dyDescent="0.3">
      <c r="A52" s="174"/>
      <c r="B52" s="13" t="s">
        <v>59</v>
      </c>
      <c r="C52" s="14">
        <v>44</v>
      </c>
      <c r="D52" s="14">
        <v>49</v>
      </c>
      <c r="E52" s="15">
        <v>-0.102040816326531</v>
      </c>
    </row>
    <row r="53" spans="1:5" x14ac:dyDescent="0.3">
      <c r="A53" s="3"/>
    </row>
    <row r="54" spans="1:5" x14ac:dyDescent="0.3">
      <c r="A54" s="8" t="s">
        <v>60</v>
      </c>
    </row>
    <row r="55" spans="1:5" x14ac:dyDescent="0.3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3">
      <c r="A56" s="172" t="s">
        <v>61</v>
      </c>
      <c r="B56" s="13" t="s">
        <v>54</v>
      </c>
      <c r="C56" s="14">
        <v>39</v>
      </c>
      <c r="D56" s="14">
        <v>25</v>
      </c>
      <c r="E56" s="15">
        <v>0.56000000000000005</v>
      </c>
    </row>
    <row r="57" spans="1:5" x14ac:dyDescent="0.3">
      <c r="A57" s="173"/>
      <c r="B57" s="13" t="s">
        <v>53</v>
      </c>
      <c r="C57" s="14">
        <v>1</v>
      </c>
      <c r="D57" s="14">
        <v>1</v>
      </c>
      <c r="E57" s="15">
        <v>0</v>
      </c>
    </row>
    <row r="58" spans="1:5" x14ac:dyDescent="0.3">
      <c r="A58" s="173"/>
      <c r="B58" s="13" t="s">
        <v>19</v>
      </c>
      <c r="C58" s="14">
        <v>29</v>
      </c>
      <c r="D58" s="14">
        <v>34</v>
      </c>
      <c r="E58" s="15">
        <v>-0.14705882352941199</v>
      </c>
    </row>
    <row r="59" spans="1:5" x14ac:dyDescent="0.3">
      <c r="A59" s="173"/>
      <c r="B59" s="13" t="s">
        <v>23</v>
      </c>
      <c r="C59" s="14">
        <v>49</v>
      </c>
      <c r="D59" s="14">
        <v>25</v>
      </c>
      <c r="E59" s="15">
        <v>0.96</v>
      </c>
    </row>
    <row r="60" spans="1:5" x14ac:dyDescent="0.3">
      <c r="A60" s="173"/>
      <c r="B60" s="13" t="s">
        <v>62</v>
      </c>
      <c r="C60" s="14">
        <v>10</v>
      </c>
      <c r="D60" s="14">
        <v>29</v>
      </c>
      <c r="E60" s="15">
        <v>-0.65517241379310298</v>
      </c>
    </row>
    <row r="61" spans="1:5" x14ac:dyDescent="0.3">
      <c r="A61" s="174"/>
      <c r="B61" s="13" t="s">
        <v>63</v>
      </c>
      <c r="C61" s="17"/>
      <c r="D61" s="14">
        <v>0</v>
      </c>
      <c r="E61" s="15">
        <v>0</v>
      </c>
    </row>
    <row r="62" spans="1:5" x14ac:dyDescent="0.3">
      <c r="A62" s="172" t="s">
        <v>64</v>
      </c>
      <c r="B62" s="13" t="s">
        <v>65</v>
      </c>
      <c r="C62" s="14">
        <v>19</v>
      </c>
      <c r="D62" s="14">
        <v>31</v>
      </c>
      <c r="E62" s="15">
        <v>-0.38709677419354799</v>
      </c>
    </row>
    <row r="63" spans="1:5" x14ac:dyDescent="0.3">
      <c r="A63" s="173"/>
      <c r="B63" s="13" t="s">
        <v>58</v>
      </c>
      <c r="C63" s="14">
        <v>1</v>
      </c>
      <c r="D63" s="14">
        <v>1</v>
      </c>
      <c r="E63" s="15">
        <v>0</v>
      </c>
    </row>
    <row r="64" spans="1:5" x14ac:dyDescent="0.3">
      <c r="A64" s="174"/>
      <c r="B64" s="13" t="s">
        <v>66</v>
      </c>
      <c r="C64" s="14">
        <v>6</v>
      </c>
      <c r="D64" s="14">
        <v>4</v>
      </c>
      <c r="E64" s="15">
        <v>0.5</v>
      </c>
    </row>
    <row r="65" spans="1:5" x14ac:dyDescent="0.3">
      <c r="A65" s="3"/>
    </row>
    <row r="66" spans="1:5" x14ac:dyDescent="0.3">
      <c r="A66" s="8" t="s">
        <v>67</v>
      </c>
    </row>
    <row r="67" spans="1:5" x14ac:dyDescent="0.3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3">
      <c r="A68" s="12" t="s">
        <v>35</v>
      </c>
      <c r="B68" s="16"/>
      <c r="C68" s="17"/>
      <c r="D68" s="14">
        <v>0</v>
      </c>
      <c r="E68" s="15">
        <v>0</v>
      </c>
    </row>
    <row r="69" spans="1:5" x14ac:dyDescent="0.3">
      <c r="A69" s="12" t="s">
        <v>36</v>
      </c>
      <c r="B69" s="16"/>
      <c r="C69" s="17"/>
      <c r="D69" s="14">
        <v>0</v>
      </c>
      <c r="E69" s="15">
        <v>0</v>
      </c>
    </row>
    <row r="70" spans="1:5" x14ac:dyDescent="0.3">
      <c r="A70" s="12" t="s">
        <v>37</v>
      </c>
      <c r="B70" s="16"/>
      <c r="C70" s="14">
        <v>1</v>
      </c>
      <c r="D70" s="14">
        <v>1</v>
      </c>
      <c r="E70" s="15">
        <v>0</v>
      </c>
    </row>
    <row r="71" spans="1:5" x14ac:dyDescent="0.3">
      <c r="A71" s="12" t="s">
        <v>38</v>
      </c>
      <c r="B71" s="16"/>
      <c r="C71" s="14">
        <v>1</v>
      </c>
      <c r="D71" s="14">
        <v>1</v>
      </c>
      <c r="E71" s="15">
        <v>0</v>
      </c>
    </row>
    <row r="72" spans="1:5" x14ac:dyDescent="0.3">
      <c r="A72" s="12" t="s">
        <v>39</v>
      </c>
      <c r="B72" s="16"/>
      <c r="C72" s="17"/>
      <c r="D72" s="14">
        <v>0</v>
      </c>
      <c r="E72" s="15">
        <v>0</v>
      </c>
    </row>
    <row r="73" spans="1:5" x14ac:dyDescent="0.3">
      <c r="A73" s="3"/>
    </row>
    <row r="74" spans="1:5" x14ac:dyDescent="0.3">
      <c r="A74" s="8" t="s">
        <v>68</v>
      </c>
    </row>
    <row r="75" spans="1:5" x14ac:dyDescent="0.3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3">
      <c r="A76" s="175"/>
      <c r="B76" s="13" t="s">
        <v>49</v>
      </c>
      <c r="C76" s="14">
        <v>3</v>
      </c>
      <c r="D76" s="14">
        <v>3</v>
      </c>
      <c r="E76" s="15">
        <v>0</v>
      </c>
    </row>
    <row r="77" spans="1:5" x14ac:dyDescent="0.3">
      <c r="A77" s="176"/>
      <c r="B77" s="13" t="s">
        <v>58</v>
      </c>
      <c r="C77" s="17"/>
      <c r="D77" s="14">
        <v>0</v>
      </c>
      <c r="E77" s="15">
        <v>0</v>
      </c>
    </row>
    <row r="78" spans="1:5" x14ac:dyDescent="0.3">
      <c r="A78" s="176"/>
      <c r="B78" s="13" t="s">
        <v>65</v>
      </c>
      <c r="C78" s="14">
        <v>2</v>
      </c>
      <c r="D78" s="14">
        <v>1</v>
      </c>
      <c r="E78" s="15">
        <v>1</v>
      </c>
    </row>
    <row r="79" spans="1:5" x14ac:dyDescent="0.3">
      <c r="A79" s="176"/>
      <c r="B79" s="13" t="s">
        <v>69</v>
      </c>
      <c r="C79" s="14">
        <v>2</v>
      </c>
      <c r="D79" s="14">
        <v>4</v>
      </c>
      <c r="E79" s="15">
        <v>-0.5</v>
      </c>
    </row>
    <row r="80" spans="1:5" x14ac:dyDescent="0.3">
      <c r="A80" s="177"/>
      <c r="B80" s="13" t="s">
        <v>70</v>
      </c>
      <c r="C80" s="17"/>
      <c r="D80" s="14">
        <v>0</v>
      </c>
      <c r="E80" s="15">
        <v>0</v>
      </c>
    </row>
    <row r="81" spans="1:5" x14ac:dyDescent="0.3">
      <c r="A81" s="3"/>
    </row>
    <row r="82" spans="1:5" x14ac:dyDescent="0.3">
      <c r="A82" s="8" t="s">
        <v>71</v>
      </c>
    </row>
    <row r="83" spans="1:5" x14ac:dyDescent="0.3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3">
      <c r="A84" s="172" t="s">
        <v>72</v>
      </c>
      <c r="B84" s="13" t="s">
        <v>73</v>
      </c>
      <c r="C84" s="14">
        <v>1916</v>
      </c>
      <c r="D84" s="14">
        <v>2135</v>
      </c>
      <c r="E84" s="15">
        <v>-0.102576112412178</v>
      </c>
    </row>
    <row r="85" spans="1:5" x14ac:dyDescent="0.3">
      <c r="A85" s="174"/>
      <c r="B85" s="13" t="s">
        <v>74</v>
      </c>
      <c r="C85" s="14">
        <v>1373</v>
      </c>
      <c r="D85" s="14">
        <v>1071</v>
      </c>
      <c r="E85" s="15">
        <v>0.28197945845004702</v>
      </c>
    </row>
    <row r="86" spans="1:5" x14ac:dyDescent="0.3">
      <c r="A86" s="172" t="s">
        <v>75</v>
      </c>
      <c r="B86" s="13" t="s">
        <v>73</v>
      </c>
      <c r="C86" s="14">
        <v>1071</v>
      </c>
      <c r="D86" s="14">
        <v>1565</v>
      </c>
      <c r="E86" s="15">
        <v>-0.31565495207667699</v>
      </c>
    </row>
    <row r="87" spans="1:5" x14ac:dyDescent="0.3">
      <c r="A87" s="174"/>
      <c r="B87" s="13" t="s">
        <v>74</v>
      </c>
      <c r="C87" s="14">
        <v>1133</v>
      </c>
      <c r="D87" s="14">
        <v>935</v>
      </c>
      <c r="E87" s="15">
        <v>0.21176470588235299</v>
      </c>
    </row>
    <row r="88" spans="1:5" x14ac:dyDescent="0.3">
      <c r="A88" s="172" t="s">
        <v>76</v>
      </c>
      <c r="B88" s="13" t="s">
        <v>73</v>
      </c>
      <c r="C88" s="14">
        <v>105</v>
      </c>
      <c r="D88" s="14">
        <v>93</v>
      </c>
      <c r="E88" s="15">
        <v>0.12903225806451599</v>
      </c>
    </row>
    <row r="89" spans="1:5" x14ac:dyDescent="0.3">
      <c r="A89" s="174"/>
      <c r="B89" s="13" t="s">
        <v>74</v>
      </c>
      <c r="C89" s="14">
        <v>76</v>
      </c>
      <c r="D89" s="14">
        <v>62</v>
      </c>
      <c r="E89" s="15">
        <v>0.225806451612903</v>
      </c>
    </row>
    <row r="90" spans="1:5" x14ac:dyDescent="0.3">
      <c r="A90" s="172" t="s">
        <v>77</v>
      </c>
      <c r="B90" s="13" t="s">
        <v>73</v>
      </c>
      <c r="C90" s="17"/>
      <c r="D90" s="14">
        <v>0</v>
      </c>
      <c r="E90" s="15">
        <v>0</v>
      </c>
    </row>
    <row r="91" spans="1:5" x14ac:dyDescent="0.3">
      <c r="A91" s="174"/>
      <c r="B91" s="13" t="s">
        <v>74</v>
      </c>
      <c r="C91" s="17"/>
      <c r="D91" s="14">
        <v>0</v>
      </c>
      <c r="E91" s="15">
        <v>0</v>
      </c>
    </row>
    <row r="92" spans="1:5" x14ac:dyDescent="0.3">
      <c r="A92" s="3"/>
    </row>
    <row r="93" spans="1:5" x14ac:dyDescent="0.3">
      <c r="A93" s="8" t="s">
        <v>78</v>
      </c>
    </row>
    <row r="94" spans="1:5" x14ac:dyDescent="0.3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3">
      <c r="A95" s="18"/>
      <c r="B95" s="16"/>
      <c r="C95" s="14">
        <v>1348</v>
      </c>
      <c r="D95" s="14">
        <v>1393</v>
      </c>
      <c r="E95" s="15">
        <v>-3.23043790380474E-2</v>
      </c>
    </row>
    <row r="96" spans="1:5" x14ac:dyDescent="0.3">
      <c r="A96" s="12" t="s">
        <v>79</v>
      </c>
      <c r="B96" s="16"/>
      <c r="C96" s="17"/>
      <c r="D96" s="14">
        <v>0</v>
      </c>
      <c r="E96" s="15">
        <v>0</v>
      </c>
    </row>
    <row r="97" spans="1:5" x14ac:dyDescent="0.3">
      <c r="A97" s="3"/>
    </row>
    <row r="98" spans="1:5" x14ac:dyDescent="0.3">
      <c r="A98" s="8" t="s">
        <v>80</v>
      </c>
    </row>
    <row r="99" spans="1:5" x14ac:dyDescent="0.3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3">
      <c r="A100" s="12" t="s">
        <v>81</v>
      </c>
      <c r="B100" s="16"/>
      <c r="C100" s="14">
        <v>1159</v>
      </c>
      <c r="D100" s="14">
        <v>1173</v>
      </c>
      <c r="E100" s="15">
        <v>-1.1935208866155201E-2</v>
      </c>
    </row>
    <row r="101" spans="1:5" x14ac:dyDescent="0.3">
      <c r="A101" s="12" t="s">
        <v>82</v>
      </c>
      <c r="B101" s="16"/>
      <c r="C101" s="14">
        <v>677</v>
      </c>
      <c r="D101" s="14">
        <v>841</v>
      </c>
      <c r="E101" s="15">
        <v>-0.19500594530321</v>
      </c>
    </row>
    <row r="102" spans="1:5" x14ac:dyDescent="0.3">
      <c r="A102" s="12" t="s">
        <v>79</v>
      </c>
      <c r="B102" s="16"/>
      <c r="C102" s="14">
        <v>13</v>
      </c>
      <c r="D102" s="14">
        <v>8</v>
      </c>
      <c r="E102" s="15">
        <v>0.625</v>
      </c>
    </row>
    <row r="103" spans="1:5" x14ac:dyDescent="0.3">
      <c r="A103" s="3"/>
    </row>
    <row r="104" spans="1:5" x14ac:dyDescent="0.3">
      <c r="A104" s="8" t="s">
        <v>83</v>
      </c>
    </row>
    <row r="105" spans="1:5" x14ac:dyDescent="0.3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3">
      <c r="A106" s="172" t="s">
        <v>81</v>
      </c>
      <c r="B106" s="13" t="s">
        <v>84</v>
      </c>
      <c r="C106" s="14">
        <v>566</v>
      </c>
      <c r="D106" s="14">
        <v>507</v>
      </c>
      <c r="E106" s="15">
        <v>0.116370808678501</v>
      </c>
    </row>
    <row r="107" spans="1:5" x14ac:dyDescent="0.3">
      <c r="A107" s="173"/>
      <c r="B107" s="13" t="s">
        <v>85</v>
      </c>
      <c r="C107" s="14">
        <v>47</v>
      </c>
      <c r="D107" s="14">
        <v>207</v>
      </c>
      <c r="E107" s="15">
        <v>-0.77294685990338197</v>
      </c>
    </row>
    <row r="108" spans="1:5" x14ac:dyDescent="0.3">
      <c r="A108" s="174"/>
      <c r="B108" s="13" t="s">
        <v>86</v>
      </c>
      <c r="C108" s="14">
        <v>367</v>
      </c>
      <c r="D108" s="14">
        <v>686</v>
      </c>
      <c r="E108" s="15">
        <v>-0.46501457725947498</v>
      </c>
    </row>
    <row r="109" spans="1:5" x14ac:dyDescent="0.3">
      <c r="A109" s="172" t="s">
        <v>82</v>
      </c>
      <c r="B109" s="13" t="s">
        <v>87</v>
      </c>
      <c r="C109" s="14">
        <v>27</v>
      </c>
      <c r="D109" s="14">
        <v>41</v>
      </c>
      <c r="E109" s="15">
        <v>-0.34146341463414598</v>
      </c>
    </row>
    <row r="110" spans="1:5" x14ac:dyDescent="0.3">
      <c r="A110" s="174"/>
      <c r="B110" s="13" t="s">
        <v>86</v>
      </c>
      <c r="C110" s="14">
        <v>108</v>
      </c>
      <c r="D110" s="14">
        <v>144</v>
      </c>
      <c r="E110" s="15">
        <v>-0.25</v>
      </c>
    </row>
    <row r="111" spans="1:5" x14ac:dyDescent="0.3">
      <c r="A111" s="12" t="s">
        <v>79</v>
      </c>
      <c r="B111" s="16"/>
      <c r="C111" s="14">
        <v>12</v>
      </c>
      <c r="D111" s="14">
        <v>9</v>
      </c>
      <c r="E111" s="15">
        <v>0.33333333333333298</v>
      </c>
    </row>
    <row r="112" spans="1:5" x14ac:dyDescent="0.3">
      <c r="A112" s="3"/>
    </row>
    <row r="113" spans="1:5" x14ac:dyDescent="0.3">
      <c r="A113" s="8" t="s">
        <v>88</v>
      </c>
    </row>
    <row r="114" spans="1:5" x14ac:dyDescent="0.3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3">
      <c r="A115" s="172" t="s">
        <v>81</v>
      </c>
      <c r="B115" s="13" t="s">
        <v>84</v>
      </c>
      <c r="C115" s="14">
        <v>33</v>
      </c>
      <c r="D115" s="14">
        <v>45</v>
      </c>
      <c r="E115" s="15">
        <v>-0.266666666666667</v>
      </c>
    </row>
    <row r="116" spans="1:5" x14ac:dyDescent="0.3">
      <c r="A116" s="173"/>
      <c r="B116" s="13" t="s">
        <v>85</v>
      </c>
      <c r="C116" s="14">
        <v>2</v>
      </c>
      <c r="D116" s="14">
        <v>2</v>
      </c>
      <c r="E116" s="15">
        <v>0</v>
      </c>
    </row>
    <row r="117" spans="1:5" x14ac:dyDescent="0.3">
      <c r="A117" s="174"/>
      <c r="B117" s="13" t="s">
        <v>86</v>
      </c>
      <c r="C117" s="14">
        <v>49</v>
      </c>
      <c r="D117" s="14">
        <v>37</v>
      </c>
      <c r="E117" s="15">
        <v>0.32432432432432401</v>
      </c>
    </row>
    <row r="118" spans="1:5" x14ac:dyDescent="0.3">
      <c r="A118" s="172" t="s">
        <v>82</v>
      </c>
      <c r="B118" s="13" t="s">
        <v>87</v>
      </c>
      <c r="C118" s="14">
        <v>2</v>
      </c>
      <c r="D118" s="14">
        <v>1</v>
      </c>
      <c r="E118" s="15">
        <v>1</v>
      </c>
    </row>
    <row r="119" spans="1:5" x14ac:dyDescent="0.3">
      <c r="A119" s="174"/>
      <c r="B119" s="13" t="s">
        <v>86</v>
      </c>
      <c r="C119" s="14">
        <v>16</v>
      </c>
      <c r="D119" s="14">
        <v>9</v>
      </c>
      <c r="E119" s="15">
        <v>0.77777777777777801</v>
      </c>
    </row>
    <row r="120" spans="1:5" x14ac:dyDescent="0.3">
      <c r="A120" s="12" t="s">
        <v>79</v>
      </c>
      <c r="B120" s="16"/>
      <c r="C120" s="14">
        <v>6</v>
      </c>
      <c r="D120" s="14">
        <v>3</v>
      </c>
      <c r="E120" s="15">
        <v>1</v>
      </c>
    </row>
    <row r="121" spans="1:5" x14ac:dyDescent="0.3">
      <c r="A121" s="3"/>
    </row>
    <row r="122" spans="1:5" x14ac:dyDescent="0.3">
      <c r="A122" s="8" t="s">
        <v>89</v>
      </c>
    </row>
    <row r="123" spans="1:5" x14ac:dyDescent="0.3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3">
      <c r="A124" s="172" t="s">
        <v>90</v>
      </c>
      <c r="B124" s="13" t="s">
        <v>91</v>
      </c>
      <c r="C124" s="17"/>
      <c r="D124" s="14">
        <v>0</v>
      </c>
      <c r="E124" s="15">
        <v>0</v>
      </c>
    </row>
    <row r="125" spans="1:5" x14ac:dyDescent="0.3">
      <c r="A125" s="174"/>
      <c r="B125" s="13" t="s">
        <v>92</v>
      </c>
      <c r="C125" s="17"/>
      <c r="D125" s="14">
        <v>0</v>
      </c>
      <c r="E125" s="15">
        <v>0</v>
      </c>
    </row>
    <row r="126" spans="1:5" x14ac:dyDescent="0.3">
      <c r="A126" s="172" t="s">
        <v>93</v>
      </c>
      <c r="B126" s="13" t="s">
        <v>91</v>
      </c>
      <c r="C126" s="14">
        <v>1498</v>
      </c>
      <c r="D126" s="14">
        <v>1193</v>
      </c>
      <c r="E126" s="15">
        <v>0.255658005029338</v>
      </c>
    </row>
    <row r="127" spans="1:5" x14ac:dyDescent="0.3">
      <c r="A127" s="174"/>
      <c r="B127" s="13" t="s">
        <v>92</v>
      </c>
      <c r="C127" s="14">
        <v>3068</v>
      </c>
      <c r="D127" s="14">
        <v>2518</v>
      </c>
      <c r="E127" s="15">
        <v>0.218427323272438</v>
      </c>
    </row>
    <row r="128" spans="1:5" x14ac:dyDescent="0.3">
      <c r="A128" s="172" t="s">
        <v>94</v>
      </c>
      <c r="B128" s="13" t="s">
        <v>91</v>
      </c>
      <c r="C128" s="14">
        <v>5659</v>
      </c>
      <c r="D128" s="14">
        <v>6202</v>
      </c>
      <c r="E128" s="15">
        <v>-8.7552402450822298E-2</v>
      </c>
    </row>
    <row r="129" spans="1:5" x14ac:dyDescent="0.3">
      <c r="A129" s="174"/>
      <c r="B129" s="13" t="s">
        <v>92</v>
      </c>
      <c r="C129" s="14">
        <v>12075</v>
      </c>
      <c r="D129" s="14">
        <v>14717</v>
      </c>
      <c r="E129" s="15">
        <v>-0.17952028266630399</v>
      </c>
    </row>
    <row r="130" spans="1:5" x14ac:dyDescent="0.3">
      <c r="A130" s="172" t="s">
        <v>95</v>
      </c>
      <c r="B130" s="13" t="s">
        <v>91</v>
      </c>
      <c r="C130" s="14">
        <v>1455</v>
      </c>
      <c r="D130" s="14">
        <v>1538</v>
      </c>
      <c r="E130" s="15">
        <v>-5.39661898569571E-2</v>
      </c>
    </row>
    <row r="131" spans="1:5" x14ac:dyDescent="0.3">
      <c r="A131" s="174"/>
      <c r="B131" s="13" t="s">
        <v>92</v>
      </c>
      <c r="C131" s="14">
        <v>2612</v>
      </c>
      <c r="D131" s="14">
        <v>3298</v>
      </c>
      <c r="E131" s="15">
        <v>-0.208004851425106</v>
      </c>
    </row>
    <row r="132" spans="1:5" x14ac:dyDescent="0.3">
      <c r="A132" s="3"/>
    </row>
    <row r="133" spans="1:5" x14ac:dyDescent="0.3">
      <c r="A133" s="8" t="s">
        <v>96</v>
      </c>
    </row>
    <row r="134" spans="1:5" x14ac:dyDescent="0.3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3">
      <c r="A135" s="172" t="s">
        <v>97</v>
      </c>
      <c r="B135" s="13" t="s">
        <v>98</v>
      </c>
      <c r="C135" s="14">
        <v>87</v>
      </c>
      <c r="D135" s="14">
        <v>91</v>
      </c>
      <c r="E135" s="15">
        <v>-4.3956043956044001E-2</v>
      </c>
    </row>
    <row r="136" spans="1:5" x14ac:dyDescent="0.3">
      <c r="A136" s="174"/>
      <c r="B136" s="13" t="s">
        <v>99</v>
      </c>
      <c r="C136" s="14">
        <v>3</v>
      </c>
      <c r="D136" s="14">
        <v>8</v>
      </c>
      <c r="E136" s="15">
        <v>-0.625</v>
      </c>
    </row>
    <row r="137" spans="1:5" x14ac:dyDescent="0.3">
      <c r="A137" s="172" t="s">
        <v>100</v>
      </c>
      <c r="B137" s="13" t="s">
        <v>98</v>
      </c>
      <c r="C137" s="17"/>
      <c r="D137" s="14">
        <v>2</v>
      </c>
      <c r="E137" s="15">
        <v>0</v>
      </c>
    </row>
    <row r="138" spans="1:5" x14ac:dyDescent="0.3">
      <c r="A138" s="174"/>
      <c r="B138" s="13" t="s">
        <v>99</v>
      </c>
      <c r="C138" s="17"/>
      <c r="D138" s="14">
        <v>2</v>
      </c>
      <c r="E138" s="15">
        <v>0</v>
      </c>
    </row>
    <row r="139" spans="1:5" x14ac:dyDescent="0.3">
      <c r="A139" s="172" t="s">
        <v>101</v>
      </c>
      <c r="B139" s="13" t="s">
        <v>98</v>
      </c>
      <c r="C139" s="14">
        <v>1</v>
      </c>
      <c r="D139" s="14">
        <v>6</v>
      </c>
      <c r="E139" s="15">
        <v>-0.83333333333333304</v>
      </c>
    </row>
    <row r="140" spans="1:5" x14ac:dyDescent="0.3">
      <c r="A140" s="174"/>
      <c r="B140" s="13" t="s">
        <v>102</v>
      </c>
      <c r="C140" s="17"/>
      <c r="D140" s="14">
        <v>1</v>
      </c>
      <c r="E140" s="15">
        <v>0</v>
      </c>
    </row>
    <row r="141" spans="1:5" x14ac:dyDescent="0.3">
      <c r="A141" s="3"/>
    </row>
    <row r="142" spans="1:5" x14ac:dyDescent="0.3">
      <c r="A142" s="8" t="s">
        <v>103</v>
      </c>
    </row>
    <row r="143" spans="1:5" x14ac:dyDescent="0.3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3">
      <c r="A144" s="12" t="s">
        <v>104</v>
      </c>
      <c r="B144" s="16"/>
      <c r="C144" s="14">
        <v>182</v>
      </c>
      <c r="D144" s="14">
        <v>195</v>
      </c>
      <c r="E144" s="15">
        <v>-6.6666666666666693E-2</v>
      </c>
    </row>
    <row r="145" spans="1:5" x14ac:dyDescent="0.3">
      <c r="A145" s="172" t="s">
        <v>105</v>
      </c>
      <c r="B145" s="13" t="s">
        <v>106</v>
      </c>
      <c r="C145" s="14">
        <v>10</v>
      </c>
      <c r="D145" s="14">
        <v>2</v>
      </c>
      <c r="E145" s="15">
        <v>4</v>
      </c>
    </row>
    <row r="146" spans="1:5" x14ac:dyDescent="0.3">
      <c r="A146" s="173"/>
      <c r="B146" s="13" t="s">
        <v>107</v>
      </c>
      <c r="C146" s="14">
        <v>97</v>
      </c>
      <c r="D146" s="14">
        <v>103</v>
      </c>
      <c r="E146" s="15">
        <v>-5.8252427184466E-2</v>
      </c>
    </row>
    <row r="147" spans="1:5" x14ac:dyDescent="0.3">
      <c r="A147" s="173"/>
      <c r="B147" s="13" t="s">
        <v>108</v>
      </c>
      <c r="C147" s="14">
        <v>8</v>
      </c>
      <c r="D147" s="14">
        <v>10</v>
      </c>
      <c r="E147" s="15">
        <v>-0.2</v>
      </c>
    </row>
    <row r="148" spans="1:5" x14ac:dyDescent="0.3">
      <c r="A148" s="173"/>
      <c r="B148" s="13" t="s">
        <v>109</v>
      </c>
      <c r="C148" s="14">
        <v>4</v>
      </c>
      <c r="D148" s="14">
        <v>5</v>
      </c>
      <c r="E148" s="15">
        <v>-0.2</v>
      </c>
    </row>
    <row r="149" spans="1:5" x14ac:dyDescent="0.3">
      <c r="A149" s="173"/>
      <c r="B149" s="13" t="s">
        <v>110</v>
      </c>
      <c r="C149" s="14">
        <v>63</v>
      </c>
      <c r="D149" s="14">
        <v>72</v>
      </c>
      <c r="E149" s="15">
        <v>-0.125</v>
      </c>
    </row>
    <row r="150" spans="1:5" x14ac:dyDescent="0.3">
      <c r="A150" s="174"/>
      <c r="B150" s="13" t="s">
        <v>111</v>
      </c>
      <c r="C150" s="17"/>
      <c r="D150" s="14">
        <v>3</v>
      </c>
      <c r="E150" s="15">
        <v>0</v>
      </c>
    </row>
    <row r="151" spans="1:5" x14ac:dyDescent="0.3">
      <c r="A151" s="172" t="s">
        <v>112</v>
      </c>
      <c r="B151" s="13" t="s">
        <v>113</v>
      </c>
      <c r="C151" s="14">
        <v>85</v>
      </c>
      <c r="D151" s="14">
        <v>73</v>
      </c>
      <c r="E151" s="15">
        <v>0.164383561643836</v>
      </c>
    </row>
    <row r="152" spans="1:5" x14ac:dyDescent="0.3">
      <c r="A152" s="174"/>
      <c r="B152" s="13" t="s">
        <v>114</v>
      </c>
      <c r="C152" s="14">
        <v>78</v>
      </c>
      <c r="D152" s="14">
        <v>120</v>
      </c>
      <c r="E152" s="15">
        <v>-0.35</v>
      </c>
    </row>
    <row r="153" spans="1:5" x14ac:dyDescent="0.3">
      <c r="A153" s="172" t="s">
        <v>115</v>
      </c>
      <c r="B153" s="13" t="s">
        <v>19</v>
      </c>
      <c r="C153" s="14">
        <v>12</v>
      </c>
      <c r="D153" s="14">
        <v>17</v>
      </c>
      <c r="E153" s="15">
        <v>-0.29411764705882298</v>
      </c>
    </row>
    <row r="154" spans="1:5" x14ac:dyDescent="0.3">
      <c r="A154" s="174"/>
      <c r="B154" s="13" t="s">
        <v>23</v>
      </c>
      <c r="C154" s="14">
        <v>19</v>
      </c>
      <c r="D154" s="14">
        <v>12</v>
      </c>
      <c r="E154" s="15">
        <v>0.58333333333333304</v>
      </c>
    </row>
    <row r="155" spans="1:5" x14ac:dyDescent="0.3">
      <c r="A155" s="12" t="s">
        <v>116</v>
      </c>
      <c r="B155" s="16"/>
      <c r="C155" s="17"/>
      <c r="D155" s="14">
        <v>0</v>
      </c>
      <c r="E155" s="15">
        <v>0</v>
      </c>
    </row>
    <row r="156" spans="1:5" x14ac:dyDescent="0.3">
      <c r="A156" s="3"/>
    </row>
    <row r="157" spans="1:5" x14ac:dyDescent="0.3">
      <c r="A157" s="8" t="s">
        <v>117</v>
      </c>
    </row>
    <row r="158" spans="1:5" x14ac:dyDescent="0.3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3">
      <c r="A159" s="172" t="s">
        <v>118</v>
      </c>
      <c r="B159" s="13" t="s">
        <v>119</v>
      </c>
      <c r="C159" s="14">
        <v>695</v>
      </c>
      <c r="D159" s="14">
        <v>865</v>
      </c>
      <c r="E159" s="15">
        <v>-0.19653179190751399</v>
      </c>
    </row>
    <row r="160" spans="1:5" x14ac:dyDescent="0.3">
      <c r="A160" s="173"/>
      <c r="B160" s="13" t="s">
        <v>120</v>
      </c>
      <c r="C160" s="14">
        <v>177</v>
      </c>
      <c r="D160" s="14">
        <v>152</v>
      </c>
      <c r="E160" s="15">
        <v>0.16447368421052599</v>
      </c>
    </row>
    <row r="161" spans="1:5" x14ac:dyDescent="0.3">
      <c r="A161" s="173"/>
      <c r="B161" s="13" t="s">
        <v>121</v>
      </c>
      <c r="C161" s="14">
        <v>151</v>
      </c>
      <c r="D161" s="14">
        <v>183</v>
      </c>
      <c r="E161" s="15">
        <v>-0.17486338797814199</v>
      </c>
    </row>
    <row r="162" spans="1:5" x14ac:dyDescent="0.3">
      <c r="A162" s="173"/>
      <c r="B162" s="13" t="s">
        <v>122</v>
      </c>
      <c r="C162" s="14">
        <v>168</v>
      </c>
      <c r="D162" s="14">
        <v>114</v>
      </c>
      <c r="E162" s="15">
        <v>0.47368421052631599</v>
      </c>
    </row>
    <row r="163" spans="1:5" x14ac:dyDescent="0.3">
      <c r="A163" s="173"/>
      <c r="B163" s="13" t="s">
        <v>123</v>
      </c>
      <c r="C163" s="17"/>
      <c r="D163" s="14">
        <v>0</v>
      </c>
      <c r="E163" s="15">
        <v>0</v>
      </c>
    </row>
    <row r="164" spans="1:5" x14ac:dyDescent="0.3">
      <c r="A164" s="173"/>
      <c r="B164" s="13" t="s">
        <v>124</v>
      </c>
      <c r="C164" s="14">
        <v>43</v>
      </c>
      <c r="D164" s="14">
        <v>1</v>
      </c>
      <c r="E164" s="15">
        <v>42</v>
      </c>
    </row>
    <row r="165" spans="1:5" x14ac:dyDescent="0.3">
      <c r="A165" s="173"/>
      <c r="B165" s="13" t="s">
        <v>125</v>
      </c>
      <c r="C165" s="14">
        <v>1160</v>
      </c>
      <c r="D165" s="14">
        <v>1185</v>
      </c>
      <c r="E165" s="15">
        <v>-2.1097046413502098E-2</v>
      </c>
    </row>
    <row r="166" spans="1:5" x14ac:dyDescent="0.3">
      <c r="A166" s="173"/>
      <c r="B166" s="13" t="s">
        <v>126</v>
      </c>
      <c r="C166" s="17"/>
      <c r="D166" s="14">
        <v>1</v>
      </c>
      <c r="E166" s="15">
        <v>0</v>
      </c>
    </row>
    <row r="167" spans="1:5" x14ac:dyDescent="0.3">
      <c r="A167" s="173"/>
      <c r="B167" s="13" t="s">
        <v>127</v>
      </c>
      <c r="C167" s="14">
        <v>180</v>
      </c>
      <c r="D167" s="14">
        <v>202</v>
      </c>
      <c r="E167" s="15">
        <v>-0.10891089108910899</v>
      </c>
    </row>
    <row r="168" spans="1:5" x14ac:dyDescent="0.3">
      <c r="A168" s="173"/>
      <c r="B168" s="13" t="s">
        <v>128</v>
      </c>
      <c r="C168" s="14">
        <v>350</v>
      </c>
      <c r="D168" s="14">
        <v>216</v>
      </c>
      <c r="E168" s="15">
        <v>0.62037037037037002</v>
      </c>
    </row>
    <row r="169" spans="1:5" x14ac:dyDescent="0.3">
      <c r="A169" s="173"/>
      <c r="B169" s="13" t="s">
        <v>129</v>
      </c>
      <c r="C169" s="17"/>
      <c r="D169" s="14">
        <v>1</v>
      </c>
      <c r="E169" s="15">
        <v>0</v>
      </c>
    </row>
    <row r="170" spans="1:5" x14ac:dyDescent="0.3">
      <c r="A170" s="173"/>
      <c r="B170" s="13" t="s">
        <v>130</v>
      </c>
      <c r="C170" s="14">
        <v>147</v>
      </c>
      <c r="D170" s="14">
        <v>133</v>
      </c>
      <c r="E170" s="15">
        <v>0.105263157894737</v>
      </c>
    </row>
    <row r="171" spans="1:5" x14ac:dyDescent="0.3">
      <c r="A171" s="173"/>
      <c r="B171" s="13" t="s">
        <v>131</v>
      </c>
      <c r="C171" s="14">
        <v>3</v>
      </c>
      <c r="D171" s="14">
        <v>0</v>
      </c>
      <c r="E171" s="15">
        <v>0</v>
      </c>
    </row>
    <row r="172" spans="1:5" x14ac:dyDescent="0.3">
      <c r="A172" s="173"/>
      <c r="B172" s="13" t="s">
        <v>132</v>
      </c>
      <c r="C172" s="14">
        <v>1</v>
      </c>
      <c r="D172" s="14">
        <v>1</v>
      </c>
      <c r="E172" s="15">
        <v>0</v>
      </c>
    </row>
    <row r="173" spans="1:5" x14ac:dyDescent="0.3">
      <c r="A173" s="173"/>
      <c r="B173" s="13" t="s">
        <v>133</v>
      </c>
      <c r="C173" s="14">
        <v>9</v>
      </c>
      <c r="D173" s="14">
        <v>6</v>
      </c>
      <c r="E173" s="15">
        <v>0.5</v>
      </c>
    </row>
    <row r="174" spans="1:5" x14ac:dyDescent="0.3">
      <c r="A174" s="173"/>
      <c r="B174" s="13" t="s">
        <v>134</v>
      </c>
      <c r="C174" s="17"/>
      <c r="D174" s="14">
        <v>0</v>
      </c>
      <c r="E174" s="15">
        <v>0</v>
      </c>
    </row>
    <row r="175" spans="1:5" x14ac:dyDescent="0.3">
      <c r="A175" s="173"/>
      <c r="B175" s="13" t="s">
        <v>135</v>
      </c>
      <c r="C175" s="14">
        <v>8</v>
      </c>
      <c r="D175" s="14">
        <v>9</v>
      </c>
      <c r="E175" s="15">
        <v>-0.11111111111111099</v>
      </c>
    </row>
    <row r="176" spans="1:5" x14ac:dyDescent="0.3">
      <c r="A176" s="173"/>
      <c r="B176" s="13" t="s">
        <v>136</v>
      </c>
      <c r="C176" s="17"/>
      <c r="D176" s="14">
        <v>0</v>
      </c>
      <c r="E176" s="15">
        <v>0</v>
      </c>
    </row>
    <row r="177" spans="1:5" x14ac:dyDescent="0.3">
      <c r="A177" s="173"/>
      <c r="B177" s="13" t="s">
        <v>137</v>
      </c>
      <c r="C177" s="14">
        <v>1</v>
      </c>
      <c r="D177" s="14">
        <v>0</v>
      </c>
      <c r="E177" s="15">
        <v>0</v>
      </c>
    </row>
    <row r="178" spans="1:5" x14ac:dyDescent="0.3">
      <c r="A178" s="173"/>
      <c r="B178" s="13" t="s">
        <v>138</v>
      </c>
      <c r="C178" s="14">
        <v>1</v>
      </c>
      <c r="D178" s="14">
        <v>0</v>
      </c>
      <c r="E178" s="15">
        <v>0</v>
      </c>
    </row>
    <row r="179" spans="1:5" x14ac:dyDescent="0.3">
      <c r="A179" s="173"/>
      <c r="B179" s="13" t="s">
        <v>139</v>
      </c>
      <c r="C179" s="14">
        <v>429</v>
      </c>
      <c r="D179" s="14">
        <v>347</v>
      </c>
      <c r="E179" s="15">
        <v>0.236311239193083</v>
      </c>
    </row>
    <row r="180" spans="1:5" x14ac:dyDescent="0.3">
      <c r="A180" s="173"/>
      <c r="B180" s="13" t="s">
        <v>140</v>
      </c>
      <c r="C180" s="14">
        <v>172</v>
      </c>
      <c r="D180" s="14">
        <v>184</v>
      </c>
      <c r="E180" s="15">
        <v>-6.5217391304347797E-2</v>
      </c>
    </row>
    <row r="181" spans="1:5" x14ac:dyDescent="0.3">
      <c r="A181" s="173"/>
      <c r="B181" s="13" t="s">
        <v>141</v>
      </c>
      <c r="C181" s="14">
        <v>35</v>
      </c>
      <c r="D181" s="14">
        <v>7</v>
      </c>
      <c r="E181" s="15">
        <v>4</v>
      </c>
    </row>
    <row r="182" spans="1:5" x14ac:dyDescent="0.3">
      <c r="A182" s="173"/>
      <c r="B182" s="13" t="s">
        <v>142</v>
      </c>
      <c r="C182" s="14">
        <v>12</v>
      </c>
      <c r="D182" s="14">
        <v>1</v>
      </c>
      <c r="E182" s="15">
        <v>11</v>
      </c>
    </row>
    <row r="183" spans="1:5" x14ac:dyDescent="0.3">
      <c r="A183" s="173"/>
      <c r="B183" s="13" t="s">
        <v>143</v>
      </c>
      <c r="C183" s="17"/>
      <c r="D183" s="14">
        <v>1</v>
      </c>
      <c r="E183" s="15">
        <v>0</v>
      </c>
    </row>
    <row r="184" spans="1:5" x14ac:dyDescent="0.3">
      <c r="A184" s="173"/>
      <c r="B184" s="13" t="s">
        <v>144</v>
      </c>
      <c r="C184" s="14">
        <v>15</v>
      </c>
      <c r="D184" s="14">
        <v>29</v>
      </c>
      <c r="E184" s="15">
        <v>-0.48275862068965503</v>
      </c>
    </row>
    <row r="185" spans="1:5" x14ac:dyDescent="0.3">
      <c r="A185" s="173"/>
      <c r="B185" s="13" t="s">
        <v>145</v>
      </c>
      <c r="C185" s="14">
        <v>11</v>
      </c>
      <c r="D185" s="14">
        <v>9</v>
      </c>
      <c r="E185" s="15">
        <v>0.22222222222222199</v>
      </c>
    </row>
    <row r="186" spans="1:5" x14ac:dyDescent="0.3">
      <c r="A186" s="173"/>
      <c r="B186" s="13" t="s">
        <v>146</v>
      </c>
      <c r="C186" s="14">
        <v>2</v>
      </c>
      <c r="D186" s="14">
        <v>1</v>
      </c>
      <c r="E186" s="15">
        <v>1</v>
      </c>
    </row>
    <row r="187" spans="1:5" x14ac:dyDescent="0.3">
      <c r="A187" s="173"/>
      <c r="B187" s="13" t="s">
        <v>147</v>
      </c>
      <c r="C187" s="17"/>
      <c r="D187" s="14">
        <v>0</v>
      </c>
      <c r="E187" s="15">
        <v>0</v>
      </c>
    </row>
    <row r="188" spans="1:5" x14ac:dyDescent="0.3">
      <c r="A188" s="173"/>
      <c r="B188" s="13" t="s">
        <v>148</v>
      </c>
      <c r="C188" s="14">
        <v>16</v>
      </c>
      <c r="D188" s="14">
        <v>8</v>
      </c>
      <c r="E188" s="15">
        <v>1</v>
      </c>
    </row>
    <row r="189" spans="1:5" x14ac:dyDescent="0.3">
      <c r="A189" s="173"/>
      <c r="B189" s="13" t="s">
        <v>149</v>
      </c>
      <c r="C189" s="14">
        <v>6</v>
      </c>
      <c r="D189" s="14">
        <v>12</v>
      </c>
      <c r="E189" s="15">
        <v>-0.5</v>
      </c>
    </row>
    <row r="190" spans="1:5" x14ac:dyDescent="0.3">
      <c r="A190" s="173"/>
      <c r="B190" s="13" t="s">
        <v>150</v>
      </c>
      <c r="C190" s="14">
        <v>9</v>
      </c>
      <c r="D190" s="14">
        <v>5</v>
      </c>
      <c r="E190" s="15">
        <v>0.8</v>
      </c>
    </row>
    <row r="191" spans="1:5" x14ac:dyDescent="0.3">
      <c r="A191" s="173"/>
      <c r="B191" s="13" t="s">
        <v>151</v>
      </c>
      <c r="C191" s="14">
        <v>104</v>
      </c>
      <c r="D191" s="14">
        <v>65</v>
      </c>
      <c r="E191" s="15">
        <v>0.6</v>
      </c>
    </row>
    <row r="192" spans="1:5" x14ac:dyDescent="0.3">
      <c r="A192" s="173"/>
      <c r="B192" s="13" t="s">
        <v>152</v>
      </c>
      <c r="C192" s="17"/>
      <c r="D192" s="14">
        <v>0</v>
      </c>
      <c r="E192" s="15">
        <v>0</v>
      </c>
    </row>
    <row r="193" spans="1:5" x14ac:dyDescent="0.3">
      <c r="A193" s="173"/>
      <c r="B193" s="13" t="s">
        <v>153</v>
      </c>
      <c r="C193" s="14">
        <v>1529</v>
      </c>
      <c r="D193" s="14">
        <v>1844</v>
      </c>
      <c r="E193" s="15">
        <v>-0.17082429501084601</v>
      </c>
    </row>
    <row r="194" spans="1:5" x14ac:dyDescent="0.3">
      <c r="A194" s="173"/>
      <c r="B194" s="13" t="s">
        <v>154</v>
      </c>
      <c r="C194" s="14">
        <v>17</v>
      </c>
      <c r="D194" s="14">
        <v>5</v>
      </c>
      <c r="E194" s="15">
        <v>2.4</v>
      </c>
    </row>
    <row r="195" spans="1:5" x14ac:dyDescent="0.3">
      <c r="A195" s="173"/>
      <c r="B195" s="13" t="s">
        <v>155</v>
      </c>
      <c r="C195" s="17"/>
      <c r="D195" s="14">
        <v>0</v>
      </c>
      <c r="E195" s="15">
        <v>0</v>
      </c>
    </row>
    <row r="196" spans="1:5" x14ac:dyDescent="0.3">
      <c r="A196" s="173"/>
      <c r="B196" s="13" t="s">
        <v>156</v>
      </c>
      <c r="C196" s="14">
        <v>19</v>
      </c>
      <c r="D196" s="14">
        <v>13</v>
      </c>
      <c r="E196" s="15">
        <v>0.46153846153846101</v>
      </c>
    </row>
    <row r="197" spans="1:5" x14ac:dyDescent="0.3">
      <c r="A197" s="173"/>
      <c r="B197" s="13" t="s">
        <v>157</v>
      </c>
      <c r="C197" s="14">
        <v>20</v>
      </c>
      <c r="D197" s="14">
        <v>8</v>
      </c>
      <c r="E197" s="15">
        <v>1.5</v>
      </c>
    </row>
    <row r="198" spans="1:5" x14ac:dyDescent="0.3">
      <c r="A198" s="173"/>
      <c r="B198" s="13" t="s">
        <v>158</v>
      </c>
      <c r="C198" s="14">
        <v>51</v>
      </c>
      <c r="D198" s="14">
        <v>86</v>
      </c>
      <c r="E198" s="15">
        <v>-0.40697674418604701</v>
      </c>
    </row>
    <row r="199" spans="1:5" x14ac:dyDescent="0.3">
      <c r="A199" s="173"/>
      <c r="B199" s="13" t="s">
        <v>159</v>
      </c>
      <c r="C199" s="17"/>
      <c r="D199" s="14">
        <v>0</v>
      </c>
      <c r="E199" s="15">
        <v>0</v>
      </c>
    </row>
    <row r="200" spans="1:5" x14ac:dyDescent="0.3">
      <c r="A200" s="174"/>
      <c r="B200" s="13" t="s">
        <v>160</v>
      </c>
      <c r="C200" s="17"/>
      <c r="D200" s="14">
        <v>0</v>
      </c>
      <c r="E200" s="15">
        <v>0</v>
      </c>
    </row>
    <row r="201" spans="1:5" x14ac:dyDescent="0.3">
      <c r="A201" s="172" t="s">
        <v>161</v>
      </c>
      <c r="B201" s="13" t="s">
        <v>162</v>
      </c>
      <c r="C201" s="14">
        <v>2009</v>
      </c>
      <c r="D201" s="14">
        <v>2754</v>
      </c>
      <c r="E201" s="15">
        <v>-0.27051561365286902</v>
      </c>
    </row>
    <row r="202" spans="1:5" x14ac:dyDescent="0.3">
      <c r="A202" s="173"/>
      <c r="B202" s="13" t="s">
        <v>120</v>
      </c>
      <c r="C202" s="14">
        <v>661</v>
      </c>
      <c r="D202" s="14">
        <v>527</v>
      </c>
      <c r="E202" s="15">
        <v>0.25426944971537002</v>
      </c>
    </row>
    <row r="203" spans="1:5" x14ac:dyDescent="0.3">
      <c r="A203" s="173"/>
      <c r="B203" s="13" t="s">
        <v>163</v>
      </c>
      <c r="C203" s="14">
        <v>434</v>
      </c>
      <c r="D203" s="14">
        <v>540</v>
      </c>
      <c r="E203" s="15">
        <v>-0.196296296296296</v>
      </c>
    </row>
    <row r="204" spans="1:5" x14ac:dyDescent="0.3">
      <c r="A204" s="173"/>
      <c r="B204" s="13" t="s">
        <v>122</v>
      </c>
      <c r="C204" s="14">
        <v>606</v>
      </c>
      <c r="D204" s="14">
        <v>676</v>
      </c>
      <c r="E204" s="15">
        <v>-0.103550295857988</v>
      </c>
    </row>
    <row r="205" spans="1:5" x14ac:dyDescent="0.3">
      <c r="A205" s="173"/>
      <c r="B205" s="13" t="s">
        <v>123</v>
      </c>
      <c r="C205" s="17"/>
      <c r="D205" s="14">
        <v>0</v>
      </c>
      <c r="E205" s="15">
        <v>0</v>
      </c>
    </row>
    <row r="206" spans="1:5" x14ac:dyDescent="0.3">
      <c r="A206" s="173"/>
      <c r="B206" s="13" t="s">
        <v>124</v>
      </c>
      <c r="C206" s="14">
        <v>43</v>
      </c>
      <c r="D206" s="14">
        <v>66</v>
      </c>
      <c r="E206" s="15">
        <v>-0.34848484848484801</v>
      </c>
    </row>
    <row r="207" spans="1:5" x14ac:dyDescent="0.3">
      <c r="A207" s="173"/>
      <c r="B207" s="13" t="s">
        <v>125</v>
      </c>
      <c r="C207" s="14">
        <v>3396</v>
      </c>
      <c r="D207" s="14">
        <v>3345</v>
      </c>
      <c r="E207" s="15">
        <v>1.5246636771300399E-2</v>
      </c>
    </row>
    <row r="208" spans="1:5" x14ac:dyDescent="0.3">
      <c r="A208" s="173"/>
      <c r="B208" s="13" t="s">
        <v>164</v>
      </c>
      <c r="C208" s="17"/>
      <c r="D208" s="14">
        <v>2</v>
      </c>
      <c r="E208" s="15">
        <v>0</v>
      </c>
    </row>
    <row r="209" spans="1:5" x14ac:dyDescent="0.3">
      <c r="A209" s="173"/>
      <c r="B209" s="13" t="s">
        <v>127</v>
      </c>
      <c r="C209" s="14">
        <v>504</v>
      </c>
      <c r="D209" s="14">
        <v>552</v>
      </c>
      <c r="E209" s="15">
        <v>-8.6956521739130405E-2</v>
      </c>
    </row>
    <row r="210" spans="1:5" x14ac:dyDescent="0.3">
      <c r="A210" s="173"/>
      <c r="B210" s="13" t="s">
        <v>165</v>
      </c>
      <c r="C210" s="14">
        <v>910</v>
      </c>
      <c r="D210" s="14">
        <v>632</v>
      </c>
      <c r="E210" s="15">
        <v>0.439873417721519</v>
      </c>
    </row>
    <row r="211" spans="1:5" x14ac:dyDescent="0.3">
      <c r="A211" s="173"/>
      <c r="B211" s="13" t="s">
        <v>129</v>
      </c>
      <c r="C211" s="17"/>
      <c r="D211" s="14">
        <v>8</v>
      </c>
      <c r="E211" s="15">
        <v>0</v>
      </c>
    </row>
    <row r="212" spans="1:5" x14ac:dyDescent="0.3">
      <c r="A212" s="173"/>
      <c r="B212" s="13" t="s">
        <v>130</v>
      </c>
      <c r="C212" s="14">
        <v>360</v>
      </c>
      <c r="D212" s="14">
        <v>331</v>
      </c>
      <c r="E212" s="15">
        <v>8.7613293051359495E-2</v>
      </c>
    </row>
    <row r="213" spans="1:5" x14ac:dyDescent="0.3">
      <c r="A213" s="173"/>
      <c r="B213" s="13" t="s">
        <v>131</v>
      </c>
      <c r="C213" s="14">
        <v>12</v>
      </c>
      <c r="D213" s="14">
        <v>1</v>
      </c>
      <c r="E213" s="15">
        <v>11</v>
      </c>
    </row>
    <row r="214" spans="1:5" x14ac:dyDescent="0.3">
      <c r="A214" s="173"/>
      <c r="B214" s="13" t="s">
        <v>132</v>
      </c>
      <c r="C214" s="14">
        <v>4</v>
      </c>
      <c r="D214" s="14">
        <v>3</v>
      </c>
      <c r="E214" s="15">
        <v>0.33333333333333298</v>
      </c>
    </row>
    <row r="215" spans="1:5" x14ac:dyDescent="0.3">
      <c r="A215" s="173"/>
      <c r="B215" s="13" t="s">
        <v>133</v>
      </c>
      <c r="C215" s="14">
        <v>17</v>
      </c>
      <c r="D215" s="14">
        <v>20</v>
      </c>
      <c r="E215" s="15">
        <v>-0.15</v>
      </c>
    </row>
    <row r="216" spans="1:5" x14ac:dyDescent="0.3">
      <c r="A216" s="173"/>
      <c r="B216" s="13" t="s">
        <v>134</v>
      </c>
      <c r="C216" s="17"/>
      <c r="D216" s="14">
        <v>0</v>
      </c>
      <c r="E216" s="15">
        <v>0</v>
      </c>
    </row>
    <row r="217" spans="1:5" x14ac:dyDescent="0.3">
      <c r="A217" s="173"/>
      <c r="B217" s="13" t="s">
        <v>135</v>
      </c>
      <c r="C217" s="14">
        <v>8</v>
      </c>
      <c r="D217" s="14">
        <v>0</v>
      </c>
      <c r="E217" s="15">
        <v>0</v>
      </c>
    </row>
    <row r="218" spans="1:5" x14ac:dyDescent="0.3">
      <c r="A218" s="173"/>
      <c r="B218" s="13" t="s">
        <v>136</v>
      </c>
      <c r="C218" s="17"/>
      <c r="D218" s="14">
        <v>0</v>
      </c>
      <c r="E218" s="15">
        <v>0</v>
      </c>
    </row>
    <row r="219" spans="1:5" x14ac:dyDescent="0.3">
      <c r="A219" s="173"/>
      <c r="B219" s="13" t="s">
        <v>137</v>
      </c>
      <c r="C219" s="14">
        <v>1</v>
      </c>
      <c r="D219" s="14">
        <v>0</v>
      </c>
      <c r="E219" s="15">
        <v>0</v>
      </c>
    </row>
    <row r="220" spans="1:5" x14ac:dyDescent="0.3">
      <c r="A220" s="173"/>
      <c r="B220" s="13" t="s">
        <v>138</v>
      </c>
      <c r="C220" s="14">
        <v>1</v>
      </c>
      <c r="D220" s="14">
        <v>0</v>
      </c>
      <c r="E220" s="15">
        <v>0</v>
      </c>
    </row>
    <row r="221" spans="1:5" x14ac:dyDescent="0.3">
      <c r="A221" s="173"/>
      <c r="B221" s="13" t="s">
        <v>139</v>
      </c>
      <c r="C221" s="14">
        <v>1291</v>
      </c>
      <c r="D221" s="14">
        <v>1176</v>
      </c>
      <c r="E221" s="15">
        <v>9.7789115646258501E-2</v>
      </c>
    </row>
    <row r="222" spans="1:5" x14ac:dyDescent="0.3">
      <c r="A222" s="173"/>
      <c r="B222" s="13" t="s">
        <v>166</v>
      </c>
      <c r="C222" s="14">
        <v>172</v>
      </c>
      <c r="D222" s="14">
        <v>0</v>
      </c>
      <c r="E222" s="15">
        <v>0</v>
      </c>
    </row>
    <row r="223" spans="1:5" x14ac:dyDescent="0.3">
      <c r="A223" s="173"/>
      <c r="B223" s="13" t="s">
        <v>141</v>
      </c>
      <c r="C223" s="14">
        <v>35</v>
      </c>
      <c r="D223" s="14">
        <v>29</v>
      </c>
      <c r="E223" s="15">
        <v>0.20689655172413801</v>
      </c>
    </row>
    <row r="224" spans="1:5" x14ac:dyDescent="0.3">
      <c r="A224" s="173"/>
      <c r="B224" s="13" t="s">
        <v>142</v>
      </c>
      <c r="C224" s="14">
        <v>12</v>
      </c>
      <c r="D224" s="14">
        <v>5</v>
      </c>
      <c r="E224" s="15">
        <v>1.4</v>
      </c>
    </row>
    <row r="225" spans="1:5" x14ac:dyDescent="0.3">
      <c r="A225" s="173"/>
      <c r="B225" s="13" t="s">
        <v>143</v>
      </c>
      <c r="C225" s="17"/>
      <c r="D225" s="14">
        <v>0</v>
      </c>
      <c r="E225" s="15">
        <v>0</v>
      </c>
    </row>
    <row r="226" spans="1:5" x14ac:dyDescent="0.3">
      <c r="A226" s="173"/>
      <c r="B226" s="13" t="s">
        <v>144</v>
      </c>
      <c r="C226" s="14">
        <v>141</v>
      </c>
      <c r="D226" s="14">
        <v>148</v>
      </c>
      <c r="E226" s="15">
        <v>-4.72972972972973E-2</v>
      </c>
    </row>
    <row r="227" spans="1:5" x14ac:dyDescent="0.3">
      <c r="A227" s="173"/>
      <c r="B227" s="13" t="s">
        <v>167</v>
      </c>
      <c r="C227" s="14">
        <v>11</v>
      </c>
      <c r="D227" s="14">
        <v>0</v>
      </c>
      <c r="E227" s="15">
        <v>0</v>
      </c>
    </row>
    <row r="228" spans="1:5" x14ac:dyDescent="0.3">
      <c r="A228" s="173"/>
      <c r="B228" s="13" t="s">
        <v>146</v>
      </c>
      <c r="C228" s="14">
        <v>4</v>
      </c>
      <c r="D228" s="14">
        <v>3</v>
      </c>
      <c r="E228" s="15">
        <v>0.33333333333333298</v>
      </c>
    </row>
    <row r="229" spans="1:5" x14ac:dyDescent="0.3">
      <c r="A229" s="173"/>
      <c r="B229" s="13" t="s">
        <v>147</v>
      </c>
      <c r="C229" s="17"/>
      <c r="D229" s="14">
        <v>0</v>
      </c>
      <c r="E229" s="15">
        <v>0</v>
      </c>
    </row>
    <row r="230" spans="1:5" x14ac:dyDescent="0.3">
      <c r="A230" s="173"/>
      <c r="B230" s="13" t="s">
        <v>148</v>
      </c>
      <c r="C230" s="14">
        <v>16</v>
      </c>
      <c r="D230" s="14">
        <v>0</v>
      </c>
      <c r="E230" s="15">
        <v>0</v>
      </c>
    </row>
    <row r="231" spans="1:5" x14ac:dyDescent="0.3">
      <c r="A231" s="173"/>
      <c r="B231" s="13" t="s">
        <v>149</v>
      </c>
      <c r="C231" s="14">
        <v>6</v>
      </c>
      <c r="D231" s="14">
        <v>0</v>
      </c>
      <c r="E231" s="15">
        <v>0</v>
      </c>
    </row>
    <row r="232" spans="1:5" x14ac:dyDescent="0.3">
      <c r="A232" s="173"/>
      <c r="B232" s="13" t="s">
        <v>150</v>
      </c>
      <c r="C232" s="14">
        <v>20</v>
      </c>
      <c r="D232" s="14">
        <v>11</v>
      </c>
      <c r="E232" s="15">
        <v>0.81818181818181801</v>
      </c>
    </row>
    <row r="233" spans="1:5" x14ac:dyDescent="0.3">
      <c r="A233" s="173"/>
      <c r="B233" s="13" t="s">
        <v>151</v>
      </c>
      <c r="C233" s="14">
        <v>104</v>
      </c>
      <c r="D233" s="14">
        <v>0</v>
      </c>
      <c r="E233" s="15">
        <v>0</v>
      </c>
    </row>
    <row r="234" spans="1:5" x14ac:dyDescent="0.3">
      <c r="A234" s="173"/>
      <c r="B234" s="13" t="s">
        <v>152</v>
      </c>
      <c r="C234" s="17"/>
      <c r="D234" s="14">
        <v>0</v>
      </c>
      <c r="E234" s="15">
        <v>0</v>
      </c>
    </row>
    <row r="235" spans="1:5" x14ac:dyDescent="0.3">
      <c r="A235" s="173"/>
      <c r="B235" s="13" t="s">
        <v>153</v>
      </c>
      <c r="C235" s="14">
        <v>1529</v>
      </c>
      <c r="D235" s="14">
        <v>177</v>
      </c>
      <c r="E235" s="15">
        <v>7.6384180790960503</v>
      </c>
    </row>
    <row r="236" spans="1:5" x14ac:dyDescent="0.3">
      <c r="A236" s="173"/>
      <c r="B236" s="13" t="s">
        <v>154</v>
      </c>
      <c r="C236" s="14">
        <v>17</v>
      </c>
      <c r="D236" s="14">
        <v>0</v>
      </c>
      <c r="E236" s="15">
        <v>0</v>
      </c>
    </row>
    <row r="237" spans="1:5" x14ac:dyDescent="0.3">
      <c r="A237" s="173"/>
      <c r="B237" s="13" t="s">
        <v>155</v>
      </c>
      <c r="C237" s="17"/>
      <c r="D237" s="14">
        <v>0</v>
      </c>
      <c r="E237" s="15">
        <v>0</v>
      </c>
    </row>
    <row r="238" spans="1:5" x14ac:dyDescent="0.3">
      <c r="A238" s="173"/>
      <c r="B238" s="13" t="s">
        <v>156</v>
      </c>
      <c r="C238" s="14">
        <v>118</v>
      </c>
      <c r="D238" s="14">
        <v>79</v>
      </c>
      <c r="E238" s="15">
        <v>0.493670886075949</v>
      </c>
    </row>
    <row r="239" spans="1:5" x14ac:dyDescent="0.3">
      <c r="A239" s="173"/>
      <c r="B239" s="13" t="s">
        <v>157</v>
      </c>
      <c r="C239" s="14">
        <v>20</v>
      </c>
      <c r="D239" s="14">
        <v>0</v>
      </c>
      <c r="E239" s="15">
        <v>0</v>
      </c>
    </row>
    <row r="240" spans="1:5" x14ac:dyDescent="0.3">
      <c r="A240" s="173"/>
      <c r="B240" s="13" t="s">
        <v>158</v>
      </c>
      <c r="C240" s="14">
        <v>51</v>
      </c>
      <c r="D240" s="14">
        <v>0</v>
      </c>
      <c r="E240" s="15">
        <v>0</v>
      </c>
    </row>
    <row r="241" spans="1:5" x14ac:dyDescent="0.3">
      <c r="A241" s="173"/>
      <c r="B241" s="13" t="s">
        <v>159</v>
      </c>
      <c r="C241" s="17"/>
      <c r="D241" s="14">
        <v>0</v>
      </c>
      <c r="E241" s="15">
        <v>0</v>
      </c>
    </row>
    <row r="242" spans="1:5" x14ac:dyDescent="0.3">
      <c r="A242" s="174"/>
      <c r="B242" s="13" t="s">
        <v>160</v>
      </c>
      <c r="C242" s="17"/>
      <c r="D242" s="14">
        <v>0</v>
      </c>
      <c r="E242" s="15">
        <v>0</v>
      </c>
    </row>
    <row r="243" spans="1:5" x14ac:dyDescent="0.3">
      <c r="A243" s="3"/>
    </row>
    <row r="244" spans="1:5" x14ac:dyDescent="0.3">
      <c r="A244" s="8" t="s">
        <v>168</v>
      </c>
    </row>
    <row r="245" spans="1:5" x14ac:dyDescent="0.3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3">
      <c r="A246" s="12" t="s">
        <v>169</v>
      </c>
      <c r="B246" s="16"/>
      <c r="C246" s="14">
        <v>625</v>
      </c>
      <c r="D246" s="14">
        <v>591</v>
      </c>
      <c r="E246" s="15">
        <v>5.7529610829103198E-2</v>
      </c>
    </row>
    <row r="247" spans="1:5" x14ac:dyDescent="0.3">
      <c r="A247" s="12" t="s">
        <v>170</v>
      </c>
      <c r="B247" s="16"/>
      <c r="C247" s="14">
        <v>571</v>
      </c>
      <c r="D247" s="14">
        <v>218</v>
      </c>
      <c r="E247" s="15">
        <v>1.61926605504587</v>
      </c>
    </row>
    <row r="248" spans="1:5" x14ac:dyDescent="0.3">
      <c r="A248" s="12" t="s">
        <v>171</v>
      </c>
      <c r="B248" s="16"/>
      <c r="C248" s="14">
        <v>1050</v>
      </c>
      <c r="D248" s="14">
        <v>858</v>
      </c>
      <c r="E248" s="15">
        <v>0.223776223776224</v>
      </c>
    </row>
    <row r="249" spans="1:5" x14ac:dyDescent="0.3">
      <c r="A249" s="3"/>
    </row>
    <row r="250" spans="1:5" x14ac:dyDescent="0.3">
      <c r="A250" s="8" t="s">
        <v>172</v>
      </c>
    </row>
    <row r="251" spans="1:5" x14ac:dyDescent="0.3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3">
      <c r="A252" s="12" t="s">
        <v>173</v>
      </c>
      <c r="B252" s="16"/>
      <c r="C252" s="14">
        <v>83</v>
      </c>
      <c r="D252" s="14">
        <v>82</v>
      </c>
      <c r="E252" s="15">
        <v>1.21951219512195E-2</v>
      </c>
    </row>
    <row r="253" spans="1:5" x14ac:dyDescent="0.3">
      <c r="A253" s="172" t="s">
        <v>174</v>
      </c>
      <c r="B253" s="13" t="s">
        <v>175</v>
      </c>
      <c r="C253" s="14">
        <v>54</v>
      </c>
      <c r="D253" s="14">
        <v>10</v>
      </c>
      <c r="E253" s="15">
        <v>4.4000000000000004</v>
      </c>
    </row>
    <row r="254" spans="1:5" x14ac:dyDescent="0.3">
      <c r="A254" s="173"/>
      <c r="B254" s="13" t="s">
        <v>176</v>
      </c>
      <c r="C254" s="17"/>
      <c r="D254" s="14">
        <v>0</v>
      </c>
      <c r="E254" s="15">
        <v>0</v>
      </c>
    </row>
    <row r="255" spans="1:5" x14ac:dyDescent="0.3">
      <c r="A255" s="174"/>
      <c r="B255" s="13" t="s">
        <v>177</v>
      </c>
      <c r="C255" s="14">
        <v>2</v>
      </c>
      <c r="D255" s="14">
        <v>2</v>
      </c>
      <c r="E255" s="15">
        <v>0</v>
      </c>
    </row>
    <row r="256" spans="1:5" x14ac:dyDescent="0.3">
      <c r="A256" s="12" t="s">
        <v>178</v>
      </c>
      <c r="B256" s="16"/>
      <c r="C256" s="14">
        <v>6</v>
      </c>
      <c r="D256" s="14">
        <v>0</v>
      </c>
      <c r="E256" s="15">
        <v>0</v>
      </c>
    </row>
    <row r="257" spans="1:5" x14ac:dyDescent="0.3">
      <c r="A257" s="12" t="s">
        <v>179</v>
      </c>
      <c r="B257" s="16"/>
      <c r="C257" s="14">
        <v>30</v>
      </c>
      <c r="D257" s="14">
        <v>26</v>
      </c>
      <c r="E257" s="15">
        <v>0.15384615384615399</v>
      </c>
    </row>
    <row r="258" spans="1:5" x14ac:dyDescent="0.3">
      <c r="A258" s="12" t="s">
        <v>111</v>
      </c>
      <c r="B258" s="16"/>
      <c r="C258" s="14">
        <v>122</v>
      </c>
      <c r="D258" s="14">
        <v>166</v>
      </c>
      <c r="E258" s="15">
        <v>-0.265060240963855</v>
      </c>
    </row>
    <row r="259" spans="1:5" x14ac:dyDescent="0.3">
      <c r="A259" s="3"/>
    </row>
    <row r="260" spans="1:5" x14ac:dyDescent="0.3">
      <c r="A260" s="8" t="s">
        <v>180</v>
      </c>
    </row>
    <row r="261" spans="1:5" x14ac:dyDescent="0.3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3">
      <c r="A262" s="12" t="s">
        <v>181</v>
      </c>
      <c r="B262" s="16"/>
      <c r="C262" s="14">
        <v>2</v>
      </c>
      <c r="D262" s="14">
        <v>18</v>
      </c>
      <c r="E262" s="15">
        <v>-0.88888888888888895</v>
      </c>
    </row>
    <row r="263" spans="1:5" x14ac:dyDescent="0.3">
      <c r="A263" s="172" t="s">
        <v>69</v>
      </c>
      <c r="B263" s="13" t="s">
        <v>182</v>
      </c>
      <c r="C263" s="14">
        <v>63</v>
      </c>
      <c r="D263" s="14">
        <v>19</v>
      </c>
      <c r="E263" s="15">
        <v>2.3157894736842102</v>
      </c>
    </row>
    <row r="264" spans="1:5" x14ac:dyDescent="0.3">
      <c r="A264" s="174"/>
      <c r="B264" s="13" t="s">
        <v>111</v>
      </c>
      <c r="C264" s="14">
        <v>0</v>
      </c>
      <c r="D264" s="14">
        <v>1</v>
      </c>
      <c r="E264" s="15">
        <v>-1</v>
      </c>
    </row>
    <row r="265" spans="1:5" x14ac:dyDescent="0.3">
      <c r="A265" s="12" t="s">
        <v>183</v>
      </c>
      <c r="B265" s="16"/>
      <c r="C265" s="17"/>
      <c r="D265" s="14">
        <v>0</v>
      </c>
      <c r="E265" s="15">
        <v>0</v>
      </c>
    </row>
    <row r="266" spans="1:5" x14ac:dyDescent="0.3">
      <c r="A266" s="12" t="s">
        <v>184</v>
      </c>
      <c r="B266" s="16"/>
      <c r="C266" s="17"/>
      <c r="D266" s="14">
        <v>0</v>
      </c>
      <c r="E266" s="15">
        <v>0</v>
      </c>
    </row>
    <row r="267" spans="1:5" x14ac:dyDescent="0.3">
      <c r="A267" s="12" t="s">
        <v>185</v>
      </c>
      <c r="B267" s="16"/>
      <c r="C267" s="14">
        <v>12</v>
      </c>
      <c r="D267" s="14">
        <v>21</v>
      </c>
      <c r="E267" s="15">
        <v>-0.42857142857142799</v>
      </c>
    </row>
    <row r="268" spans="1:5" x14ac:dyDescent="0.3">
      <c r="A268" s="3"/>
    </row>
    <row r="269" spans="1:5" x14ac:dyDescent="0.3">
      <c r="A269" s="8" t="s">
        <v>186</v>
      </c>
    </row>
    <row r="270" spans="1:5" x14ac:dyDescent="0.3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3">
      <c r="A271" s="172" t="s">
        <v>187</v>
      </c>
      <c r="B271" s="13" t="s">
        <v>188</v>
      </c>
      <c r="C271" s="14">
        <v>43</v>
      </c>
      <c r="D271" s="14">
        <v>11</v>
      </c>
      <c r="E271" s="15">
        <v>2.9090909090909101</v>
      </c>
    </row>
    <row r="272" spans="1:5" x14ac:dyDescent="0.3">
      <c r="A272" s="174"/>
      <c r="B272" s="13" t="s">
        <v>189</v>
      </c>
      <c r="C272" s="14">
        <v>19</v>
      </c>
      <c r="D272" s="14">
        <v>24</v>
      </c>
      <c r="E272" s="15">
        <v>-0.20833333333333301</v>
      </c>
    </row>
    <row r="273" spans="1:5" x14ac:dyDescent="0.3">
      <c r="A273" s="12" t="s">
        <v>190</v>
      </c>
      <c r="B273" s="16"/>
      <c r="C273" s="14">
        <v>19</v>
      </c>
      <c r="D273" s="14">
        <v>17</v>
      </c>
      <c r="E273" s="15">
        <v>0.11764705882352899</v>
      </c>
    </row>
    <row r="274" spans="1:5" x14ac:dyDescent="0.3">
      <c r="A274" s="12" t="s">
        <v>191</v>
      </c>
      <c r="B274" s="16"/>
      <c r="C274" s="17"/>
      <c r="D274" s="14">
        <v>0</v>
      </c>
      <c r="E274" s="15">
        <v>0</v>
      </c>
    </row>
    <row r="275" spans="1:5" x14ac:dyDescent="0.3">
      <c r="A275" s="3"/>
    </row>
    <row r="276" spans="1:5" x14ac:dyDescent="0.3">
      <c r="A276" s="8" t="s">
        <v>192</v>
      </c>
    </row>
    <row r="277" spans="1:5" x14ac:dyDescent="0.3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3">
      <c r="A278" s="12" t="s">
        <v>193</v>
      </c>
      <c r="B278" s="16"/>
      <c r="C278" s="17"/>
      <c r="D278" s="14">
        <v>0</v>
      </c>
      <c r="E278" s="15">
        <v>0</v>
      </c>
    </row>
    <row r="279" spans="1:5" x14ac:dyDescent="0.3">
      <c r="A279" s="12" t="s">
        <v>194</v>
      </c>
      <c r="B279" s="16"/>
      <c r="C279" s="17"/>
      <c r="D279" s="14">
        <v>0</v>
      </c>
      <c r="E279" s="15">
        <v>0</v>
      </c>
    </row>
    <row r="280" spans="1:5" x14ac:dyDescent="0.3">
      <c r="A280" s="12" t="s">
        <v>195</v>
      </c>
      <c r="B280" s="16"/>
      <c r="C280" s="17"/>
      <c r="D280" s="14">
        <v>0</v>
      </c>
      <c r="E280" s="15">
        <v>0</v>
      </c>
    </row>
    <row r="281" spans="1:5" x14ac:dyDescent="0.3">
      <c r="A281" s="8" t="s">
        <v>196</v>
      </c>
    </row>
    <row r="282" spans="1:5" ht="20.399999999999999" x14ac:dyDescent="0.3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3">
      <c r="A283" s="178" t="s">
        <v>198</v>
      </c>
      <c r="B283" s="13" t="s">
        <v>199</v>
      </c>
      <c r="C283" s="17"/>
      <c r="D283" s="17"/>
      <c r="E283" s="22"/>
    </row>
    <row r="284" spans="1:5" x14ac:dyDescent="0.3">
      <c r="A284" s="179"/>
      <c r="B284" s="13" t="s">
        <v>200</v>
      </c>
      <c r="C284" s="14">
        <v>440</v>
      </c>
      <c r="D284" s="14">
        <v>452</v>
      </c>
      <c r="E284" s="23">
        <v>0</v>
      </c>
    </row>
    <row r="285" spans="1:5" x14ac:dyDescent="0.3">
      <c r="A285" s="180"/>
      <c r="B285" s="13" t="s">
        <v>201</v>
      </c>
      <c r="C285" s="14">
        <v>4</v>
      </c>
      <c r="D285" s="14">
        <v>7</v>
      </c>
      <c r="E285" s="23">
        <v>0</v>
      </c>
    </row>
    <row r="286" spans="1:5" x14ac:dyDescent="0.3">
      <c r="A286" s="178" t="s">
        <v>202</v>
      </c>
      <c r="B286" s="13" t="s">
        <v>203</v>
      </c>
      <c r="C286" s="17"/>
      <c r="D286" s="17"/>
      <c r="E286" s="22"/>
    </row>
    <row r="287" spans="1:5" x14ac:dyDescent="0.3">
      <c r="A287" s="179"/>
      <c r="B287" s="13" t="s">
        <v>204</v>
      </c>
      <c r="C287" s="14">
        <v>18</v>
      </c>
      <c r="D287" s="14">
        <v>16</v>
      </c>
      <c r="E287" s="23">
        <v>0</v>
      </c>
    </row>
    <row r="288" spans="1:5" x14ac:dyDescent="0.3">
      <c r="A288" s="180"/>
      <c r="B288" s="13" t="s">
        <v>205</v>
      </c>
      <c r="C288" s="14">
        <v>1</v>
      </c>
      <c r="D288" s="14">
        <v>1</v>
      </c>
      <c r="E288" s="23">
        <v>0</v>
      </c>
    </row>
    <row r="289" spans="1:5" x14ac:dyDescent="0.3">
      <c r="A289" s="21" t="s">
        <v>206</v>
      </c>
      <c r="B289" s="13" t="s">
        <v>207</v>
      </c>
      <c r="C289" s="14">
        <v>43</v>
      </c>
      <c r="D289" s="14">
        <v>98</v>
      </c>
      <c r="E289" s="23">
        <v>52</v>
      </c>
    </row>
    <row r="290" spans="1:5" x14ac:dyDescent="0.3">
      <c r="A290" s="178" t="s">
        <v>208</v>
      </c>
      <c r="B290" s="13" t="s">
        <v>209</v>
      </c>
      <c r="C290" s="14">
        <v>17</v>
      </c>
      <c r="D290" s="14">
        <v>19</v>
      </c>
      <c r="E290" s="23">
        <v>3</v>
      </c>
    </row>
    <row r="291" spans="1:5" x14ac:dyDescent="0.3">
      <c r="A291" s="179"/>
      <c r="B291" s="13" t="s">
        <v>210</v>
      </c>
      <c r="C291" s="17"/>
      <c r="D291" s="17"/>
      <c r="E291" s="22"/>
    </row>
    <row r="292" spans="1:5" x14ac:dyDescent="0.3">
      <c r="A292" s="180"/>
      <c r="B292" s="13" t="s">
        <v>211</v>
      </c>
      <c r="C292" s="14">
        <v>4</v>
      </c>
      <c r="D292" s="14">
        <v>4</v>
      </c>
      <c r="E292" s="23">
        <v>0</v>
      </c>
    </row>
    <row r="293" spans="1:5" x14ac:dyDescent="0.3">
      <c r="A293" s="21" t="s">
        <v>212</v>
      </c>
      <c r="B293" s="13" t="s">
        <v>213</v>
      </c>
      <c r="C293" s="17"/>
      <c r="D293" s="17"/>
      <c r="E293" s="22"/>
    </row>
    <row r="294" spans="1:5" x14ac:dyDescent="0.3">
      <c r="A294" s="178" t="s">
        <v>214</v>
      </c>
      <c r="B294" s="13" t="s">
        <v>205</v>
      </c>
      <c r="C294" s="14">
        <v>2</v>
      </c>
      <c r="D294" s="14">
        <v>1</v>
      </c>
      <c r="E294" s="23">
        <v>0</v>
      </c>
    </row>
    <row r="295" spans="1:5" x14ac:dyDescent="0.3">
      <c r="A295" s="179"/>
      <c r="B295" s="13" t="s">
        <v>215</v>
      </c>
      <c r="C295" s="14">
        <v>10</v>
      </c>
      <c r="D295" s="14">
        <v>27</v>
      </c>
      <c r="E295" s="23">
        <v>10</v>
      </c>
    </row>
    <row r="296" spans="1:5" x14ac:dyDescent="0.3">
      <c r="A296" s="180"/>
      <c r="B296" s="13" t="s">
        <v>216</v>
      </c>
      <c r="C296" s="17"/>
      <c r="D296" s="17"/>
      <c r="E296" s="22"/>
    </row>
    <row r="297" spans="1:5" x14ac:dyDescent="0.3">
      <c r="A297" s="178" t="s">
        <v>217</v>
      </c>
      <c r="B297" s="13" t="s">
        <v>218</v>
      </c>
      <c r="C297" s="14">
        <v>1</v>
      </c>
      <c r="D297" s="14">
        <v>0</v>
      </c>
      <c r="E297" s="23">
        <v>0</v>
      </c>
    </row>
    <row r="298" spans="1:5" x14ac:dyDescent="0.3">
      <c r="A298" s="179"/>
      <c r="B298" s="13" t="s">
        <v>219</v>
      </c>
      <c r="C298" s="17"/>
      <c r="D298" s="17"/>
      <c r="E298" s="22"/>
    </row>
    <row r="299" spans="1:5" x14ac:dyDescent="0.3">
      <c r="A299" s="179"/>
      <c r="B299" s="13" t="s">
        <v>220</v>
      </c>
      <c r="C299" s="14">
        <v>265</v>
      </c>
      <c r="D299" s="14">
        <v>466</v>
      </c>
      <c r="E299" s="23">
        <v>80</v>
      </c>
    </row>
    <row r="300" spans="1:5" x14ac:dyDescent="0.3">
      <c r="A300" s="179"/>
      <c r="B300" s="13" t="s">
        <v>221</v>
      </c>
      <c r="C300" s="14">
        <v>363</v>
      </c>
      <c r="D300" s="14">
        <v>629</v>
      </c>
      <c r="E300" s="23">
        <v>0</v>
      </c>
    </row>
    <row r="301" spans="1:5" x14ac:dyDescent="0.3">
      <c r="A301" s="179"/>
      <c r="B301" s="13" t="s">
        <v>222</v>
      </c>
      <c r="C301" s="14">
        <v>259</v>
      </c>
      <c r="D301" s="14">
        <v>272</v>
      </c>
      <c r="E301" s="23">
        <v>24</v>
      </c>
    </row>
    <row r="302" spans="1:5" x14ac:dyDescent="0.3">
      <c r="A302" s="179"/>
      <c r="B302" s="13" t="s">
        <v>223</v>
      </c>
      <c r="C302" s="14">
        <v>318</v>
      </c>
      <c r="D302" s="14">
        <v>611</v>
      </c>
      <c r="E302" s="23">
        <v>165</v>
      </c>
    </row>
    <row r="303" spans="1:5" x14ac:dyDescent="0.3">
      <c r="A303" s="179"/>
      <c r="B303" s="13" t="s">
        <v>224</v>
      </c>
      <c r="C303" s="14">
        <v>79</v>
      </c>
      <c r="D303" s="14">
        <v>135</v>
      </c>
      <c r="E303" s="23">
        <v>0</v>
      </c>
    </row>
    <row r="304" spans="1:5" x14ac:dyDescent="0.3">
      <c r="A304" s="179"/>
      <c r="B304" s="13" t="s">
        <v>225</v>
      </c>
      <c r="C304" s="14">
        <v>4</v>
      </c>
      <c r="D304" s="14">
        <v>1</v>
      </c>
      <c r="E304" s="23">
        <v>1</v>
      </c>
    </row>
    <row r="305" spans="1:5" x14ac:dyDescent="0.3">
      <c r="A305" s="179"/>
      <c r="B305" s="13" t="s">
        <v>226</v>
      </c>
      <c r="C305" s="14">
        <v>392</v>
      </c>
      <c r="D305" s="14">
        <v>92</v>
      </c>
      <c r="E305" s="23">
        <v>166</v>
      </c>
    </row>
    <row r="306" spans="1:5" x14ac:dyDescent="0.3">
      <c r="A306" s="179"/>
      <c r="B306" s="13" t="s">
        <v>227</v>
      </c>
      <c r="C306" s="14">
        <v>0</v>
      </c>
      <c r="D306" s="14">
        <v>0</v>
      </c>
      <c r="E306" s="23">
        <v>0</v>
      </c>
    </row>
    <row r="307" spans="1:5" x14ac:dyDescent="0.3">
      <c r="A307" s="179"/>
      <c r="B307" s="13" t="s">
        <v>228</v>
      </c>
      <c r="C307" s="17"/>
      <c r="D307" s="17"/>
      <c r="E307" s="22"/>
    </row>
    <row r="308" spans="1:5" x14ac:dyDescent="0.3">
      <c r="A308" s="179"/>
      <c r="B308" s="13" t="s">
        <v>229</v>
      </c>
      <c r="C308" s="14">
        <v>322</v>
      </c>
      <c r="D308" s="14">
        <v>467</v>
      </c>
      <c r="E308" s="23">
        <v>119</v>
      </c>
    </row>
    <row r="309" spans="1:5" x14ac:dyDescent="0.3">
      <c r="A309" s="179"/>
      <c r="B309" s="13" t="s">
        <v>230</v>
      </c>
      <c r="C309" s="14">
        <v>380</v>
      </c>
      <c r="D309" s="14">
        <v>618</v>
      </c>
      <c r="E309" s="23">
        <v>0</v>
      </c>
    </row>
    <row r="310" spans="1:5" x14ac:dyDescent="0.3">
      <c r="A310" s="179"/>
      <c r="B310" s="13" t="s">
        <v>231</v>
      </c>
      <c r="C310" s="14">
        <v>6</v>
      </c>
      <c r="D310" s="14">
        <v>13</v>
      </c>
      <c r="E310" s="23">
        <v>2</v>
      </c>
    </row>
    <row r="311" spans="1:5" x14ac:dyDescent="0.3">
      <c r="A311" s="180"/>
      <c r="B311" s="13" t="s">
        <v>232</v>
      </c>
      <c r="C311" s="14">
        <v>20</v>
      </c>
      <c r="D311" s="14">
        <v>33</v>
      </c>
      <c r="E311" s="23">
        <v>0</v>
      </c>
    </row>
    <row r="312" spans="1:5" x14ac:dyDescent="0.3">
      <c r="A312" s="178" t="s">
        <v>233</v>
      </c>
      <c r="B312" s="13" t="s">
        <v>234</v>
      </c>
      <c r="C312" s="17"/>
      <c r="D312" s="17"/>
      <c r="E312" s="22"/>
    </row>
    <row r="313" spans="1:5" x14ac:dyDescent="0.3">
      <c r="A313" s="179"/>
      <c r="B313" s="13" t="s">
        <v>235</v>
      </c>
      <c r="C313" s="17"/>
      <c r="D313" s="17"/>
      <c r="E313" s="22"/>
    </row>
    <row r="314" spans="1:5" x14ac:dyDescent="0.3">
      <c r="A314" s="179"/>
      <c r="B314" s="13" t="s">
        <v>236</v>
      </c>
      <c r="C314" s="17"/>
      <c r="D314" s="17"/>
      <c r="E314" s="22"/>
    </row>
    <row r="315" spans="1:5" x14ac:dyDescent="0.3">
      <c r="A315" s="179"/>
      <c r="B315" s="13" t="s">
        <v>237</v>
      </c>
      <c r="C315" s="17"/>
      <c r="D315" s="17"/>
      <c r="E315" s="22"/>
    </row>
    <row r="316" spans="1:5" x14ac:dyDescent="0.3">
      <c r="A316" s="179"/>
      <c r="B316" s="13" t="s">
        <v>238</v>
      </c>
      <c r="C316" s="14">
        <v>26</v>
      </c>
      <c r="D316" s="14">
        <v>75</v>
      </c>
      <c r="E316" s="23">
        <v>4</v>
      </c>
    </row>
    <row r="317" spans="1:5" x14ac:dyDescent="0.3">
      <c r="A317" s="179"/>
      <c r="B317" s="13" t="s">
        <v>239</v>
      </c>
      <c r="C317" s="17"/>
      <c r="D317" s="17"/>
      <c r="E317" s="22"/>
    </row>
    <row r="318" spans="1:5" x14ac:dyDescent="0.3">
      <c r="A318" s="179"/>
      <c r="B318" s="13" t="s">
        <v>240</v>
      </c>
      <c r="C318" s="17"/>
      <c r="D318" s="17"/>
      <c r="E318" s="22"/>
    </row>
    <row r="319" spans="1:5" x14ac:dyDescent="0.3">
      <c r="A319" s="179"/>
      <c r="B319" s="13" t="s">
        <v>241</v>
      </c>
      <c r="C319" s="14">
        <v>17</v>
      </c>
      <c r="D319" s="14">
        <v>24</v>
      </c>
      <c r="E319" s="23">
        <v>7</v>
      </c>
    </row>
    <row r="320" spans="1:5" x14ac:dyDescent="0.3">
      <c r="A320" s="179"/>
      <c r="B320" s="13" t="s">
        <v>242</v>
      </c>
      <c r="C320" s="14">
        <v>6</v>
      </c>
      <c r="D320" s="14">
        <v>16</v>
      </c>
      <c r="E320" s="23">
        <v>1</v>
      </c>
    </row>
    <row r="321" spans="1:5" x14ac:dyDescent="0.3">
      <c r="A321" s="179"/>
      <c r="B321" s="13" t="s">
        <v>243</v>
      </c>
      <c r="C321" s="14">
        <v>19</v>
      </c>
      <c r="D321" s="14">
        <v>22</v>
      </c>
      <c r="E321" s="23">
        <v>11</v>
      </c>
    </row>
    <row r="322" spans="1:5" x14ac:dyDescent="0.3">
      <c r="A322" s="179"/>
      <c r="B322" s="13" t="s">
        <v>244</v>
      </c>
      <c r="C322" s="14">
        <v>25</v>
      </c>
      <c r="D322" s="14">
        <v>42</v>
      </c>
      <c r="E322" s="23">
        <v>11</v>
      </c>
    </row>
    <row r="323" spans="1:5" x14ac:dyDescent="0.3">
      <c r="A323" s="179"/>
      <c r="B323" s="13" t="s">
        <v>245</v>
      </c>
      <c r="C323" s="14">
        <v>1</v>
      </c>
      <c r="D323" s="14">
        <v>4</v>
      </c>
      <c r="E323" s="23">
        <v>0</v>
      </c>
    </row>
    <row r="324" spans="1:5" x14ac:dyDescent="0.3">
      <c r="A324" s="179"/>
      <c r="B324" s="13" t="s">
        <v>246</v>
      </c>
      <c r="C324" s="17"/>
      <c r="D324" s="17"/>
      <c r="E324" s="22"/>
    </row>
    <row r="325" spans="1:5" x14ac:dyDescent="0.3">
      <c r="A325" s="179"/>
      <c r="B325" s="13" t="s">
        <v>247</v>
      </c>
      <c r="C325" s="14">
        <v>0</v>
      </c>
      <c r="D325" s="14">
        <v>2</v>
      </c>
      <c r="E325" s="23">
        <v>0</v>
      </c>
    </row>
    <row r="326" spans="1:5" x14ac:dyDescent="0.3">
      <c r="A326" s="179"/>
      <c r="B326" s="13" t="s">
        <v>248</v>
      </c>
      <c r="C326" s="17"/>
      <c r="D326" s="17"/>
      <c r="E326" s="22"/>
    </row>
    <row r="327" spans="1:5" x14ac:dyDescent="0.3">
      <c r="A327" s="179"/>
      <c r="B327" s="13" t="s">
        <v>249</v>
      </c>
      <c r="C327" s="17"/>
      <c r="D327" s="17"/>
      <c r="E327" s="22"/>
    </row>
    <row r="328" spans="1:5" x14ac:dyDescent="0.3">
      <c r="A328" s="179"/>
      <c r="B328" s="13" t="s">
        <v>250</v>
      </c>
      <c r="C328" s="17"/>
      <c r="D328" s="17"/>
      <c r="E328" s="22"/>
    </row>
    <row r="329" spans="1:5" x14ac:dyDescent="0.3">
      <c r="A329" s="179"/>
      <c r="B329" s="13" t="s">
        <v>251</v>
      </c>
      <c r="C329" s="14">
        <v>28</v>
      </c>
      <c r="D329" s="14">
        <v>55</v>
      </c>
      <c r="E329" s="23">
        <v>19</v>
      </c>
    </row>
    <row r="330" spans="1:5" x14ac:dyDescent="0.3">
      <c r="A330" s="179"/>
      <c r="B330" s="13" t="s">
        <v>252</v>
      </c>
      <c r="C330" s="14">
        <v>23</v>
      </c>
      <c r="D330" s="14">
        <v>14</v>
      </c>
      <c r="E330" s="23">
        <v>6</v>
      </c>
    </row>
    <row r="331" spans="1:5" x14ac:dyDescent="0.3">
      <c r="A331" s="179"/>
      <c r="B331" s="13" t="s">
        <v>253</v>
      </c>
      <c r="C331" s="14">
        <v>3</v>
      </c>
      <c r="D331" s="14">
        <v>0</v>
      </c>
      <c r="E331" s="23">
        <v>0</v>
      </c>
    </row>
    <row r="332" spans="1:5" x14ac:dyDescent="0.3">
      <c r="A332" s="179"/>
      <c r="B332" s="13" t="s">
        <v>254</v>
      </c>
      <c r="C332" s="14">
        <v>1</v>
      </c>
      <c r="D332" s="14">
        <v>0</v>
      </c>
      <c r="E332" s="23">
        <v>0</v>
      </c>
    </row>
    <row r="333" spans="1:5" x14ac:dyDescent="0.3">
      <c r="A333" s="179"/>
      <c r="B333" s="13" t="s">
        <v>255</v>
      </c>
      <c r="C333" s="14">
        <v>0</v>
      </c>
      <c r="D333" s="14">
        <v>2</v>
      </c>
      <c r="E333" s="23">
        <v>1</v>
      </c>
    </row>
    <row r="334" spans="1:5" x14ac:dyDescent="0.3">
      <c r="A334" s="179"/>
      <c r="B334" s="13" t="s">
        <v>256</v>
      </c>
      <c r="C334" s="17"/>
      <c r="D334" s="17"/>
      <c r="E334" s="22"/>
    </row>
    <row r="335" spans="1:5" x14ac:dyDescent="0.3">
      <c r="A335" s="179"/>
      <c r="B335" s="13" t="s">
        <v>257</v>
      </c>
      <c r="C335" s="14">
        <v>16</v>
      </c>
      <c r="D335" s="14">
        <v>18</v>
      </c>
      <c r="E335" s="23">
        <v>3</v>
      </c>
    </row>
    <row r="336" spans="1:5" x14ac:dyDescent="0.3">
      <c r="A336" s="179"/>
      <c r="B336" s="13" t="s">
        <v>258</v>
      </c>
      <c r="C336" s="14">
        <v>103</v>
      </c>
      <c r="D336" s="14">
        <v>94</v>
      </c>
      <c r="E336" s="23">
        <v>58</v>
      </c>
    </row>
    <row r="337" spans="1:5" x14ac:dyDescent="0.3">
      <c r="A337" s="179"/>
      <c r="B337" s="13" t="s">
        <v>259</v>
      </c>
      <c r="C337" s="17"/>
      <c r="D337" s="17"/>
      <c r="E337" s="22"/>
    </row>
    <row r="338" spans="1:5" x14ac:dyDescent="0.3">
      <c r="A338" s="179"/>
      <c r="B338" s="13" t="s">
        <v>260</v>
      </c>
      <c r="C338" s="14">
        <v>1</v>
      </c>
      <c r="D338" s="14">
        <v>0</v>
      </c>
      <c r="E338" s="23">
        <v>0</v>
      </c>
    </row>
    <row r="339" spans="1:5" x14ac:dyDescent="0.3">
      <c r="A339" s="179"/>
      <c r="B339" s="13" t="s">
        <v>261</v>
      </c>
      <c r="C339" s="17"/>
      <c r="D339" s="17"/>
      <c r="E339" s="22"/>
    </row>
    <row r="340" spans="1:5" x14ac:dyDescent="0.3">
      <c r="A340" s="179"/>
      <c r="B340" s="13" t="s">
        <v>262</v>
      </c>
      <c r="C340" s="14">
        <v>0</v>
      </c>
      <c r="D340" s="14">
        <v>1</v>
      </c>
      <c r="E340" s="23">
        <v>0</v>
      </c>
    </row>
    <row r="341" spans="1:5" x14ac:dyDescent="0.3">
      <c r="A341" s="179"/>
      <c r="B341" s="13" t="s">
        <v>263</v>
      </c>
      <c r="C341" s="17"/>
      <c r="D341" s="17"/>
      <c r="E341" s="22"/>
    </row>
    <row r="342" spans="1:5" x14ac:dyDescent="0.3">
      <c r="A342" s="179"/>
      <c r="B342" s="13" t="s">
        <v>264</v>
      </c>
      <c r="C342" s="14">
        <v>2</v>
      </c>
      <c r="D342" s="14">
        <v>4</v>
      </c>
      <c r="E342" s="23">
        <v>2</v>
      </c>
    </row>
    <row r="343" spans="1:5" x14ac:dyDescent="0.3">
      <c r="A343" s="179"/>
      <c r="B343" s="13" t="s">
        <v>265</v>
      </c>
      <c r="C343" s="17"/>
      <c r="D343" s="17"/>
      <c r="E343" s="22"/>
    </row>
    <row r="344" spans="1:5" x14ac:dyDescent="0.3">
      <c r="A344" s="180"/>
      <c r="B344" s="13" t="s">
        <v>266</v>
      </c>
      <c r="C344" s="14">
        <v>4</v>
      </c>
      <c r="D344" s="14">
        <v>6</v>
      </c>
      <c r="E344" s="23">
        <v>1</v>
      </c>
    </row>
    <row r="345" spans="1:5" x14ac:dyDescent="0.3">
      <c r="A345" s="178" t="s">
        <v>267</v>
      </c>
      <c r="B345" s="13" t="s">
        <v>268</v>
      </c>
      <c r="C345" s="17"/>
      <c r="D345" s="17"/>
      <c r="E345" s="22"/>
    </row>
    <row r="346" spans="1:5" x14ac:dyDescent="0.3">
      <c r="A346" s="179"/>
      <c r="B346" s="13" t="s">
        <v>269</v>
      </c>
      <c r="C346" s="14">
        <v>1</v>
      </c>
      <c r="D346" s="14">
        <v>0</v>
      </c>
      <c r="E346" s="23">
        <v>0</v>
      </c>
    </row>
    <row r="347" spans="1:5" x14ac:dyDescent="0.3">
      <c r="A347" s="179"/>
      <c r="B347" s="13" t="s">
        <v>270</v>
      </c>
      <c r="C347" s="17"/>
      <c r="D347" s="17"/>
      <c r="E347" s="22"/>
    </row>
    <row r="348" spans="1:5" x14ac:dyDescent="0.3">
      <c r="A348" s="179"/>
      <c r="B348" s="13" t="s">
        <v>271</v>
      </c>
      <c r="C348" s="17"/>
      <c r="D348" s="17"/>
      <c r="E348" s="22"/>
    </row>
    <row r="349" spans="1:5" x14ac:dyDescent="0.3">
      <c r="A349" s="179"/>
      <c r="B349" s="13" t="s">
        <v>272</v>
      </c>
      <c r="C349" s="17"/>
      <c r="D349" s="17"/>
      <c r="E349" s="22"/>
    </row>
    <row r="350" spans="1:5" x14ac:dyDescent="0.3">
      <c r="A350" s="179"/>
      <c r="B350" s="13" t="s">
        <v>273</v>
      </c>
      <c r="C350" s="14">
        <v>2</v>
      </c>
      <c r="D350" s="14">
        <v>1</v>
      </c>
      <c r="E350" s="23">
        <v>0</v>
      </c>
    </row>
    <row r="351" spans="1:5" x14ac:dyDescent="0.3">
      <c r="A351" s="179"/>
      <c r="B351" s="13" t="s">
        <v>274</v>
      </c>
      <c r="C351" s="17"/>
      <c r="D351" s="17"/>
      <c r="E351" s="22"/>
    </row>
    <row r="352" spans="1:5" x14ac:dyDescent="0.3">
      <c r="A352" s="179"/>
      <c r="B352" s="13" t="s">
        <v>275</v>
      </c>
      <c r="C352" s="17"/>
      <c r="D352" s="17"/>
      <c r="E352" s="22"/>
    </row>
    <row r="353" spans="1:5" x14ac:dyDescent="0.3">
      <c r="A353" s="179"/>
      <c r="B353" s="13" t="s">
        <v>276</v>
      </c>
      <c r="C353" s="17"/>
      <c r="D353" s="17"/>
      <c r="E353" s="22"/>
    </row>
    <row r="354" spans="1:5" x14ac:dyDescent="0.3">
      <c r="A354" s="179"/>
      <c r="B354" s="13" t="s">
        <v>277</v>
      </c>
      <c r="C354" s="17"/>
      <c r="D354" s="17"/>
      <c r="E354" s="22"/>
    </row>
    <row r="355" spans="1:5" x14ac:dyDescent="0.3">
      <c r="A355" s="180"/>
      <c r="B355" s="13" t="s">
        <v>278</v>
      </c>
      <c r="C355" s="17"/>
      <c r="D355" s="17"/>
      <c r="E355" s="22"/>
    </row>
    <row r="356" spans="1:5" x14ac:dyDescent="0.3">
      <c r="A356" s="178" t="s">
        <v>279</v>
      </c>
      <c r="B356" s="13" t="s">
        <v>280</v>
      </c>
      <c r="C356" s="14">
        <v>70</v>
      </c>
      <c r="D356" s="14">
        <v>105</v>
      </c>
      <c r="E356" s="23">
        <v>11</v>
      </c>
    </row>
    <row r="357" spans="1:5" x14ac:dyDescent="0.3">
      <c r="A357" s="179"/>
      <c r="B357" s="13" t="s">
        <v>281</v>
      </c>
      <c r="C357" s="17"/>
      <c r="D357" s="17"/>
      <c r="E357" s="22"/>
    </row>
    <row r="358" spans="1:5" x14ac:dyDescent="0.3">
      <c r="A358" s="179"/>
      <c r="B358" s="13" t="s">
        <v>282</v>
      </c>
      <c r="C358" s="17"/>
      <c r="D358" s="17"/>
      <c r="E358" s="22"/>
    </row>
    <row r="359" spans="1:5" x14ac:dyDescent="0.3">
      <c r="A359" s="179"/>
      <c r="B359" s="13" t="s">
        <v>283</v>
      </c>
      <c r="C359" s="14">
        <v>5</v>
      </c>
      <c r="D359" s="14">
        <v>10</v>
      </c>
      <c r="E359" s="23">
        <v>0</v>
      </c>
    </row>
    <row r="360" spans="1:5" x14ac:dyDescent="0.3">
      <c r="A360" s="179"/>
      <c r="B360" s="13" t="s">
        <v>284</v>
      </c>
      <c r="C360" s="17"/>
      <c r="D360" s="17"/>
      <c r="E360" s="22"/>
    </row>
    <row r="361" spans="1:5" x14ac:dyDescent="0.3">
      <c r="A361" s="179"/>
      <c r="B361" s="13" t="s">
        <v>285</v>
      </c>
      <c r="C361" s="17"/>
      <c r="D361" s="17"/>
      <c r="E361" s="22"/>
    </row>
    <row r="362" spans="1:5" x14ac:dyDescent="0.3">
      <c r="A362" s="179"/>
      <c r="B362" s="13" t="s">
        <v>286</v>
      </c>
      <c r="C362" s="17"/>
      <c r="D362" s="17"/>
      <c r="E362" s="22"/>
    </row>
    <row r="363" spans="1:5" x14ac:dyDescent="0.3">
      <c r="A363" s="179"/>
      <c r="B363" s="13" t="s">
        <v>287</v>
      </c>
      <c r="C363" s="17"/>
      <c r="D363" s="17"/>
      <c r="E363" s="22"/>
    </row>
    <row r="364" spans="1:5" x14ac:dyDescent="0.3">
      <c r="A364" s="180"/>
      <c r="B364" s="13" t="s">
        <v>288</v>
      </c>
      <c r="C364" s="17"/>
      <c r="D364" s="17"/>
      <c r="E364" s="22"/>
    </row>
    <row r="365" spans="1:5" x14ac:dyDescent="0.3">
      <c r="A365" s="178" t="s">
        <v>289</v>
      </c>
      <c r="B365" s="13" t="s">
        <v>290</v>
      </c>
      <c r="C365" s="17"/>
      <c r="D365" s="17"/>
      <c r="E365" s="22"/>
    </row>
    <row r="366" spans="1:5" x14ac:dyDescent="0.3">
      <c r="A366" s="179"/>
      <c r="B366" s="13" t="s">
        <v>291</v>
      </c>
      <c r="C366" s="14">
        <v>82</v>
      </c>
      <c r="D366" s="14">
        <v>79</v>
      </c>
      <c r="E366" s="23">
        <v>0</v>
      </c>
    </row>
    <row r="367" spans="1:5" x14ac:dyDescent="0.3">
      <c r="A367" s="179"/>
      <c r="B367" s="13" t="s">
        <v>292</v>
      </c>
      <c r="C367" s="14">
        <v>3</v>
      </c>
      <c r="D367" s="14">
        <v>5</v>
      </c>
      <c r="E367" s="23">
        <v>0</v>
      </c>
    </row>
    <row r="368" spans="1:5" x14ac:dyDescent="0.3">
      <c r="A368" s="179"/>
      <c r="B368" s="13" t="s">
        <v>293</v>
      </c>
      <c r="C368" s="14">
        <v>3</v>
      </c>
      <c r="D368" s="14">
        <v>6</v>
      </c>
      <c r="E368" s="23">
        <v>0</v>
      </c>
    </row>
    <row r="369" spans="1:5" x14ac:dyDescent="0.3">
      <c r="A369" s="179"/>
      <c r="B369" s="13" t="s">
        <v>209</v>
      </c>
      <c r="C369" s="17"/>
      <c r="D369" s="17"/>
      <c r="E369" s="22"/>
    </row>
    <row r="370" spans="1:5" x14ac:dyDescent="0.3">
      <c r="A370" s="179"/>
      <c r="B370" s="13" t="s">
        <v>294</v>
      </c>
      <c r="C370" s="17"/>
      <c r="D370" s="17"/>
      <c r="E370" s="22"/>
    </row>
    <row r="371" spans="1:5" x14ac:dyDescent="0.3">
      <c r="A371" s="179"/>
      <c r="B371" s="13" t="s">
        <v>295</v>
      </c>
      <c r="C371" s="17"/>
      <c r="D371" s="17"/>
      <c r="E371" s="22"/>
    </row>
    <row r="372" spans="1:5" x14ac:dyDescent="0.3">
      <c r="A372" s="179"/>
      <c r="B372" s="13" t="s">
        <v>296</v>
      </c>
      <c r="C372" s="14">
        <v>13</v>
      </c>
      <c r="D372" s="14">
        <v>12</v>
      </c>
      <c r="E372" s="23">
        <v>0</v>
      </c>
    </row>
    <row r="373" spans="1:5" x14ac:dyDescent="0.3">
      <c r="A373" s="179"/>
      <c r="B373" s="13" t="s">
        <v>297</v>
      </c>
      <c r="C373" s="14">
        <v>38</v>
      </c>
      <c r="D373" s="14">
        <v>12</v>
      </c>
      <c r="E373" s="23">
        <v>20</v>
      </c>
    </row>
    <row r="374" spans="1:5" x14ac:dyDescent="0.3">
      <c r="A374" s="179"/>
      <c r="B374" s="13" t="s">
        <v>298</v>
      </c>
      <c r="C374" s="17"/>
      <c r="D374" s="17"/>
      <c r="E374" s="22"/>
    </row>
    <row r="375" spans="1:5" x14ac:dyDescent="0.3">
      <c r="A375" s="179"/>
      <c r="B375" s="13" t="s">
        <v>299</v>
      </c>
      <c r="C375" s="17"/>
      <c r="D375" s="17"/>
      <c r="E375" s="22"/>
    </row>
    <row r="376" spans="1:5" x14ac:dyDescent="0.3">
      <c r="A376" s="179"/>
      <c r="B376" s="13" t="s">
        <v>300</v>
      </c>
      <c r="C376" s="17"/>
      <c r="D376" s="17"/>
      <c r="E376" s="22"/>
    </row>
    <row r="377" spans="1:5" x14ac:dyDescent="0.3">
      <c r="A377" s="180"/>
      <c r="B377" s="13" t="s">
        <v>301</v>
      </c>
      <c r="C377" s="14">
        <v>18</v>
      </c>
      <c r="D377" s="14">
        <v>18</v>
      </c>
      <c r="E377" s="23">
        <v>0</v>
      </c>
    </row>
  </sheetData>
  <sheetProtection algorithmName="SHA-512" hashValue="2yyroCO4+EvUFw7A97pLZPwDzejkG4yYHDD3TFd9HSoddWVNuU1kGpJe0/bAifogGC0jRPYHA4amwBh7/CZQjg==" saltValue="r1vaLe7ttNzrIvkZSMDSZw==" spinCount="100000" sheet="1" objects="1" scenarios="1"/>
  <mergeCells count="41">
    <mergeCell ref="A365:A377"/>
    <mergeCell ref="A294:A296"/>
    <mergeCell ref="A297:A311"/>
    <mergeCell ref="A312:A344"/>
    <mergeCell ref="A345:A355"/>
    <mergeCell ref="A356:A364"/>
    <mergeCell ref="A263:A264"/>
    <mergeCell ref="A271:A272"/>
    <mergeCell ref="A283:A285"/>
    <mergeCell ref="A286:A288"/>
    <mergeCell ref="A290:A29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18783-35D9-48B6-B546-BFBF76CA3417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4.441406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4.441406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4.44140625" style="135" customWidth="1"/>
    <col min="26" max="26" width="2.6640625" style="135" customWidth="1"/>
    <col min="27" max="16384" width="11.44140625" style="99"/>
  </cols>
  <sheetData>
    <row r="1" spans="1:26" x14ac:dyDescent="0.25">
      <c r="A1" s="134"/>
      <c r="C1" s="206" t="s">
        <v>1516</v>
      </c>
      <c r="D1" s="206"/>
      <c r="E1" s="206"/>
      <c r="F1" s="134"/>
      <c r="H1" s="165"/>
      <c r="I1" s="165"/>
      <c r="J1" s="165"/>
      <c r="K1" s="134"/>
      <c r="P1" s="134"/>
      <c r="U1" s="134"/>
      <c r="Z1" s="134"/>
    </row>
    <row r="2" spans="1:26" s="101" customFormat="1" ht="12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" customHeight="1" x14ac:dyDescent="0.2">
      <c r="A3" s="126"/>
      <c r="B3" s="126"/>
      <c r="C3" s="126" t="s">
        <v>1517</v>
      </c>
      <c r="D3" s="126"/>
      <c r="E3" s="126"/>
      <c r="F3" s="126"/>
      <c r="G3" s="126"/>
      <c r="H3" s="126" t="s">
        <v>1518</v>
      </c>
      <c r="I3" s="126"/>
      <c r="J3" s="126"/>
      <c r="K3" s="126"/>
      <c r="L3" s="126"/>
      <c r="M3" s="126" t="s">
        <v>1506</v>
      </c>
      <c r="N3" s="126"/>
      <c r="O3" s="126"/>
      <c r="P3" s="126"/>
      <c r="Q3" s="126"/>
      <c r="R3" s="126" t="s">
        <v>1519</v>
      </c>
      <c r="S3" s="126"/>
      <c r="T3" s="126"/>
      <c r="U3" s="126"/>
      <c r="V3" s="126"/>
      <c r="W3" s="126" t="s">
        <v>1520</v>
      </c>
      <c r="X3" s="126"/>
      <c r="Y3" s="126"/>
      <c r="Z3" s="126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3" customFormat="1" ht="12.75" customHeight="1" x14ac:dyDescent="0.25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</row>
  </sheetData>
  <sheetProtection algorithmName="SHA-512" hashValue="iN1cGLqlKOS+JwQ7zbBetu04HEnqjuudN3VvweiOvGiTf+j48byC/6eLfR4zG3Mv9qSPCD5/WEZNvPcdImIY1A==" saltValue="76uAAlvfCYHlIXJoRjBsK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9F9DC-3355-4C6D-9E57-747FE3CCA456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4.332031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4.332031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4.33203125" style="135" customWidth="1"/>
    <col min="26" max="26" width="2.6640625" style="135" customWidth="1"/>
    <col min="27" max="27" width="7.88671875" style="135" customWidth="1"/>
    <col min="28" max="29" width="11.44140625" style="135"/>
    <col min="30" max="30" width="54.33203125" style="135" customWidth="1"/>
    <col min="31" max="31" width="2.6640625" style="135" customWidth="1"/>
    <col min="32" max="32" width="7.88671875" style="135" customWidth="1"/>
    <col min="33" max="34" width="11.44140625" style="135"/>
    <col min="35" max="35" width="54.33203125" style="135" customWidth="1"/>
    <col min="36" max="36" width="2.6640625" style="135" customWidth="1"/>
    <col min="37" max="37" width="7.88671875" style="135" customWidth="1"/>
    <col min="38" max="39" width="11.44140625" style="135"/>
    <col min="40" max="40" width="54.33203125" style="135" customWidth="1"/>
    <col min="41" max="41" width="2.6640625" style="135" customWidth="1"/>
    <col min="42" max="42" width="7.88671875" style="135" customWidth="1"/>
    <col min="43" max="44" width="11.44140625" style="135"/>
    <col min="45" max="45" width="54.33203125" style="135" customWidth="1"/>
    <col min="46" max="46" width="2.6640625" style="135" customWidth="1"/>
    <col min="47" max="47" width="7.88671875" style="135" customWidth="1"/>
    <col min="48" max="49" width="11.44140625" style="135"/>
    <col min="50" max="50" width="54.33203125" style="135" customWidth="1"/>
    <col min="51" max="51" width="2.6640625" style="135" customWidth="1"/>
    <col min="52" max="52" width="7.88671875" style="135" customWidth="1"/>
    <col min="53" max="54" width="11.44140625" style="135"/>
    <col min="55" max="55" width="54.33203125" style="135" customWidth="1"/>
    <col min="56" max="56" width="2.6640625" style="135" customWidth="1"/>
    <col min="57" max="57" width="7.88671875" style="135" customWidth="1"/>
    <col min="58" max="59" width="11.44140625" style="135"/>
    <col min="60" max="60" width="54.33203125" style="135" customWidth="1"/>
    <col min="61" max="61" width="2.6640625" style="135" customWidth="1"/>
    <col min="62" max="16384" width="11.44140625" style="99"/>
  </cols>
  <sheetData>
    <row r="1" spans="1:61" x14ac:dyDescent="0.25">
      <c r="A1" s="134"/>
      <c r="C1" s="206" t="s">
        <v>1521</v>
      </c>
      <c r="D1" s="206"/>
      <c r="E1" s="206"/>
      <c r="F1" s="134"/>
      <c r="H1" s="165"/>
      <c r="I1" s="165"/>
      <c r="J1" s="165"/>
      <c r="K1" s="134"/>
      <c r="M1" s="165"/>
      <c r="N1" s="165"/>
      <c r="O1" s="165"/>
      <c r="P1" s="134"/>
      <c r="R1" s="165"/>
      <c r="S1" s="165"/>
      <c r="T1" s="165"/>
      <c r="U1" s="134"/>
      <c r="W1" s="165"/>
      <c r="X1" s="165"/>
      <c r="Y1" s="165"/>
      <c r="Z1" s="134"/>
      <c r="AB1" s="165"/>
      <c r="AC1" s="165"/>
      <c r="AD1" s="165"/>
      <c r="AE1" s="134"/>
      <c r="AG1" s="165"/>
      <c r="AH1" s="165"/>
      <c r="AI1" s="165"/>
      <c r="AJ1" s="134"/>
      <c r="AL1" s="165"/>
      <c r="AM1" s="165"/>
      <c r="AN1" s="165"/>
      <c r="AO1" s="134"/>
      <c r="AQ1" s="165"/>
      <c r="AR1" s="165"/>
      <c r="AS1" s="165"/>
      <c r="AT1" s="134"/>
      <c r="AV1" s="165"/>
      <c r="AW1" s="165"/>
      <c r="AX1" s="165"/>
      <c r="AY1" s="134"/>
      <c r="BA1" s="165"/>
      <c r="BB1" s="165"/>
      <c r="BC1" s="165"/>
      <c r="BD1" s="134"/>
      <c r="BF1" s="165"/>
      <c r="BG1" s="165"/>
      <c r="BH1" s="165"/>
      <c r="BI1" s="134"/>
    </row>
    <row r="2" spans="1:61" s="101" customFormat="1" ht="12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" customHeight="1" x14ac:dyDescent="0.2">
      <c r="A3" s="126"/>
      <c r="B3" s="126"/>
      <c r="C3" s="126" t="s">
        <v>304</v>
      </c>
      <c r="D3" s="126"/>
      <c r="E3" s="126"/>
      <c r="F3" s="126"/>
      <c r="G3" s="126"/>
      <c r="H3" s="126" t="s">
        <v>1310</v>
      </c>
      <c r="I3" s="126"/>
      <c r="J3" s="126"/>
      <c r="K3" s="126"/>
      <c r="L3" s="126"/>
      <c r="M3" s="126" t="s">
        <v>1522</v>
      </c>
      <c r="N3" s="126"/>
      <c r="O3" s="126"/>
      <c r="P3" s="126"/>
      <c r="Q3" s="126"/>
      <c r="R3" s="126" t="s">
        <v>1523</v>
      </c>
      <c r="S3" s="126"/>
      <c r="T3" s="126"/>
      <c r="U3" s="126"/>
      <c r="V3" s="126"/>
      <c r="W3" s="126" t="s">
        <v>1524</v>
      </c>
      <c r="X3" s="126"/>
      <c r="Y3" s="126"/>
      <c r="Z3" s="126"/>
      <c r="AA3" s="126"/>
      <c r="AB3" s="126" t="s">
        <v>1314</v>
      </c>
      <c r="AC3" s="126"/>
      <c r="AD3" s="126"/>
      <c r="AE3" s="126"/>
      <c r="AF3" s="126"/>
      <c r="AG3" s="126" t="s">
        <v>1315</v>
      </c>
      <c r="AH3" s="126"/>
      <c r="AI3" s="126"/>
      <c r="AJ3" s="126"/>
      <c r="AK3" s="126"/>
      <c r="AL3" s="126" t="s">
        <v>1316</v>
      </c>
      <c r="AM3" s="126"/>
      <c r="AN3" s="126"/>
      <c r="AO3" s="126"/>
      <c r="AP3" s="126"/>
      <c r="AQ3" s="126" t="s">
        <v>1317</v>
      </c>
      <c r="AR3" s="126"/>
      <c r="AS3" s="126"/>
      <c r="AT3" s="126"/>
      <c r="AU3" s="126"/>
      <c r="AV3" s="126" t="s">
        <v>1506</v>
      </c>
      <c r="AW3" s="126"/>
      <c r="AX3" s="126"/>
      <c r="AY3" s="126"/>
      <c r="AZ3" s="126"/>
      <c r="BA3" s="126" t="s">
        <v>1318</v>
      </c>
      <c r="BB3" s="126"/>
      <c r="BC3" s="126"/>
      <c r="BD3" s="126"/>
      <c r="BE3" s="126"/>
      <c r="BF3" s="126" t="s">
        <v>317</v>
      </c>
      <c r="BG3" s="126"/>
      <c r="BH3" s="126"/>
      <c r="BI3" s="126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3" customFormat="1" ht="12.75" customHeight="1" x14ac:dyDescent="0.25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  <c r="AA25" s="137"/>
      <c r="AB25" s="132" t="s">
        <v>1470</v>
      </c>
      <c r="AC25" s="133">
        <v>0</v>
      </c>
      <c r="AD25" s="137"/>
      <c r="AE25" s="137"/>
      <c r="AF25" s="137"/>
      <c r="AG25" s="132" t="s">
        <v>1470</v>
      </c>
      <c r="AH25" s="133">
        <v>0</v>
      </c>
      <c r="AI25" s="137"/>
      <c r="AJ25" s="137"/>
      <c r="AK25" s="137"/>
      <c r="AL25" s="132" t="s">
        <v>1470</v>
      </c>
      <c r="AM25" s="133">
        <v>0</v>
      </c>
      <c r="AN25" s="137"/>
      <c r="AO25" s="137"/>
      <c r="AP25" s="137"/>
      <c r="AQ25" s="132" t="s">
        <v>1470</v>
      </c>
      <c r="AR25" s="133">
        <v>0</v>
      </c>
      <c r="AS25" s="137"/>
      <c r="AT25" s="137"/>
      <c r="AU25" s="137"/>
      <c r="AV25" s="132" t="s">
        <v>1470</v>
      </c>
      <c r="AW25" s="133">
        <v>0</v>
      </c>
      <c r="AX25" s="137"/>
      <c r="AY25" s="137"/>
      <c r="AZ25" s="137"/>
      <c r="BA25" s="132" t="s">
        <v>1470</v>
      </c>
      <c r="BB25" s="133">
        <v>0</v>
      </c>
      <c r="BC25" s="137"/>
      <c r="BD25" s="137"/>
      <c r="BE25" s="137"/>
      <c r="BF25" s="132" t="s">
        <v>1470</v>
      </c>
      <c r="BG25" s="133">
        <v>0</v>
      </c>
      <c r="BH25" s="137"/>
      <c r="BI25" s="137"/>
    </row>
  </sheetData>
  <sheetProtection algorithmName="SHA-512" hashValue="mXoN15Kn2tMK1rqNA4zYeNxZE7JFwjioM4dTYc2sn9+z8bHnhksuXZDLqyayY8sP1Wd2haeuwIbgB/7g0YLpAA==" saltValue="J/2qfJabdJPcsSBEcbnC3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4E5BC-2B61-41D7-A5C9-0091828DF204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7" width="11.44140625" style="135"/>
    <col min="18" max="18" width="11.44140625" style="83"/>
    <col min="19" max="19" width="2.6640625" style="135" customWidth="1"/>
    <col min="20" max="20" width="7.88671875" style="135" customWidth="1"/>
    <col min="21" max="25" width="11.44140625" style="135"/>
    <col min="26" max="16384" width="11.44140625" style="83"/>
  </cols>
  <sheetData>
    <row r="1" spans="1:26" x14ac:dyDescent="0.25">
      <c r="A1" s="134"/>
      <c r="C1" s="206" t="s">
        <v>1525</v>
      </c>
      <c r="D1" s="206"/>
      <c r="E1" s="206"/>
      <c r="F1" s="134"/>
      <c r="H1" s="165"/>
      <c r="I1" s="165"/>
      <c r="J1" s="165"/>
      <c r="K1" s="134"/>
      <c r="M1" s="165"/>
      <c r="N1" s="165"/>
      <c r="O1" s="165"/>
      <c r="P1" s="165"/>
      <c r="Q1" s="165"/>
      <c r="S1" s="134"/>
      <c r="U1" s="165"/>
      <c r="V1" s="165"/>
      <c r="W1" s="165"/>
      <c r="X1" s="165"/>
      <c r="Y1" s="165"/>
    </row>
    <row r="3" spans="1:26" x14ac:dyDescent="0.25">
      <c r="A3" s="126"/>
      <c r="B3" s="126"/>
      <c r="C3" s="126" t="s">
        <v>1506</v>
      </c>
      <c r="D3" s="126"/>
      <c r="E3" s="126"/>
      <c r="F3" s="126"/>
      <c r="G3" s="126"/>
      <c r="H3" s="126" t="s">
        <v>1526</v>
      </c>
      <c r="I3" s="126"/>
      <c r="J3" s="126"/>
      <c r="K3" s="126"/>
      <c r="L3" s="126"/>
      <c r="M3" s="126" t="s">
        <v>1037</v>
      </c>
      <c r="N3" s="126"/>
      <c r="O3" s="126"/>
      <c r="P3" s="126"/>
      <c r="Q3" s="126"/>
      <c r="S3" s="126"/>
      <c r="T3" s="126"/>
      <c r="U3" s="126" t="s">
        <v>1038</v>
      </c>
      <c r="V3" s="126"/>
      <c r="W3" s="126"/>
      <c r="X3" s="126"/>
      <c r="Y3" s="126"/>
    </row>
    <row r="5" spans="1:26" ht="36" x14ac:dyDescent="0.25">
      <c r="M5" s="166" t="s">
        <v>1184</v>
      </c>
      <c r="N5" s="166" t="s">
        <v>1185</v>
      </c>
      <c r="O5" s="166" t="s">
        <v>1186</v>
      </c>
      <c r="P5" s="166" t="s">
        <v>1187</v>
      </c>
      <c r="Q5" s="166" t="s">
        <v>615</v>
      </c>
      <c r="R5" s="166" t="s">
        <v>1188</v>
      </c>
      <c r="S5" s="167"/>
      <c r="U5" s="168" t="s">
        <v>1184</v>
      </c>
      <c r="V5" s="168" t="s">
        <v>1185</v>
      </c>
      <c r="W5" s="168" t="s">
        <v>1186</v>
      </c>
      <c r="X5" s="168" t="s">
        <v>1187</v>
      </c>
      <c r="Y5" s="168" t="s">
        <v>615</v>
      </c>
      <c r="Z5" s="168" t="s">
        <v>1188</v>
      </c>
    </row>
    <row r="6" spans="1:26" x14ac:dyDescent="0.25">
      <c r="M6" s="169">
        <f>DatosMedioAmbiente!C53</f>
        <v>0</v>
      </c>
      <c r="N6" s="169">
        <f>DatosMedioAmbiente!C55</f>
        <v>3</v>
      </c>
      <c r="O6" s="169">
        <f>DatosMedioAmbiente!C57</f>
        <v>0</v>
      </c>
      <c r="P6" s="169">
        <f>DatosMedioAmbiente!C59</f>
        <v>7</v>
      </c>
      <c r="Q6" s="169">
        <f>DatosMedioAmbiente!C61</f>
        <v>3</v>
      </c>
      <c r="R6" s="169">
        <f>DatosMedioAmbiente!C63</f>
        <v>8</v>
      </c>
      <c r="S6" s="167"/>
      <c r="U6" s="170">
        <f>DatosMedioAmbiente!C54</f>
        <v>1</v>
      </c>
      <c r="V6" s="170">
        <f>DatosMedioAmbiente!C56</f>
        <v>1</v>
      </c>
      <c r="W6" s="170">
        <f>DatosMedioAmbiente!C58</f>
        <v>0</v>
      </c>
      <c r="X6" s="170">
        <f>DatosMedioAmbiente!C60</f>
        <v>0</v>
      </c>
      <c r="Y6" s="170">
        <f>DatosMedioAmbiente!C62</f>
        <v>1</v>
      </c>
      <c r="Z6" s="170">
        <f>DatosMedioAmbiente!C64</f>
        <v>1</v>
      </c>
    </row>
    <row r="25" spans="1:20" s="83" customFormat="1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3MaN9lKVlOHtxvZ/24kzUT2Xb2nZlEt/9L/vu7zk5OK1W7t3cNhierckG5B5HpnC9kSTC8BShqYl7bHlz2K43w==" saltValue="wkANon8/E2z3TNDjWYczZ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A40C8-0EBE-4C95-B9CE-FA892CB9F574}">
  <dimension ref="A1:BI16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83" customWidth="1"/>
    <col min="19" max="20" width="25.109375" style="83" customWidth="1"/>
    <col min="21" max="21" width="14.44140625" style="83" customWidth="1"/>
    <col min="22" max="22" width="20.44140625" style="83" customWidth="1"/>
    <col min="23" max="23" width="16.6640625" style="83" customWidth="1"/>
    <col min="24" max="24" width="5.33203125" style="83" customWidth="1"/>
    <col min="25" max="25" width="4" style="83" customWidth="1"/>
    <col min="26" max="26" width="13.6640625" style="83" customWidth="1"/>
    <col min="27" max="27" width="22.109375" style="83" customWidth="1"/>
    <col min="28" max="16384" width="11.5546875" style="83"/>
  </cols>
  <sheetData>
    <row r="1" spans="1:61" s="96" customFormat="1" ht="92.4" x14ac:dyDescent="0.3">
      <c r="A1" s="96" t="s">
        <v>1377</v>
      </c>
      <c r="B1" s="96" t="s">
        <v>1378</v>
      </c>
      <c r="C1" s="96" t="s">
        <v>1379</v>
      </c>
      <c r="D1" s="96" t="s">
        <v>1380</v>
      </c>
      <c r="E1" s="96" t="s">
        <v>1381</v>
      </c>
      <c r="F1" s="96" t="s">
        <v>1382</v>
      </c>
      <c r="G1" s="96" t="s">
        <v>1383</v>
      </c>
      <c r="H1" s="96" t="s">
        <v>1384</v>
      </c>
      <c r="I1" s="96" t="s">
        <v>1385</v>
      </c>
      <c r="J1" s="96" t="s">
        <v>1386</v>
      </c>
      <c r="K1" s="96" t="s">
        <v>1387</v>
      </c>
      <c r="L1" s="96" t="s">
        <v>1388</v>
      </c>
      <c r="M1" s="96" t="s">
        <v>1389</v>
      </c>
      <c r="N1" s="96" t="s">
        <v>1390</v>
      </c>
      <c r="O1" s="96" t="s">
        <v>1391</v>
      </c>
      <c r="P1" s="96" t="s">
        <v>1392</v>
      </c>
      <c r="Q1" s="96" t="s">
        <v>1393</v>
      </c>
      <c r="R1" s="96" t="s">
        <v>1394</v>
      </c>
      <c r="S1" s="96" t="s">
        <v>1395</v>
      </c>
      <c r="T1" s="96" t="s">
        <v>1396</v>
      </c>
      <c r="U1" s="96" t="s">
        <v>1397</v>
      </c>
      <c r="V1" s="96" t="s">
        <v>1398</v>
      </c>
      <c r="W1" s="96" t="s">
        <v>1399</v>
      </c>
      <c r="AA1" s="96" t="s">
        <v>1400</v>
      </c>
      <c r="AB1" s="96" t="s">
        <v>1401</v>
      </c>
      <c r="AC1" s="96" t="s">
        <v>1402</v>
      </c>
      <c r="AD1" s="96" t="s">
        <v>1403</v>
      </c>
      <c r="AE1" s="96" t="s">
        <v>1404</v>
      </c>
      <c r="AF1" s="96" t="s">
        <v>1405</v>
      </c>
      <c r="AI1" s="96" t="s">
        <v>1406</v>
      </c>
      <c r="AL1" s="96" t="s">
        <v>1407</v>
      </c>
      <c r="AM1" s="96" t="s">
        <v>1408</v>
      </c>
      <c r="AN1" s="96" t="s">
        <v>1409</v>
      </c>
      <c r="AO1" s="96" t="s">
        <v>1410</v>
      </c>
      <c r="AP1" s="96" t="s">
        <v>1411</v>
      </c>
      <c r="AQ1" s="96" t="s">
        <v>1412</v>
      </c>
      <c r="AR1" s="96" t="s">
        <v>1413</v>
      </c>
      <c r="AS1" s="96" t="s">
        <v>1414</v>
      </c>
      <c r="AT1" s="96" t="s">
        <v>1415</v>
      </c>
      <c r="AU1" s="96" t="s">
        <v>1416</v>
      </c>
      <c r="AV1" s="96" t="s">
        <v>1417</v>
      </c>
      <c r="AW1" s="96" t="s">
        <v>1418</v>
      </c>
      <c r="AX1" s="96" t="s">
        <v>1419</v>
      </c>
      <c r="AY1" s="96" t="s">
        <v>1420</v>
      </c>
      <c r="AZ1" s="96" t="s">
        <v>1421</v>
      </c>
      <c r="BA1" s="96" t="s">
        <v>1422</v>
      </c>
      <c r="BB1" s="96" t="s">
        <v>1423</v>
      </c>
      <c r="BC1" s="96" t="s">
        <v>1424</v>
      </c>
      <c r="BD1" s="96" t="s">
        <v>1425</v>
      </c>
      <c r="BE1" s="96" t="s">
        <v>1426</v>
      </c>
      <c r="BF1" s="96" t="s">
        <v>1427</v>
      </c>
      <c r="BG1" s="96" t="s">
        <v>1428</v>
      </c>
      <c r="BH1" s="96" t="s">
        <v>1429</v>
      </c>
      <c r="BI1" s="96" t="s">
        <v>1430</v>
      </c>
    </row>
    <row r="2" spans="1:61" x14ac:dyDescent="0.25">
      <c r="A2" s="83" t="s">
        <v>1260</v>
      </c>
      <c r="B2" s="83" t="s">
        <v>1448</v>
      </c>
      <c r="C2" s="83" t="s">
        <v>1437</v>
      </c>
      <c r="D2" s="83" t="s">
        <v>1320</v>
      </c>
      <c r="E2" s="83" t="s">
        <v>1320</v>
      </c>
      <c r="F2" s="83" t="s">
        <v>975</v>
      </c>
      <c r="G2" s="83" t="s">
        <v>1321</v>
      </c>
      <c r="H2" s="83" t="s">
        <v>1349</v>
      </c>
      <c r="I2" s="83" t="s">
        <v>1320</v>
      </c>
      <c r="J2" s="83" t="s">
        <v>1320</v>
      </c>
      <c r="K2" s="83" t="s">
        <v>1320</v>
      </c>
      <c r="L2" s="83" t="s">
        <v>1320</v>
      </c>
      <c r="M2" s="83" t="s">
        <v>1321</v>
      </c>
      <c r="N2" s="83" t="s">
        <v>1320</v>
      </c>
      <c r="O2" s="83" t="s">
        <v>1320</v>
      </c>
      <c r="P2" s="83" t="s">
        <v>1367</v>
      </c>
      <c r="Q2" s="83" t="s">
        <v>1367</v>
      </c>
      <c r="R2" s="83" t="s">
        <v>1040</v>
      </c>
      <c r="S2" s="83" t="s">
        <v>1367</v>
      </c>
      <c r="T2" s="83" t="s">
        <v>1367</v>
      </c>
      <c r="V2" s="83" t="s">
        <v>29</v>
      </c>
      <c r="W2" s="83" t="s">
        <v>113</v>
      </c>
      <c r="AA2" s="83" t="s">
        <v>1131</v>
      </c>
      <c r="AB2" s="83" t="s">
        <v>1131</v>
      </c>
      <c r="AC2" s="83" t="s">
        <v>1138</v>
      </c>
      <c r="AD2" s="83" t="s">
        <v>647</v>
      </c>
      <c r="AE2" s="83" t="s">
        <v>1184</v>
      </c>
      <c r="AF2" s="83" t="s">
        <v>1087</v>
      </c>
      <c r="AI2" s="83" t="s">
        <v>229</v>
      </c>
      <c r="AL2" s="83" t="s">
        <v>647</v>
      </c>
      <c r="AM2" s="83" t="s">
        <v>647</v>
      </c>
      <c r="AN2" s="83" t="s">
        <v>649</v>
      </c>
      <c r="AO2" s="83" t="s">
        <v>647</v>
      </c>
      <c r="AT2" s="83" t="s">
        <v>657</v>
      </c>
      <c r="AV2" s="83" t="s">
        <v>647</v>
      </c>
      <c r="AW2" s="83" t="s">
        <v>1185</v>
      </c>
      <c r="AX2" s="83" t="s">
        <v>1184</v>
      </c>
      <c r="AY2" s="83" t="s">
        <v>20</v>
      </c>
      <c r="AZ2" s="83" t="s">
        <v>1009</v>
      </c>
      <c r="BA2" s="83" t="s">
        <v>82</v>
      </c>
      <c r="BC2" s="83" t="s">
        <v>979</v>
      </c>
      <c r="BD2" s="83" t="s">
        <v>334</v>
      </c>
      <c r="BE2" s="83" t="s">
        <v>1358</v>
      </c>
      <c r="BG2" s="83" t="s">
        <v>104</v>
      </c>
      <c r="BH2" s="83" t="s">
        <v>1143</v>
      </c>
      <c r="BI2" s="83" t="s">
        <v>1148</v>
      </c>
    </row>
    <row r="3" spans="1:61" x14ac:dyDescent="0.25">
      <c r="A3" s="83" t="s">
        <v>1455</v>
      </c>
      <c r="B3" s="83" t="s">
        <v>1449</v>
      </c>
      <c r="C3" s="83" t="s">
        <v>1438</v>
      </c>
      <c r="D3" s="83" t="s">
        <v>1321</v>
      </c>
      <c r="E3" s="83" t="s">
        <v>1321</v>
      </c>
      <c r="F3" s="83" t="s">
        <v>1330</v>
      </c>
      <c r="G3" s="83" t="s">
        <v>1322</v>
      </c>
      <c r="H3" s="83" t="s">
        <v>1321</v>
      </c>
      <c r="I3" s="83" t="s">
        <v>1321</v>
      </c>
      <c r="J3" s="83" t="s">
        <v>1321</v>
      </c>
      <c r="K3" s="83" t="s">
        <v>1321</v>
      </c>
      <c r="L3" s="83" t="s">
        <v>1321</v>
      </c>
      <c r="M3" s="83" t="s">
        <v>1326</v>
      </c>
      <c r="N3" s="83" t="s">
        <v>1324</v>
      </c>
      <c r="O3" s="83" t="s">
        <v>1321</v>
      </c>
      <c r="P3" s="83" t="s">
        <v>1322</v>
      </c>
      <c r="Q3" s="83" t="s">
        <v>1322</v>
      </c>
      <c r="R3" s="83" t="s">
        <v>1041</v>
      </c>
      <c r="S3" s="83" t="s">
        <v>1322</v>
      </c>
      <c r="T3" s="83" t="s">
        <v>1322</v>
      </c>
      <c r="V3" s="83" t="s">
        <v>30</v>
      </c>
      <c r="W3" s="83" t="s">
        <v>114</v>
      </c>
      <c r="AA3" s="83" t="s">
        <v>1132</v>
      </c>
      <c r="AB3" s="83" t="s">
        <v>1132</v>
      </c>
      <c r="AC3" s="83" t="s">
        <v>1139</v>
      </c>
      <c r="AD3" s="83" t="s">
        <v>649</v>
      </c>
      <c r="AE3" s="83" t="s">
        <v>1185</v>
      </c>
      <c r="AF3" s="83" t="s">
        <v>1194</v>
      </c>
      <c r="AI3" s="83" t="s">
        <v>230</v>
      </c>
      <c r="AL3" s="83" t="s">
        <v>649</v>
      </c>
      <c r="AM3" s="83" t="s">
        <v>649</v>
      </c>
      <c r="AN3" s="83" t="s">
        <v>651</v>
      </c>
      <c r="AO3" s="83" t="s">
        <v>649</v>
      </c>
      <c r="AT3" s="83" t="s">
        <v>659</v>
      </c>
      <c r="AV3" s="83" t="s">
        <v>649</v>
      </c>
      <c r="AW3" s="83" t="s">
        <v>1187</v>
      </c>
      <c r="AX3" s="83" t="s">
        <v>1185</v>
      </c>
      <c r="AY3" s="83" t="s">
        <v>1004</v>
      </c>
      <c r="AZ3" s="83" t="s">
        <v>1010</v>
      </c>
      <c r="BA3" s="83" t="s">
        <v>1494</v>
      </c>
      <c r="BC3" s="83" t="s">
        <v>980</v>
      </c>
      <c r="BD3" s="83" t="s">
        <v>961</v>
      </c>
      <c r="BE3" s="83" t="s">
        <v>1359</v>
      </c>
      <c r="BG3" s="83" t="s">
        <v>114</v>
      </c>
      <c r="BH3" s="83" t="s">
        <v>1144</v>
      </c>
      <c r="BI3" s="83" t="s">
        <v>1149</v>
      </c>
    </row>
    <row r="4" spans="1:61" x14ac:dyDescent="0.25">
      <c r="A4" s="83" t="s">
        <v>1456</v>
      </c>
      <c r="B4" s="83" t="s">
        <v>1450</v>
      </c>
      <c r="C4" s="83" t="s">
        <v>1439</v>
      </c>
      <c r="D4" s="83" t="s">
        <v>1322</v>
      </c>
      <c r="E4" s="83" t="s">
        <v>1322</v>
      </c>
      <c r="F4" s="83" t="s">
        <v>1184</v>
      </c>
      <c r="G4" s="83" t="s">
        <v>975</v>
      </c>
      <c r="H4" s="83" t="s">
        <v>1322</v>
      </c>
      <c r="I4" s="83" t="s">
        <v>1322</v>
      </c>
      <c r="J4" s="83" t="s">
        <v>1322</v>
      </c>
      <c r="K4" s="83" t="s">
        <v>1324</v>
      </c>
      <c r="L4" s="83" t="s">
        <v>1322</v>
      </c>
      <c r="M4" s="83" t="s">
        <v>975</v>
      </c>
      <c r="N4" s="83" t="s">
        <v>1326</v>
      </c>
      <c r="O4" s="83" t="s">
        <v>1322</v>
      </c>
      <c r="P4" s="83" t="s">
        <v>1369</v>
      </c>
      <c r="Q4" s="83" t="s">
        <v>1369</v>
      </c>
      <c r="R4" s="83" t="s">
        <v>1042</v>
      </c>
      <c r="S4" s="83" t="s">
        <v>1368</v>
      </c>
      <c r="T4" s="83" t="s">
        <v>1369</v>
      </c>
      <c r="V4" s="83" t="s">
        <v>31</v>
      </c>
      <c r="W4" s="83" t="s">
        <v>1463</v>
      </c>
      <c r="AA4" s="83" t="s">
        <v>1133</v>
      </c>
      <c r="AB4" s="83" t="s">
        <v>1137</v>
      </c>
      <c r="AC4" s="83" t="s">
        <v>1140</v>
      </c>
      <c r="AD4" s="83" t="s">
        <v>651</v>
      </c>
      <c r="AE4" s="83" t="s">
        <v>1186</v>
      </c>
      <c r="AF4" s="83" t="s">
        <v>1127</v>
      </c>
      <c r="AI4" s="83" t="s">
        <v>232</v>
      </c>
      <c r="AL4" s="83" t="s">
        <v>651</v>
      </c>
      <c r="AM4" s="83" t="s">
        <v>651</v>
      </c>
      <c r="AN4" s="83" t="s">
        <v>655</v>
      </c>
      <c r="AO4" s="83" t="s">
        <v>651</v>
      </c>
      <c r="AV4" s="83" t="s">
        <v>651</v>
      </c>
      <c r="AW4" s="83" t="s">
        <v>615</v>
      </c>
      <c r="AX4" s="83" t="s">
        <v>615</v>
      </c>
      <c r="AY4" s="83" t="s">
        <v>1005</v>
      </c>
      <c r="AZ4" s="83" t="s">
        <v>1011</v>
      </c>
      <c r="BA4" s="83" t="s">
        <v>1495</v>
      </c>
      <c r="BC4" s="83" t="s">
        <v>1496</v>
      </c>
      <c r="BD4" s="83" t="s">
        <v>962</v>
      </c>
      <c r="BE4" s="83" t="s">
        <v>1360</v>
      </c>
      <c r="BG4" s="83" t="s">
        <v>1060</v>
      </c>
    </row>
    <row r="5" spans="1:61" x14ac:dyDescent="0.25">
      <c r="A5" s="83" t="s">
        <v>1031</v>
      </c>
      <c r="B5" s="83" t="s">
        <v>109</v>
      </c>
      <c r="C5" s="83" t="s">
        <v>174</v>
      </c>
      <c r="D5" s="83" t="s">
        <v>1324</v>
      </c>
      <c r="E5" s="83" t="s">
        <v>1324</v>
      </c>
      <c r="F5" s="83" t="s">
        <v>1335</v>
      </c>
      <c r="G5" s="83" t="s">
        <v>1335</v>
      </c>
      <c r="H5" s="83" t="s">
        <v>975</v>
      </c>
      <c r="I5" s="83" t="s">
        <v>1328</v>
      </c>
      <c r="J5" s="83" t="s">
        <v>1328</v>
      </c>
      <c r="K5" s="83" t="s">
        <v>1333</v>
      </c>
      <c r="L5" s="83" t="s">
        <v>1323</v>
      </c>
      <c r="M5" s="83" t="s">
        <v>1337</v>
      </c>
      <c r="N5" s="83" t="s">
        <v>1337</v>
      </c>
      <c r="O5" s="83" t="s">
        <v>1328</v>
      </c>
      <c r="P5" s="83" t="s">
        <v>1372</v>
      </c>
      <c r="Q5" s="83" t="s">
        <v>1372</v>
      </c>
      <c r="R5" s="83" t="s">
        <v>1043</v>
      </c>
      <c r="S5" s="83" t="s">
        <v>1369</v>
      </c>
      <c r="T5" s="83" t="s">
        <v>1370</v>
      </c>
      <c r="V5" s="83" t="s">
        <v>32</v>
      </c>
      <c r="AD5" s="83" t="s">
        <v>653</v>
      </c>
      <c r="AE5" s="83" t="s">
        <v>1187</v>
      </c>
      <c r="AF5" s="83" t="s">
        <v>1195</v>
      </c>
      <c r="AI5" s="83" t="s">
        <v>238</v>
      </c>
      <c r="AL5" s="83" t="s">
        <v>655</v>
      </c>
      <c r="AM5" s="83" t="s">
        <v>655</v>
      </c>
      <c r="AN5" s="83" t="s">
        <v>657</v>
      </c>
      <c r="AO5" s="83" t="s">
        <v>653</v>
      </c>
      <c r="AV5" s="83" t="s">
        <v>653</v>
      </c>
      <c r="AW5" s="83" t="s">
        <v>1188</v>
      </c>
      <c r="AX5" s="83" t="s">
        <v>1188</v>
      </c>
      <c r="AY5" s="83" t="s">
        <v>1006</v>
      </c>
      <c r="AZ5" s="83" t="s">
        <v>1012</v>
      </c>
      <c r="BC5" s="83" t="s">
        <v>986</v>
      </c>
      <c r="BD5" s="83" t="s">
        <v>963</v>
      </c>
      <c r="BE5" s="83" t="s">
        <v>1500</v>
      </c>
    </row>
    <row r="6" spans="1:61" x14ac:dyDescent="0.25">
      <c r="A6" s="83" t="s">
        <v>1457</v>
      </c>
      <c r="B6" s="83" t="s">
        <v>110</v>
      </c>
      <c r="C6" s="83" t="s">
        <v>1440</v>
      </c>
      <c r="D6" s="83" t="s">
        <v>1327</v>
      </c>
      <c r="E6" s="83" t="s">
        <v>975</v>
      </c>
      <c r="F6" s="83" t="s">
        <v>1337</v>
      </c>
      <c r="G6" s="83" t="s">
        <v>1338</v>
      </c>
      <c r="H6" s="83" t="s">
        <v>1333</v>
      </c>
      <c r="I6" s="83" t="s">
        <v>975</v>
      </c>
      <c r="J6" s="83" t="s">
        <v>975</v>
      </c>
      <c r="K6" s="83" t="s">
        <v>1344</v>
      </c>
      <c r="L6" s="83" t="s">
        <v>1324</v>
      </c>
      <c r="O6" s="83" t="s">
        <v>975</v>
      </c>
      <c r="R6" s="83" t="s">
        <v>1044</v>
      </c>
      <c r="S6" s="83" t="s">
        <v>1370</v>
      </c>
      <c r="T6" s="83" t="s">
        <v>1372</v>
      </c>
      <c r="V6" s="83" t="s">
        <v>33</v>
      </c>
      <c r="AD6" s="83" t="s">
        <v>655</v>
      </c>
      <c r="AE6" s="83" t="s">
        <v>1188</v>
      </c>
      <c r="AI6" s="83" t="s">
        <v>241</v>
      </c>
      <c r="AL6" s="83" t="s">
        <v>657</v>
      </c>
      <c r="AM6" s="83" t="s">
        <v>657</v>
      </c>
      <c r="AN6" s="83" t="s">
        <v>659</v>
      </c>
      <c r="AO6" s="83" t="s">
        <v>655</v>
      </c>
      <c r="AV6" s="83" t="s">
        <v>655</v>
      </c>
      <c r="AY6" s="83" t="s">
        <v>1007</v>
      </c>
      <c r="AZ6" s="83" t="s">
        <v>1007</v>
      </c>
      <c r="BC6" s="83" t="s">
        <v>987</v>
      </c>
      <c r="BD6" s="83" t="s">
        <v>964</v>
      </c>
      <c r="BE6" s="83" t="s">
        <v>1021</v>
      </c>
    </row>
    <row r="7" spans="1:61" x14ac:dyDescent="0.25">
      <c r="C7" s="83" t="s">
        <v>1441</v>
      </c>
      <c r="D7" s="83" t="s">
        <v>1328</v>
      </c>
      <c r="E7" s="83" t="s">
        <v>1333</v>
      </c>
      <c r="F7" s="83" t="s">
        <v>1344</v>
      </c>
      <c r="G7" s="83" t="s">
        <v>1340</v>
      </c>
      <c r="H7" s="83" t="s">
        <v>1334</v>
      </c>
      <c r="I7" s="83" t="s">
        <v>1333</v>
      </c>
      <c r="J7" s="83" t="s">
        <v>1334</v>
      </c>
      <c r="L7" s="83" t="s">
        <v>1334</v>
      </c>
      <c r="O7" s="83" t="s">
        <v>1334</v>
      </c>
      <c r="R7" s="83" t="s">
        <v>1045</v>
      </c>
      <c r="S7" s="83" t="s">
        <v>1372</v>
      </c>
      <c r="AD7" s="83" t="s">
        <v>657</v>
      </c>
      <c r="AI7" s="83" t="s">
        <v>243</v>
      </c>
      <c r="AL7" s="83" t="s">
        <v>659</v>
      </c>
      <c r="AM7" s="83" t="s">
        <v>659</v>
      </c>
      <c r="AO7" s="83" t="s">
        <v>657</v>
      </c>
      <c r="AV7" s="83" t="s">
        <v>657</v>
      </c>
      <c r="BC7" s="83" t="s">
        <v>1497</v>
      </c>
      <c r="BD7" s="83" t="s">
        <v>965</v>
      </c>
    </row>
    <row r="8" spans="1:61" x14ac:dyDescent="0.25">
      <c r="C8" s="83" t="s">
        <v>1442</v>
      </c>
      <c r="D8" s="83" t="s">
        <v>975</v>
      </c>
      <c r="E8" s="83" t="s">
        <v>1334</v>
      </c>
      <c r="F8" s="83" t="s">
        <v>111</v>
      </c>
      <c r="G8" s="83" t="s">
        <v>1344</v>
      </c>
      <c r="H8" s="83" t="s">
        <v>1335</v>
      </c>
      <c r="I8" s="83" t="s">
        <v>1334</v>
      </c>
      <c r="J8" s="83" t="s">
        <v>1335</v>
      </c>
      <c r="L8" s="83" t="s">
        <v>1340</v>
      </c>
      <c r="O8" s="83" t="s">
        <v>1335</v>
      </c>
      <c r="R8" s="83" t="s">
        <v>1046</v>
      </c>
      <c r="AD8" s="83" t="s">
        <v>659</v>
      </c>
      <c r="AI8" s="83" t="s">
        <v>111</v>
      </c>
      <c r="BC8" s="83" t="s">
        <v>989</v>
      </c>
      <c r="BD8" s="83" t="s">
        <v>518</v>
      </c>
    </row>
    <row r="9" spans="1:61" x14ac:dyDescent="0.25">
      <c r="C9" s="83" t="s">
        <v>209</v>
      </c>
      <c r="D9" s="83" t="s">
        <v>1333</v>
      </c>
      <c r="E9" s="83" t="s">
        <v>1338</v>
      </c>
      <c r="G9" s="83" t="s">
        <v>111</v>
      </c>
      <c r="H9" s="83" t="s">
        <v>1336</v>
      </c>
      <c r="I9" s="83" t="s">
        <v>1335</v>
      </c>
      <c r="J9" s="83" t="s">
        <v>1338</v>
      </c>
      <c r="O9" s="83" t="s">
        <v>1338</v>
      </c>
      <c r="R9" s="83" t="s">
        <v>1047</v>
      </c>
      <c r="BC9" s="83" t="s">
        <v>977</v>
      </c>
      <c r="BD9" s="83" t="s">
        <v>966</v>
      </c>
    </row>
    <row r="10" spans="1:61" x14ac:dyDescent="0.25">
      <c r="C10" s="83" t="s">
        <v>1443</v>
      </c>
      <c r="D10" s="83" t="s">
        <v>1334</v>
      </c>
      <c r="E10" s="83" t="s">
        <v>1340</v>
      </c>
      <c r="H10" s="83" t="s">
        <v>1338</v>
      </c>
      <c r="I10" s="83" t="s">
        <v>1338</v>
      </c>
      <c r="J10" s="83" t="s">
        <v>1340</v>
      </c>
      <c r="O10" s="83" t="s">
        <v>1340</v>
      </c>
      <c r="R10" s="83" t="s">
        <v>1049</v>
      </c>
      <c r="BD10" s="83" t="s">
        <v>651</v>
      </c>
    </row>
    <row r="11" spans="1:61" x14ac:dyDescent="0.25">
      <c r="C11" s="83" t="s">
        <v>289</v>
      </c>
      <c r="D11" s="83" t="s">
        <v>1335</v>
      </c>
      <c r="E11" s="83" t="s">
        <v>1344</v>
      </c>
      <c r="H11" s="83" t="s">
        <v>1340</v>
      </c>
      <c r="I11" s="83" t="s">
        <v>1340</v>
      </c>
      <c r="J11" s="83" t="s">
        <v>111</v>
      </c>
      <c r="O11" s="83" t="s">
        <v>111</v>
      </c>
      <c r="BD11" s="83" t="s">
        <v>968</v>
      </c>
    </row>
    <row r="12" spans="1:61" x14ac:dyDescent="0.25">
      <c r="D12" s="83" t="s">
        <v>1336</v>
      </c>
      <c r="H12" s="83" t="s">
        <v>111</v>
      </c>
      <c r="I12" s="83" t="s">
        <v>1344</v>
      </c>
      <c r="BD12" s="83" t="s">
        <v>969</v>
      </c>
    </row>
    <row r="13" spans="1:61" x14ac:dyDescent="0.25">
      <c r="D13" s="83" t="s">
        <v>1338</v>
      </c>
      <c r="I13" s="83" t="s">
        <v>111</v>
      </c>
      <c r="BD13" s="83" t="s">
        <v>970</v>
      </c>
    </row>
    <row r="14" spans="1:61" x14ac:dyDescent="0.25">
      <c r="D14" s="83" t="s">
        <v>1340</v>
      </c>
      <c r="BD14" s="83" t="s">
        <v>111</v>
      </c>
    </row>
    <row r="15" spans="1:61" x14ac:dyDescent="0.25">
      <c r="D15" s="83" t="s">
        <v>1344</v>
      </c>
      <c r="BD15" s="83" t="s">
        <v>972</v>
      </c>
    </row>
    <row r="16" spans="1:61" x14ac:dyDescent="0.25">
      <c r="D16" s="83" t="s">
        <v>111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6E00A-D221-475B-890C-4FB8375FE6D4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89"/>
    <col min="2" max="2" width="27.6640625" style="89" customWidth="1"/>
    <col min="3" max="16384" width="11.44140625" style="89"/>
  </cols>
  <sheetData>
    <row r="3" spans="2:4" x14ac:dyDescent="0.25">
      <c r="B3" s="87"/>
      <c r="C3" s="88" t="s">
        <v>104</v>
      </c>
      <c r="D3" s="88" t="s">
        <v>1062</v>
      </c>
    </row>
    <row r="4" spans="2:4" ht="12.75" customHeight="1" x14ac:dyDescent="0.25">
      <c r="B4" s="90" t="s">
        <v>1367</v>
      </c>
      <c r="C4" s="91">
        <f>SUM(DatosViolenciaGénero!C63:C69)</f>
        <v>845</v>
      </c>
      <c r="D4" s="91">
        <f>SUM(DatosViolenciaGénero!D63:D69)</f>
        <v>379</v>
      </c>
    </row>
    <row r="5" spans="2:4" x14ac:dyDescent="0.25">
      <c r="B5" s="90" t="s">
        <v>1322</v>
      </c>
      <c r="C5" s="91">
        <f>SUM(DatosViolenciaGénero!C70:C73)</f>
        <v>227</v>
      </c>
      <c r="D5" s="91">
        <f>SUM(DatosViolenciaGénero!D70:D73)</f>
        <v>142</v>
      </c>
    </row>
    <row r="6" spans="2:4" ht="12.75" customHeight="1" x14ac:dyDescent="0.25">
      <c r="B6" s="90" t="s">
        <v>1368</v>
      </c>
      <c r="C6" s="91">
        <f>DatosViolenciaGénero!C74</f>
        <v>1</v>
      </c>
      <c r="D6" s="91">
        <f>DatosViolenciaGénero!D74</f>
        <v>0</v>
      </c>
    </row>
    <row r="7" spans="2:4" ht="12.75" customHeight="1" x14ac:dyDescent="0.25">
      <c r="B7" s="90" t="s">
        <v>1369</v>
      </c>
      <c r="C7" s="91">
        <f>SUM(DatosViolenciaGénero!C75:C77)</f>
        <v>4</v>
      </c>
      <c r="D7" s="91">
        <f>SUM(DatosViolenciaGénero!D75:D77)</f>
        <v>6</v>
      </c>
    </row>
    <row r="8" spans="2:4" ht="12.75" customHeight="1" x14ac:dyDescent="0.25">
      <c r="B8" s="90" t="s">
        <v>1370</v>
      </c>
      <c r="C8" s="91">
        <f>DatosViolenciaGénero!C81</f>
        <v>3</v>
      </c>
      <c r="D8" s="91">
        <f>DatosViolenciaGénero!D81</f>
        <v>2</v>
      </c>
    </row>
    <row r="9" spans="2:4" ht="12.75" customHeight="1" x14ac:dyDescent="0.25">
      <c r="B9" s="90" t="s">
        <v>1371</v>
      </c>
      <c r="C9" s="91">
        <f>DatosViolenciaGénero!C78</f>
        <v>0</v>
      </c>
      <c r="D9" s="91">
        <f>DatosViolenciaGénero!D78</f>
        <v>0</v>
      </c>
    </row>
    <row r="10" spans="2:4" ht="12.75" customHeight="1" x14ac:dyDescent="0.25">
      <c r="B10" s="90" t="s">
        <v>1372</v>
      </c>
      <c r="C10" s="91">
        <f>SUM(DatosViolenciaGénero!C79:C80)</f>
        <v>1305</v>
      </c>
      <c r="D10" s="91">
        <f>SUM(DatosViolenciaGénero!D79:D80)</f>
        <v>163</v>
      </c>
    </row>
    <row r="14" spans="2:4" ht="12.9" customHeight="1" thickTop="1" thickBot="1" x14ac:dyDescent="0.3">
      <c r="B14" s="212" t="s">
        <v>1376</v>
      </c>
      <c r="C14" s="212"/>
    </row>
    <row r="15" spans="2:4" ht="13.8" thickTop="1" x14ac:dyDescent="0.25">
      <c r="B15" s="92" t="s">
        <v>1374</v>
      </c>
      <c r="C15" s="93">
        <f>DatosViolenciaGénero!C38</f>
        <v>51</v>
      </c>
    </row>
    <row r="16" spans="2:4" ht="13.8" thickBot="1" x14ac:dyDescent="0.3">
      <c r="B16" s="94" t="s">
        <v>1375</v>
      </c>
      <c r="C16" s="95">
        <f>DatosViolenciaGénero!C39</f>
        <v>448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357F-CD33-48AB-BADC-C53EFD55846D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89"/>
    <col min="2" max="2" width="27.6640625" style="89" customWidth="1"/>
    <col min="3" max="16384" width="11.44140625" style="89"/>
  </cols>
  <sheetData>
    <row r="3" spans="2:4" x14ac:dyDescent="0.25">
      <c r="B3" s="87"/>
      <c r="C3" s="88" t="s">
        <v>104</v>
      </c>
      <c r="D3" s="88" t="s">
        <v>1062</v>
      </c>
    </row>
    <row r="4" spans="2:4" ht="12.75" customHeight="1" x14ac:dyDescent="0.25">
      <c r="B4" s="90" t="s">
        <v>1367</v>
      </c>
      <c r="C4" s="91">
        <f>SUM(DatosViolenciaDoméstica!C48:C54)</f>
        <v>197</v>
      </c>
      <c r="D4" s="91">
        <f>SUM(DatosViolenciaDoméstica!D48:D54)</f>
        <v>66</v>
      </c>
    </row>
    <row r="5" spans="2:4" x14ac:dyDescent="0.25">
      <c r="B5" s="90" t="s">
        <v>1322</v>
      </c>
      <c r="C5" s="91">
        <f>SUM(DatosViolenciaDoméstica!C55:C58)</f>
        <v>73</v>
      </c>
      <c r="D5" s="91">
        <f>SUM(DatosViolenciaDoméstica!D55:D58)</f>
        <v>12</v>
      </c>
    </row>
    <row r="6" spans="2:4" ht="12.75" customHeight="1" x14ac:dyDescent="0.25">
      <c r="B6" s="90" t="s">
        <v>1368</v>
      </c>
      <c r="C6" s="91">
        <f>DatosViolenciaDoméstica!C59</f>
        <v>0</v>
      </c>
      <c r="D6" s="91">
        <f>DatosViolenciaDoméstica!D59</f>
        <v>0</v>
      </c>
    </row>
    <row r="7" spans="2:4" ht="12.75" customHeight="1" x14ac:dyDescent="0.25">
      <c r="B7" s="90" t="s">
        <v>1369</v>
      </c>
      <c r="C7" s="91">
        <f>SUM(DatosViolenciaDoméstica!C60:C62)</f>
        <v>1</v>
      </c>
      <c r="D7" s="91">
        <f>SUM(DatosViolenciaDoméstica!D60:D62)</f>
        <v>1</v>
      </c>
    </row>
    <row r="8" spans="2:4" ht="12.75" customHeight="1" x14ac:dyDescent="0.25">
      <c r="B8" s="90" t="s">
        <v>1370</v>
      </c>
      <c r="C8" s="91">
        <f>DatosViolenciaDoméstica!C66</f>
        <v>0</v>
      </c>
      <c r="D8" s="91">
        <f>DatosViolenciaDoméstica!D66</f>
        <v>0</v>
      </c>
    </row>
    <row r="9" spans="2:4" ht="12.75" customHeight="1" x14ac:dyDescent="0.25">
      <c r="B9" s="90" t="s">
        <v>1371</v>
      </c>
      <c r="C9" s="91">
        <f>DatosViolenciaDoméstica!C63</f>
        <v>0</v>
      </c>
      <c r="D9" s="91">
        <f>DatosViolenciaDoméstica!D63</f>
        <v>0</v>
      </c>
    </row>
    <row r="10" spans="2:4" ht="12.75" customHeight="1" x14ac:dyDescent="0.25">
      <c r="B10" s="90" t="s">
        <v>1372</v>
      </c>
      <c r="C10" s="91">
        <f>SUM(DatosViolenciaDoméstica!C64:C65)</f>
        <v>72</v>
      </c>
      <c r="D10" s="91">
        <f>SUM(DatosViolenciaDoméstica!D64:D65)</f>
        <v>20</v>
      </c>
    </row>
    <row r="14" spans="2:4" ht="12.9" customHeight="1" thickTop="1" thickBot="1" x14ac:dyDescent="0.3">
      <c r="B14" s="212" t="s">
        <v>1373</v>
      </c>
      <c r="C14" s="212"/>
    </row>
    <row r="15" spans="2:4" ht="13.8" thickTop="1" x14ac:dyDescent="0.25">
      <c r="B15" s="92" t="s">
        <v>1374</v>
      </c>
      <c r="C15" s="93">
        <f>DatosViolenciaDoméstica!C33</f>
        <v>20</v>
      </c>
    </row>
    <row r="16" spans="2:4" ht="13.8" thickBot="1" x14ac:dyDescent="0.3">
      <c r="B16" s="94" t="s">
        <v>1375</v>
      </c>
      <c r="C16" s="95">
        <f>DatosViolenciaDoméstica!C34</f>
        <v>16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7DB0-B095-4114-93C9-7D0ADEBE9D26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83" customWidth="1"/>
    <col min="2" max="2" width="20.88671875" style="83" customWidth="1"/>
    <col min="3" max="3" width="44" style="83" customWidth="1"/>
    <col min="4" max="4" width="6.33203125" style="83" customWidth="1"/>
    <col min="5" max="16384" width="11.44140625" style="83"/>
  </cols>
  <sheetData>
    <row r="3" spans="2:3" ht="12.9" customHeight="1" x14ac:dyDescent="0.25">
      <c r="B3" s="213" t="s">
        <v>1357</v>
      </c>
      <c r="C3" s="213"/>
    </row>
    <row r="4" spans="2:3" x14ac:dyDescent="0.25">
      <c r="B4" s="84" t="s">
        <v>1358</v>
      </c>
      <c r="C4" s="85">
        <f>DatosMenores!C69</f>
        <v>69</v>
      </c>
    </row>
    <row r="5" spans="2:3" x14ac:dyDescent="0.25">
      <c r="B5" s="84" t="s">
        <v>1359</v>
      </c>
      <c r="C5" s="86">
        <f>DatosMenores!C70</f>
        <v>17</v>
      </c>
    </row>
    <row r="6" spans="2:3" x14ac:dyDescent="0.25">
      <c r="B6" s="84" t="s">
        <v>1360</v>
      </c>
      <c r="C6" s="86">
        <f>DatosMenores!C71</f>
        <v>134</v>
      </c>
    </row>
    <row r="7" spans="2:3" ht="26.4" x14ac:dyDescent="0.25">
      <c r="B7" s="84" t="s">
        <v>1361</v>
      </c>
      <c r="C7" s="86">
        <f>DatosMenores!C74</f>
        <v>0</v>
      </c>
    </row>
    <row r="8" spans="2:3" ht="26.4" x14ac:dyDescent="0.25">
      <c r="B8" s="84" t="s">
        <v>1021</v>
      </c>
      <c r="C8" s="86">
        <f>DatosMenores!C75</f>
        <v>27</v>
      </c>
    </row>
    <row r="9" spans="2:3" ht="26.4" x14ac:dyDescent="0.25">
      <c r="B9" s="84" t="s">
        <v>1362</v>
      </c>
      <c r="C9" s="86">
        <f>DatosMenores!C76</f>
        <v>0</v>
      </c>
    </row>
    <row r="10" spans="2:3" ht="26.4" x14ac:dyDescent="0.25">
      <c r="B10" s="84" t="s">
        <v>265</v>
      </c>
      <c r="C10" s="86">
        <f>DatosMenores!C78</f>
        <v>0</v>
      </c>
    </row>
    <row r="11" spans="2:3" x14ac:dyDescent="0.25">
      <c r="B11" s="84" t="s">
        <v>1363</v>
      </c>
      <c r="C11" s="86">
        <f>DatosMenores!C77</f>
        <v>0</v>
      </c>
    </row>
    <row r="12" spans="2:3" x14ac:dyDescent="0.25">
      <c r="B12" s="84" t="s">
        <v>1364</v>
      </c>
      <c r="C12" s="86">
        <f>DatosMenores!C79</f>
        <v>0</v>
      </c>
    </row>
    <row r="13" spans="2:3" ht="26.4" x14ac:dyDescent="0.25">
      <c r="B13" s="84" t="s">
        <v>1365</v>
      </c>
      <c r="C13" s="86">
        <f>DatosMenores!C72</f>
        <v>0</v>
      </c>
    </row>
    <row r="14" spans="2:3" ht="26.4" x14ac:dyDescent="0.25">
      <c r="B14" s="84" t="s">
        <v>1366</v>
      </c>
      <c r="C14" s="86">
        <f>DatosMenores!C73</f>
        <v>12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EDF41-7666-48E7-8B24-F656A2F851BB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55" customWidth="1"/>
    <col min="2" max="4" width="13.88671875" style="55" customWidth="1"/>
    <col min="5" max="6" width="15" style="55" customWidth="1"/>
    <col min="7" max="13" width="13.88671875" style="55" customWidth="1"/>
    <col min="14" max="16384" width="11.44140625" style="55"/>
  </cols>
  <sheetData>
    <row r="2" spans="2:13" s="51" customFormat="1" ht="15.6" x14ac:dyDescent="0.3">
      <c r="B2" s="51" t="s">
        <v>1309</v>
      </c>
    </row>
    <row r="4" spans="2:13" ht="40.200000000000003" thickBot="1" x14ac:dyDescent="0.3">
      <c r="B4" s="52" t="s">
        <v>304</v>
      </c>
      <c r="C4" s="53" t="s">
        <v>1310</v>
      </c>
      <c r="D4" s="53" t="s">
        <v>1311</v>
      </c>
      <c r="E4" s="53" t="s">
        <v>1312</v>
      </c>
      <c r="F4" s="53" t="s">
        <v>1313</v>
      </c>
      <c r="G4" s="53" t="s">
        <v>1314</v>
      </c>
      <c r="H4" s="53" t="s">
        <v>1315</v>
      </c>
      <c r="I4" s="53" t="s">
        <v>1316</v>
      </c>
      <c r="J4" s="53" t="s">
        <v>1317</v>
      </c>
      <c r="K4" s="53" t="s">
        <v>315</v>
      </c>
      <c r="L4" s="53" t="s">
        <v>1318</v>
      </c>
      <c r="M4" s="54" t="s">
        <v>317</v>
      </c>
    </row>
    <row r="5" spans="2:13" s="61" customFormat="1" ht="22.5" customHeight="1" thickBot="1" x14ac:dyDescent="0.35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6" x14ac:dyDescent="0.3">
      <c r="B8" s="62" t="s">
        <v>1319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40.200000000000003" thickBot="1" x14ac:dyDescent="0.3">
      <c r="D10" s="64" t="s">
        <v>304</v>
      </c>
      <c r="E10" s="65" t="s">
        <v>1312</v>
      </c>
      <c r="F10" s="65" t="s">
        <v>1313</v>
      </c>
      <c r="G10" s="65" t="s">
        <v>1314</v>
      </c>
      <c r="H10" s="65" t="s">
        <v>1315</v>
      </c>
      <c r="I10" s="65" t="s">
        <v>1316</v>
      </c>
      <c r="J10" s="65" t="s">
        <v>1317</v>
      </c>
      <c r="K10" s="65" t="s">
        <v>1318</v>
      </c>
      <c r="L10" s="66" t="s">
        <v>317</v>
      </c>
      <c r="M10" s="67"/>
    </row>
    <row r="11" spans="2:13" ht="13.2" customHeight="1" x14ac:dyDescent="0.25">
      <c r="B11" s="214" t="s">
        <v>1320</v>
      </c>
      <c r="C11" s="214"/>
      <c r="D11" s="68">
        <f>DatosDelitos!C5+DatosDelitos!C13-DatosDelitos!C17</f>
        <v>9458</v>
      </c>
      <c r="E11" s="69">
        <f>DatosDelitos!H5+DatosDelitos!H13-DatosDelitos!H17</f>
        <v>179</v>
      </c>
      <c r="F11" s="69">
        <f>DatosDelitos!I5+DatosDelitos!I13-DatosDelitos!I17</f>
        <v>171</v>
      </c>
      <c r="G11" s="69">
        <f>DatosDelitos!J5+DatosDelitos!J13-DatosDelitos!J17</f>
        <v>3</v>
      </c>
      <c r="H11" s="70">
        <f>DatosDelitos!K5+DatosDelitos!K13-DatosDelitos!K17</f>
        <v>8</v>
      </c>
      <c r="I11" s="70">
        <f>DatosDelitos!L5+DatosDelitos!L13-DatosDelitos!L17</f>
        <v>0</v>
      </c>
      <c r="J11" s="70">
        <f>DatosDelitos!M5+DatosDelitos!M13-DatosDelitos!M17</f>
        <v>2</v>
      </c>
      <c r="K11" s="70">
        <f>DatosDelitos!O5+DatosDelitos!O13-DatosDelitos!O17</f>
        <v>9</v>
      </c>
      <c r="L11" s="71">
        <f>DatosDelitos!P5+DatosDelitos!P13-DatosDelitos!P17</f>
        <v>229</v>
      </c>
    </row>
    <row r="12" spans="2:13" ht="13.2" customHeight="1" x14ac:dyDescent="0.25">
      <c r="B12" s="215" t="s">
        <v>329</v>
      </c>
      <c r="C12" s="215"/>
      <c r="D12" s="72">
        <f>DatosDelitos!C10</f>
        <v>0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2" customHeight="1" x14ac:dyDescent="0.25">
      <c r="B13" s="215" t="s">
        <v>347</v>
      </c>
      <c r="C13" s="215"/>
      <c r="D13" s="72">
        <f>DatosDelitos!C20</f>
        <v>3</v>
      </c>
      <c r="E13" s="73">
        <f>DatosDelitos!H20</f>
        <v>1</v>
      </c>
      <c r="F13" s="73">
        <f>DatosDelitos!I20</f>
        <v>0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2" customHeight="1" x14ac:dyDescent="0.25">
      <c r="B14" s="215" t="s">
        <v>352</v>
      </c>
      <c r="C14" s="215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2" customHeight="1" x14ac:dyDescent="0.25">
      <c r="B15" s="215" t="s">
        <v>1321</v>
      </c>
      <c r="C15" s="215"/>
      <c r="D15" s="72">
        <f>DatosDelitos!C17+DatosDelitos!C44</f>
        <v>1291</v>
      </c>
      <c r="E15" s="73">
        <f>DatosDelitos!H17+DatosDelitos!H44</f>
        <v>309</v>
      </c>
      <c r="F15" s="73">
        <f>DatosDelitos!I16+DatosDelitos!I44</f>
        <v>87</v>
      </c>
      <c r="G15" s="73">
        <f>DatosDelitos!J17+DatosDelitos!J44</f>
        <v>4</v>
      </c>
      <c r="H15" s="73">
        <f>DatosDelitos!K17+DatosDelitos!K44</f>
        <v>1</v>
      </c>
      <c r="I15" s="73">
        <f>DatosDelitos!L17+DatosDelitos!L44</f>
        <v>1</v>
      </c>
      <c r="J15" s="73">
        <f>DatosDelitos!M17+DatosDelitos!M44</f>
        <v>0</v>
      </c>
      <c r="K15" s="73">
        <f>DatosDelitos!O17+DatosDelitos!O44</f>
        <v>7</v>
      </c>
      <c r="L15" s="74">
        <f>DatosDelitos!P17+DatosDelitos!P44</f>
        <v>332</v>
      </c>
    </row>
    <row r="16" spans="2:13" ht="13.2" customHeight="1" x14ac:dyDescent="0.25">
      <c r="B16" s="215" t="s">
        <v>1322</v>
      </c>
      <c r="C16" s="215"/>
      <c r="D16" s="72">
        <f>DatosDelitos!C30</f>
        <v>859</v>
      </c>
      <c r="E16" s="73">
        <f>DatosDelitos!H30</f>
        <v>86</v>
      </c>
      <c r="F16" s="73">
        <f>DatosDelitos!I30</f>
        <v>175</v>
      </c>
      <c r="G16" s="73">
        <f>DatosDelitos!J30</f>
        <v>0</v>
      </c>
      <c r="H16" s="73">
        <f>DatosDelitos!K30</f>
        <v>1</v>
      </c>
      <c r="I16" s="73">
        <f>DatosDelitos!L30</f>
        <v>0</v>
      </c>
      <c r="J16" s="73">
        <f>DatosDelitos!M30</f>
        <v>0</v>
      </c>
      <c r="K16" s="73">
        <f>DatosDelitos!O30</f>
        <v>1</v>
      </c>
      <c r="L16" s="74">
        <f>DatosDelitos!P30</f>
        <v>236</v>
      </c>
    </row>
    <row r="17" spans="2:12" ht="13.2" customHeight="1" x14ac:dyDescent="0.25">
      <c r="B17" s="216" t="s">
        <v>1323</v>
      </c>
      <c r="C17" s="216"/>
      <c r="D17" s="72">
        <f>DatosDelitos!C42-DatosDelitos!C44</f>
        <v>49</v>
      </c>
      <c r="E17" s="73">
        <f>DatosDelitos!H42-DatosDelitos!H44</f>
        <v>9</v>
      </c>
      <c r="F17" s="73">
        <f>DatosDelitos!I42-DatosDelitos!I44</f>
        <v>0</v>
      </c>
      <c r="G17" s="73">
        <f>DatosDelitos!J42-DatosDelitos!J44</f>
        <v>0</v>
      </c>
      <c r="H17" s="73">
        <f>DatosDelitos!K42-DatosDelitos!K44</f>
        <v>1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5</v>
      </c>
    </row>
    <row r="18" spans="2:12" ht="13.2" customHeight="1" x14ac:dyDescent="0.25">
      <c r="B18" s="215" t="s">
        <v>1324</v>
      </c>
      <c r="C18" s="215"/>
      <c r="D18" s="72">
        <f>DatosDelitos!C50</f>
        <v>248</v>
      </c>
      <c r="E18" s="73">
        <f>DatosDelitos!H50</f>
        <v>50</v>
      </c>
      <c r="F18" s="73">
        <f>DatosDelitos!I50</f>
        <v>25</v>
      </c>
      <c r="G18" s="73">
        <f>DatosDelitos!J50</f>
        <v>28</v>
      </c>
      <c r="H18" s="73">
        <f>DatosDelitos!K50</f>
        <v>12</v>
      </c>
      <c r="I18" s="73">
        <f>DatosDelitos!L50</f>
        <v>0</v>
      </c>
      <c r="J18" s="73">
        <f>DatosDelitos!M50</f>
        <v>1</v>
      </c>
      <c r="K18" s="73">
        <f>DatosDelitos!O50</f>
        <v>4</v>
      </c>
      <c r="L18" s="74">
        <f>DatosDelitos!P50</f>
        <v>36</v>
      </c>
    </row>
    <row r="19" spans="2:12" ht="13.2" customHeight="1" x14ac:dyDescent="0.25">
      <c r="B19" s="215" t="s">
        <v>1325</v>
      </c>
      <c r="C19" s="215"/>
      <c r="D19" s="72">
        <f>DatosDelitos!C72</f>
        <v>3</v>
      </c>
      <c r="E19" s="73">
        <f>DatosDelitos!H72</f>
        <v>1</v>
      </c>
      <c r="F19" s="73">
        <f>DatosDelitos!I72</f>
        <v>1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1</v>
      </c>
    </row>
    <row r="20" spans="2:12" ht="27" customHeight="1" x14ac:dyDescent="0.25">
      <c r="B20" s="215" t="s">
        <v>1326</v>
      </c>
      <c r="C20" s="215"/>
      <c r="D20" s="72">
        <f>DatosDelitos!C74</f>
        <v>76</v>
      </c>
      <c r="E20" s="73">
        <f>DatosDelitos!H74</f>
        <v>16</v>
      </c>
      <c r="F20" s="73">
        <f>DatosDelitos!I74</f>
        <v>6</v>
      </c>
      <c r="G20" s="73">
        <f>DatosDelitos!J74</f>
        <v>0</v>
      </c>
      <c r="H20" s="73">
        <f>DatosDelitos!K74</f>
        <v>0</v>
      </c>
      <c r="I20" s="73">
        <f>DatosDelitos!L74</f>
        <v>3</v>
      </c>
      <c r="J20" s="73">
        <f>DatosDelitos!M74</f>
        <v>1</v>
      </c>
      <c r="K20" s="73">
        <f>DatosDelitos!O74</f>
        <v>0</v>
      </c>
      <c r="L20" s="74">
        <f>DatosDelitos!P74</f>
        <v>2</v>
      </c>
    </row>
    <row r="21" spans="2:12" ht="13.2" customHeight="1" x14ac:dyDescent="0.25">
      <c r="B21" s="216" t="s">
        <v>1327</v>
      </c>
      <c r="C21" s="216"/>
      <c r="D21" s="72">
        <f>DatosDelitos!C82</f>
        <v>102</v>
      </c>
      <c r="E21" s="73">
        <f>DatosDelitos!H82</f>
        <v>5</v>
      </c>
      <c r="F21" s="73">
        <f>DatosDelitos!I82</f>
        <v>5</v>
      </c>
      <c r="G21" s="73">
        <f>DatosDelitos!J82</f>
        <v>0</v>
      </c>
      <c r="H21" s="73">
        <f>DatosDelitos!K82</f>
        <v>0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13</v>
      </c>
    </row>
    <row r="22" spans="2:12" ht="13.2" customHeight="1" x14ac:dyDescent="0.25">
      <c r="B22" s="215" t="s">
        <v>1328</v>
      </c>
      <c r="C22" s="215"/>
      <c r="D22" s="72">
        <f>DatosDelitos!C85</f>
        <v>383</v>
      </c>
      <c r="E22" s="73">
        <f>DatosDelitos!H85</f>
        <v>141</v>
      </c>
      <c r="F22" s="73">
        <f>DatosDelitos!I85</f>
        <v>92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78</v>
      </c>
    </row>
    <row r="23" spans="2:12" ht="13.2" customHeight="1" x14ac:dyDescent="0.25">
      <c r="B23" s="215" t="s">
        <v>975</v>
      </c>
      <c r="C23" s="215"/>
      <c r="D23" s="72">
        <f>DatosDelitos!C97</f>
        <v>3805</v>
      </c>
      <c r="E23" s="73">
        <f>DatosDelitos!H97</f>
        <v>747</v>
      </c>
      <c r="F23" s="73">
        <f>DatosDelitos!I97</f>
        <v>497</v>
      </c>
      <c r="G23" s="73">
        <f>DatosDelitos!J97</f>
        <v>0</v>
      </c>
      <c r="H23" s="73">
        <f>DatosDelitos!K97</f>
        <v>0</v>
      </c>
      <c r="I23" s="73">
        <f>DatosDelitos!L97</f>
        <v>2</v>
      </c>
      <c r="J23" s="73">
        <f>DatosDelitos!M97</f>
        <v>0</v>
      </c>
      <c r="K23" s="73">
        <f>DatosDelitos!O97</f>
        <v>29</v>
      </c>
      <c r="L23" s="74">
        <f>DatosDelitos!P97</f>
        <v>393</v>
      </c>
    </row>
    <row r="24" spans="2:12" ht="27" customHeight="1" x14ac:dyDescent="0.25">
      <c r="B24" s="215" t="s">
        <v>1329</v>
      </c>
      <c r="C24" s="215"/>
      <c r="D24" s="72">
        <f>DatosDelitos!C131</f>
        <v>9</v>
      </c>
      <c r="E24" s="73">
        <f>DatosDelitos!H131</f>
        <v>4</v>
      </c>
      <c r="F24" s="73">
        <f>DatosDelitos!I131</f>
        <v>2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3</v>
      </c>
    </row>
    <row r="25" spans="2:12" ht="13.2" customHeight="1" x14ac:dyDescent="0.25">
      <c r="B25" s="215" t="s">
        <v>1330</v>
      </c>
      <c r="C25" s="215"/>
      <c r="D25" s="72">
        <f>DatosDelitos!C137</f>
        <v>20</v>
      </c>
      <c r="E25" s="73">
        <f>DatosDelitos!H137</f>
        <v>4</v>
      </c>
      <c r="F25" s="73">
        <f>DatosDelitos!I137</f>
        <v>7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7</v>
      </c>
    </row>
    <row r="26" spans="2:12" ht="13.2" customHeight="1" x14ac:dyDescent="0.25">
      <c r="B26" s="216" t="s">
        <v>1331</v>
      </c>
      <c r="C26" s="216"/>
      <c r="D26" s="72">
        <f>DatosDelitos!C144</f>
        <v>3</v>
      </c>
      <c r="E26" s="73">
        <f>DatosDelitos!H144</f>
        <v>0</v>
      </c>
      <c r="F26" s="73">
        <f>DatosDelitos!I144</f>
        <v>0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0</v>
      </c>
      <c r="L26" s="74">
        <f>DatosDelitos!P144</f>
        <v>0</v>
      </c>
    </row>
    <row r="27" spans="2:12" ht="38.25" customHeight="1" x14ac:dyDescent="0.25">
      <c r="B27" s="215" t="s">
        <v>1332</v>
      </c>
      <c r="C27" s="215"/>
      <c r="D27" s="72">
        <f>DatosDelitos!C147</f>
        <v>91</v>
      </c>
      <c r="E27" s="73">
        <f>DatosDelitos!H147</f>
        <v>24</v>
      </c>
      <c r="F27" s="73">
        <f>DatosDelitos!I147</f>
        <v>15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16</v>
      </c>
    </row>
    <row r="28" spans="2:12" ht="13.2" customHeight="1" x14ac:dyDescent="0.25">
      <c r="B28" s="215" t="s">
        <v>1333</v>
      </c>
      <c r="C28" s="215"/>
      <c r="D28" s="72">
        <f>DatosDelitos!C156+SUM(DatosDelitos!C167:C172)</f>
        <v>145</v>
      </c>
      <c r="E28" s="73">
        <f>DatosDelitos!H156+SUM(DatosDelitos!H167:H172)</f>
        <v>90</v>
      </c>
      <c r="F28" s="73">
        <f>DatosDelitos!I156+SUM(DatosDelitos!I167:I172)</f>
        <v>4</v>
      </c>
      <c r="G28" s="73">
        <f>DatosDelitos!J156+SUM(DatosDelitos!J167:J172)</f>
        <v>1</v>
      </c>
      <c r="H28" s="73">
        <f>DatosDelitos!K156+SUM(DatosDelitos!K167:K172)</f>
        <v>0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7</v>
      </c>
      <c r="L28" s="73">
        <f>DatosDelitos!P156+SUM(DatosDelitos!P167:Q172)</f>
        <v>16</v>
      </c>
    </row>
    <row r="29" spans="2:12" ht="13.2" customHeight="1" x14ac:dyDescent="0.25">
      <c r="B29" s="215" t="s">
        <v>1334</v>
      </c>
      <c r="C29" s="215"/>
      <c r="D29" s="72">
        <f>SUM(DatosDelitos!C173:C177)</f>
        <v>117</v>
      </c>
      <c r="E29" s="73">
        <f>SUM(DatosDelitos!H173:H177)</f>
        <v>87</v>
      </c>
      <c r="F29" s="73">
        <f>SUM(DatosDelitos!I173:I177)</f>
        <v>113</v>
      </c>
      <c r="G29" s="73">
        <f>SUM(DatosDelitos!J173:J177)</f>
        <v>0</v>
      </c>
      <c r="H29" s="73">
        <f>SUM(DatosDelitos!K173:K177)</f>
        <v>1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19</v>
      </c>
      <c r="L29" s="73">
        <f>SUM(DatosDelitos!P173:P177)</f>
        <v>70</v>
      </c>
    </row>
    <row r="30" spans="2:12" ht="13.2" customHeight="1" x14ac:dyDescent="0.25">
      <c r="B30" s="215" t="s">
        <v>1335</v>
      </c>
      <c r="C30" s="215"/>
      <c r="D30" s="72">
        <f>DatosDelitos!C178</f>
        <v>501</v>
      </c>
      <c r="E30" s="73">
        <f>DatosDelitos!H178</f>
        <v>125</v>
      </c>
      <c r="F30" s="73">
        <f>DatosDelitos!I178</f>
        <v>176</v>
      </c>
      <c r="G30" s="73">
        <f>DatosDelitos!J178</f>
        <v>0</v>
      </c>
      <c r="H30" s="73">
        <f>DatosDelitos!K178</f>
        <v>0</v>
      </c>
      <c r="I30" s="73">
        <f>DatosDelitos!L178</f>
        <v>0</v>
      </c>
      <c r="J30" s="73">
        <f>DatosDelitos!M178</f>
        <v>0</v>
      </c>
      <c r="K30" s="73">
        <f>DatosDelitos!O178</f>
        <v>0</v>
      </c>
      <c r="L30" s="73">
        <f>DatosDelitos!P178</f>
        <v>994</v>
      </c>
    </row>
    <row r="31" spans="2:12" ht="13.2" customHeight="1" x14ac:dyDescent="0.25">
      <c r="B31" s="215" t="s">
        <v>1336</v>
      </c>
      <c r="C31" s="215"/>
      <c r="D31" s="72">
        <f>DatosDelitos!C186</f>
        <v>194</v>
      </c>
      <c r="E31" s="73">
        <f>DatosDelitos!H186</f>
        <v>24</v>
      </c>
      <c r="F31" s="73">
        <f>DatosDelitos!I186</f>
        <v>27</v>
      </c>
      <c r="G31" s="73">
        <f>DatosDelitos!J186</f>
        <v>0</v>
      </c>
      <c r="H31" s="73">
        <f>DatosDelitos!K186</f>
        <v>0</v>
      </c>
      <c r="I31" s="73">
        <f>DatosDelitos!L186</f>
        <v>0</v>
      </c>
      <c r="J31" s="73">
        <f>DatosDelitos!M186</f>
        <v>0</v>
      </c>
      <c r="K31" s="73">
        <f>DatosDelitos!O186</f>
        <v>0</v>
      </c>
      <c r="L31" s="73">
        <f>DatosDelitos!P186</f>
        <v>38</v>
      </c>
    </row>
    <row r="32" spans="2:12" ht="13.2" customHeight="1" x14ac:dyDescent="0.25">
      <c r="B32" s="215" t="s">
        <v>1337</v>
      </c>
      <c r="C32" s="215"/>
      <c r="D32" s="72">
        <f>DatosDelitos!C201</f>
        <v>60</v>
      </c>
      <c r="E32" s="73">
        <f>DatosDelitos!H201</f>
        <v>11</v>
      </c>
      <c r="F32" s="73">
        <f>DatosDelitos!I201</f>
        <v>20</v>
      </c>
      <c r="G32" s="73">
        <f>DatosDelitos!J201</f>
        <v>0</v>
      </c>
      <c r="H32" s="73">
        <f>DatosDelitos!K201</f>
        <v>0</v>
      </c>
      <c r="I32" s="73">
        <f>DatosDelitos!L201</f>
        <v>1</v>
      </c>
      <c r="J32" s="73">
        <f>DatosDelitos!M201</f>
        <v>2</v>
      </c>
      <c r="K32" s="73">
        <f>DatosDelitos!O201</f>
        <v>0</v>
      </c>
      <c r="L32" s="73">
        <f>DatosDelitos!P201</f>
        <v>14</v>
      </c>
    </row>
    <row r="33" spans="2:13" ht="13.2" customHeight="1" x14ac:dyDescent="0.25">
      <c r="B33" s="215" t="s">
        <v>1338</v>
      </c>
      <c r="C33" s="215"/>
      <c r="D33" s="72">
        <f>DatosDelitos!C223</f>
        <v>1388</v>
      </c>
      <c r="E33" s="73">
        <f>DatosDelitos!H223</f>
        <v>224</v>
      </c>
      <c r="F33" s="73">
        <f>DatosDelitos!I223</f>
        <v>145</v>
      </c>
      <c r="G33" s="73">
        <f>DatosDelitos!J223</f>
        <v>0</v>
      </c>
      <c r="H33" s="73">
        <f>DatosDelitos!K223</f>
        <v>0</v>
      </c>
      <c r="I33" s="73">
        <f>DatosDelitos!L223</f>
        <v>0</v>
      </c>
      <c r="J33" s="73">
        <f>DatosDelitos!M223</f>
        <v>0</v>
      </c>
      <c r="K33" s="73">
        <f>DatosDelitos!O223</f>
        <v>10</v>
      </c>
      <c r="L33" s="73">
        <f>DatosDelitos!P223</f>
        <v>251</v>
      </c>
    </row>
    <row r="34" spans="2:13" ht="13.2" customHeight="1" x14ac:dyDescent="0.25">
      <c r="B34" s="215" t="s">
        <v>1339</v>
      </c>
      <c r="C34" s="215"/>
      <c r="D34" s="72">
        <f>DatosDelitos!C244</f>
        <v>3</v>
      </c>
      <c r="E34" s="73">
        <f>DatosDelitos!H244</f>
        <v>0</v>
      </c>
      <c r="F34" s="73">
        <f>DatosDelitos!I244</f>
        <v>3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3">
        <f>DatosDelitos!P244</f>
        <v>1</v>
      </c>
    </row>
    <row r="35" spans="2:13" ht="13.2" customHeight="1" x14ac:dyDescent="0.25">
      <c r="B35" s="215" t="s">
        <v>1340</v>
      </c>
      <c r="C35" s="215"/>
      <c r="D35" s="72">
        <f>DatosDelitos!C271</f>
        <v>164</v>
      </c>
      <c r="E35" s="73">
        <f>DatosDelitos!H271</f>
        <v>102</v>
      </c>
      <c r="F35" s="73">
        <f>DatosDelitos!I271</f>
        <v>104</v>
      </c>
      <c r="G35" s="73">
        <f>DatosDelitos!J271</f>
        <v>0</v>
      </c>
      <c r="H35" s="73">
        <f>DatosDelitos!K271</f>
        <v>1</v>
      </c>
      <c r="I35" s="73">
        <f>DatosDelitos!L271</f>
        <v>0</v>
      </c>
      <c r="J35" s="73">
        <f>DatosDelitos!M271</f>
        <v>0</v>
      </c>
      <c r="K35" s="73">
        <f>DatosDelitos!O271</f>
        <v>1</v>
      </c>
      <c r="L35" s="73">
        <f>DatosDelitos!P271</f>
        <v>114</v>
      </c>
    </row>
    <row r="36" spans="2:13" ht="38.25" customHeight="1" x14ac:dyDescent="0.25">
      <c r="B36" s="215" t="s">
        <v>1341</v>
      </c>
      <c r="C36" s="215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0</v>
      </c>
    </row>
    <row r="37" spans="2:13" ht="13.2" customHeight="1" x14ac:dyDescent="0.25">
      <c r="B37" s="215" t="s">
        <v>1342</v>
      </c>
      <c r="C37" s="215"/>
      <c r="D37" s="72">
        <f>DatosDelitos!C305</f>
        <v>0</v>
      </c>
      <c r="E37" s="73">
        <f>DatosDelitos!H305</f>
        <v>0</v>
      </c>
      <c r="F37" s="73">
        <f>DatosDelitos!I305</f>
        <v>1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2" customHeight="1" x14ac:dyDescent="0.25">
      <c r="B38" s="215" t="s">
        <v>1343</v>
      </c>
      <c r="C38" s="215"/>
      <c r="D38" s="72">
        <f>DatosDelitos!C312+DatosDelitos!C318+DatosDelitos!C320</f>
        <v>9</v>
      </c>
      <c r="E38" s="73">
        <f>DatosDelitos!H312+DatosDelitos!H318+DatosDelitos!H320</f>
        <v>6</v>
      </c>
      <c r="F38" s="73">
        <f>DatosDelitos!I312+DatosDelitos!I318+DatosDelitos!I320</f>
        <v>4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0</v>
      </c>
      <c r="L38" s="73">
        <f>DatosDelitos!P312+DatosDelitos!P318+DatosDelitos!P320</f>
        <v>1</v>
      </c>
    </row>
    <row r="39" spans="2:13" ht="13.2" customHeight="1" x14ac:dyDescent="0.25">
      <c r="B39" s="215" t="s">
        <v>1344</v>
      </c>
      <c r="C39" s="215"/>
      <c r="D39" s="72">
        <f>DatosDelitos!C323</f>
        <v>5971</v>
      </c>
      <c r="E39" s="73">
        <f>DatosDelitos!H323</f>
        <v>186</v>
      </c>
      <c r="F39" s="73">
        <f>DatosDelitos!I323</f>
        <v>0</v>
      </c>
      <c r="G39" s="73">
        <f>DatosDelitos!J323</f>
        <v>3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2</v>
      </c>
      <c r="L39" s="73">
        <f>DatosDelitos!P323</f>
        <v>2</v>
      </c>
    </row>
    <row r="40" spans="2:13" ht="13.2" customHeight="1" x14ac:dyDescent="0.25">
      <c r="B40" s="215" t="s">
        <v>1345</v>
      </c>
      <c r="C40" s="215"/>
      <c r="D40" s="72">
        <f>DatosDelitos!C325</f>
        <v>0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0</v>
      </c>
    </row>
    <row r="41" spans="2:13" ht="13.2" customHeight="1" x14ac:dyDescent="0.25">
      <c r="B41" s="215" t="s">
        <v>952</v>
      </c>
      <c r="C41" s="215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2" customHeight="1" x14ac:dyDescent="0.25">
      <c r="B42" s="215" t="s">
        <v>1346</v>
      </c>
      <c r="C42" s="215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5" customHeight="1" thickBot="1" x14ac:dyDescent="0.3">
      <c r="B43" s="218" t="s">
        <v>956</v>
      </c>
      <c r="C43" s="218"/>
      <c r="D43" s="75">
        <f>SUM(D11:D42)</f>
        <v>24952</v>
      </c>
      <c r="E43" s="75">
        <f t="shared" ref="E43:L43" si="0">SUM(E11:E42)</f>
        <v>2431</v>
      </c>
      <c r="F43" s="75">
        <f t="shared" si="0"/>
        <v>1680</v>
      </c>
      <c r="G43" s="75">
        <f t="shared" si="0"/>
        <v>39</v>
      </c>
      <c r="H43" s="75">
        <f t="shared" si="0"/>
        <v>25</v>
      </c>
      <c r="I43" s="75">
        <f t="shared" si="0"/>
        <v>7</v>
      </c>
      <c r="J43" s="75">
        <f t="shared" si="0"/>
        <v>6</v>
      </c>
      <c r="K43" s="75">
        <f t="shared" si="0"/>
        <v>89</v>
      </c>
      <c r="L43" s="75">
        <f t="shared" si="0"/>
        <v>2852</v>
      </c>
    </row>
    <row r="46" spans="2:13" ht="15.6" x14ac:dyDescent="0.3">
      <c r="B46" s="76" t="s">
        <v>1347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40.200000000000003" thickBot="1" x14ac:dyDescent="0.3">
      <c r="D48" s="52" t="s">
        <v>1310</v>
      </c>
      <c r="E48" s="54" t="s">
        <v>1311</v>
      </c>
    </row>
    <row r="49" spans="2:5" ht="13.2" customHeight="1" x14ac:dyDescent="0.3">
      <c r="B49" s="217" t="s">
        <v>1348</v>
      </c>
      <c r="C49" s="217"/>
      <c r="D49" s="78">
        <f>DatosDelitos!F5</f>
        <v>0</v>
      </c>
      <c r="E49" s="78">
        <f>DatosDelitos!G5</f>
        <v>0</v>
      </c>
    </row>
    <row r="50" spans="2:5" ht="13.2" customHeight="1" x14ac:dyDescent="0.3">
      <c r="B50" s="217" t="s">
        <v>1349</v>
      </c>
      <c r="C50" s="217"/>
      <c r="D50" s="78">
        <f>DatosDelitos!F13-DatosDelitos!F17</f>
        <v>15</v>
      </c>
      <c r="E50" s="78">
        <f>DatosDelitos!G13-DatosDelitos!G17</f>
        <v>26</v>
      </c>
    </row>
    <row r="51" spans="2:5" ht="13.2" customHeight="1" x14ac:dyDescent="0.3">
      <c r="B51" s="217" t="s">
        <v>329</v>
      </c>
      <c r="C51" s="217"/>
      <c r="D51" s="78">
        <f>DatosDelitos!F10</f>
        <v>0</v>
      </c>
      <c r="E51" s="78">
        <f>DatosDelitos!G10</f>
        <v>0</v>
      </c>
    </row>
    <row r="52" spans="2:5" ht="13.2" customHeight="1" x14ac:dyDescent="0.3">
      <c r="B52" s="217" t="s">
        <v>347</v>
      </c>
      <c r="C52" s="217"/>
      <c r="D52" s="78">
        <f>DatosDelitos!F20</f>
        <v>0</v>
      </c>
      <c r="E52" s="78">
        <f>DatosDelitos!G20</f>
        <v>1</v>
      </c>
    </row>
    <row r="53" spans="2:5" ht="13.2" customHeight="1" x14ac:dyDescent="0.3">
      <c r="B53" s="217" t="s">
        <v>352</v>
      </c>
      <c r="C53" s="217"/>
      <c r="D53" s="78">
        <f>DatosDelitos!F23</f>
        <v>0</v>
      </c>
      <c r="E53" s="78">
        <f>DatosDelitos!G23</f>
        <v>0</v>
      </c>
    </row>
    <row r="54" spans="2:5" ht="13.2" customHeight="1" x14ac:dyDescent="0.3">
      <c r="B54" s="217" t="s">
        <v>1321</v>
      </c>
      <c r="C54" s="217"/>
      <c r="D54" s="78">
        <f>DatosDelitos!F17+DatosDelitos!F44</f>
        <v>466</v>
      </c>
      <c r="E54" s="78">
        <f>DatosDelitos!G17+DatosDelitos!G44</f>
        <v>151</v>
      </c>
    </row>
    <row r="55" spans="2:5" ht="13.2" customHeight="1" x14ac:dyDescent="0.3">
      <c r="B55" s="217" t="s">
        <v>1322</v>
      </c>
      <c r="C55" s="217"/>
      <c r="D55" s="78">
        <f>DatosDelitos!F30</f>
        <v>80</v>
      </c>
      <c r="E55" s="78">
        <f>DatosDelitos!G30</f>
        <v>132</v>
      </c>
    </row>
    <row r="56" spans="2:5" ht="13.2" customHeight="1" x14ac:dyDescent="0.3">
      <c r="B56" s="217" t="s">
        <v>1323</v>
      </c>
      <c r="C56" s="217"/>
      <c r="D56" s="78">
        <f>DatosDelitos!F42-DatosDelitos!F44</f>
        <v>10</v>
      </c>
      <c r="E56" s="78">
        <f>DatosDelitos!G42-DatosDelitos!G44</f>
        <v>0</v>
      </c>
    </row>
    <row r="57" spans="2:5" ht="13.2" customHeight="1" x14ac:dyDescent="0.3">
      <c r="B57" s="217" t="s">
        <v>1324</v>
      </c>
      <c r="C57" s="217"/>
      <c r="D57" s="78">
        <f>DatosDelitos!F50</f>
        <v>3</v>
      </c>
      <c r="E57" s="78">
        <f>DatosDelitos!G50</f>
        <v>3</v>
      </c>
    </row>
    <row r="58" spans="2:5" ht="13.2" customHeight="1" x14ac:dyDescent="0.3">
      <c r="B58" s="217" t="s">
        <v>1325</v>
      </c>
      <c r="C58" s="217"/>
      <c r="D58" s="78">
        <f>DatosDelitos!F72</f>
        <v>0</v>
      </c>
      <c r="E58" s="78">
        <f>DatosDelitos!G72</f>
        <v>0</v>
      </c>
    </row>
    <row r="59" spans="2:5" ht="27" customHeight="1" x14ac:dyDescent="0.3">
      <c r="B59" s="217" t="s">
        <v>1350</v>
      </c>
      <c r="C59" s="217"/>
      <c r="D59" s="78">
        <f>DatosDelitos!F74</f>
        <v>0</v>
      </c>
      <c r="E59" s="78">
        <f>DatosDelitos!G74</f>
        <v>1</v>
      </c>
    </row>
    <row r="60" spans="2:5" ht="13.2" customHeight="1" x14ac:dyDescent="0.3">
      <c r="B60" s="217" t="s">
        <v>1327</v>
      </c>
      <c r="C60" s="217"/>
      <c r="D60" s="78">
        <f>DatosDelitos!F82</f>
        <v>0</v>
      </c>
      <c r="E60" s="78">
        <f>DatosDelitos!G82</f>
        <v>1</v>
      </c>
    </row>
    <row r="61" spans="2:5" ht="13.2" customHeight="1" x14ac:dyDescent="0.3">
      <c r="B61" s="217" t="s">
        <v>1328</v>
      </c>
      <c r="C61" s="217"/>
      <c r="D61" s="78">
        <f>DatosDelitos!F85</f>
        <v>6</v>
      </c>
      <c r="E61" s="78">
        <f>DatosDelitos!G85</f>
        <v>5</v>
      </c>
    </row>
    <row r="62" spans="2:5" ht="13.2" customHeight="1" x14ac:dyDescent="0.3">
      <c r="B62" s="217" t="s">
        <v>975</v>
      </c>
      <c r="C62" s="217"/>
      <c r="D62" s="78">
        <f>DatosDelitos!F97</f>
        <v>92</v>
      </c>
      <c r="E62" s="78">
        <f>DatosDelitos!G97</f>
        <v>77</v>
      </c>
    </row>
    <row r="63" spans="2:5" ht="27" customHeight="1" x14ac:dyDescent="0.3">
      <c r="B63" s="217" t="s">
        <v>1351</v>
      </c>
      <c r="C63" s="217"/>
      <c r="D63" s="78">
        <f>DatosDelitos!F131</f>
        <v>0</v>
      </c>
      <c r="E63" s="78">
        <f>DatosDelitos!G131</f>
        <v>0</v>
      </c>
    </row>
    <row r="64" spans="2:5" ht="13.2" customHeight="1" x14ac:dyDescent="0.3">
      <c r="B64" s="217" t="s">
        <v>1330</v>
      </c>
      <c r="C64" s="217"/>
      <c r="D64" s="78">
        <f>DatosDelitos!F137</f>
        <v>0</v>
      </c>
      <c r="E64" s="78">
        <f>DatosDelitos!G137</f>
        <v>0</v>
      </c>
    </row>
    <row r="65" spans="2:5" ht="13.2" customHeight="1" x14ac:dyDescent="0.3">
      <c r="B65" s="217" t="s">
        <v>1331</v>
      </c>
      <c r="C65" s="217"/>
      <c r="D65" s="78">
        <f>DatosDelitos!F144</f>
        <v>0</v>
      </c>
      <c r="E65" s="78">
        <f>DatosDelitos!G144</f>
        <v>0</v>
      </c>
    </row>
    <row r="66" spans="2:5" ht="40.5" customHeight="1" x14ac:dyDescent="0.3">
      <c r="B66" s="217" t="s">
        <v>1332</v>
      </c>
      <c r="C66" s="217"/>
      <c r="D66" s="78">
        <f>DatosDelitos!F147</f>
        <v>2</v>
      </c>
      <c r="E66" s="78">
        <f>DatosDelitos!G147</f>
        <v>2</v>
      </c>
    </row>
    <row r="67" spans="2:5" ht="13.2" customHeight="1" x14ac:dyDescent="0.3">
      <c r="B67" s="217" t="s">
        <v>1333</v>
      </c>
      <c r="C67" s="217"/>
      <c r="D67" s="78">
        <f>DatosDelitos!F156+SUM(DatosDelitos!F167:G172)</f>
        <v>7</v>
      </c>
      <c r="E67" s="78">
        <f>DatosDelitos!G156+SUM(DatosDelitos!G167:H172)</f>
        <v>86</v>
      </c>
    </row>
    <row r="68" spans="2:5" ht="13.2" customHeight="1" x14ac:dyDescent="0.3">
      <c r="B68" s="217" t="s">
        <v>1334</v>
      </c>
      <c r="C68" s="217"/>
      <c r="D68" s="78">
        <f>SUM(DatosDelitos!F173:G177)</f>
        <v>8</v>
      </c>
      <c r="E68" s="78">
        <f>SUM(DatosDelitos!G173:H177)</f>
        <v>93</v>
      </c>
    </row>
    <row r="69" spans="2:5" ht="13.2" customHeight="1" x14ac:dyDescent="0.3">
      <c r="B69" s="217" t="s">
        <v>1335</v>
      </c>
      <c r="C69" s="217"/>
      <c r="D69" s="78">
        <f>DatosDelitos!F178</f>
        <v>900</v>
      </c>
      <c r="E69" s="78">
        <f>DatosDelitos!G178</f>
        <v>868</v>
      </c>
    </row>
    <row r="70" spans="2:5" ht="13.2" customHeight="1" x14ac:dyDescent="0.3">
      <c r="B70" s="217" t="s">
        <v>1336</v>
      </c>
      <c r="C70" s="217"/>
      <c r="D70" s="78">
        <f>DatosDelitos!F186</f>
        <v>8</v>
      </c>
      <c r="E70" s="78">
        <f>DatosDelitos!G186</f>
        <v>11</v>
      </c>
    </row>
    <row r="71" spans="2:5" ht="13.2" customHeight="1" x14ac:dyDescent="0.3">
      <c r="B71" s="217" t="s">
        <v>1337</v>
      </c>
      <c r="C71" s="217"/>
      <c r="D71" s="78">
        <f>DatosDelitos!F201</f>
        <v>5</v>
      </c>
      <c r="E71" s="78">
        <f>DatosDelitos!G201</f>
        <v>1</v>
      </c>
    </row>
    <row r="72" spans="2:5" ht="13.2" customHeight="1" x14ac:dyDescent="0.3">
      <c r="B72" s="217" t="s">
        <v>1338</v>
      </c>
      <c r="C72" s="217"/>
      <c r="D72" s="78">
        <f>DatosDelitos!F223</f>
        <v>175</v>
      </c>
      <c r="E72" s="78">
        <f>DatosDelitos!G223</f>
        <v>134</v>
      </c>
    </row>
    <row r="73" spans="2:5" ht="13.2" customHeight="1" x14ac:dyDescent="0.3">
      <c r="B73" s="217" t="s">
        <v>1339</v>
      </c>
      <c r="C73" s="217"/>
      <c r="D73" s="78">
        <f>DatosDelitos!F244</f>
        <v>0</v>
      </c>
      <c r="E73" s="78">
        <f>DatosDelitos!G244</f>
        <v>0</v>
      </c>
    </row>
    <row r="74" spans="2:5" ht="13.2" customHeight="1" x14ac:dyDescent="0.3">
      <c r="B74" s="217" t="s">
        <v>1340</v>
      </c>
      <c r="C74" s="217"/>
      <c r="D74" s="78">
        <f>DatosDelitos!F271</f>
        <v>56</v>
      </c>
      <c r="E74" s="78">
        <f>DatosDelitos!G271</f>
        <v>39</v>
      </c>
    </row>
    <row r="75" spans="2:5" ht="38.25" customHeight="1" x14ac:dyDescent="0.3">
      <c r="B75" s="217" t="s">
        <v>1341</v>
      </c>
      <c r="C75" s="217"/>
      <c r="D75" s="78">
        <f>DatosDelitos!F301</f>
        <v>0</v>
      </c>
      <c r="E75" s="78">
        <f>DatosDelitos!G301</f>
        <v>0</v>
      </c>
    </row>
    <row r="76" spans="2:5" ht="13.2" customHeight="1" x14ac:dyDescent="0.3">
      <c r="B76" s="217" t="s">
        <v>1342</v>
      </c>
      <c r="C76" s="217"/>
      <c r="D76" s="78">
        <f>DatosDelitos!F305</f>
        <v>0</v>
      </c>
      <c r="E76" s="78">
        <f>DatosDelitos!G305</f>
        <v>0</v>
      </c>
    </row>
    <row r="77" spans="2:5" ht="13.2" customHeight="1" x14ac:dyDescent="0.3">
      <c r="B77" s="217" t="s">
        <v>1343</v>
      </c>
      <c r="C77" s="217"/>
      <c r="D77" s="78">
        <f>DatosDelitos!F312+DatosDelitos!F318+DatosDelitos!F320</f>
        <v>0</v>
      </c>
      <c r="E77" s="78">
        <f>DatosDelitos!G312+DatosDelitos!G318+DatosDelitos!G320</f>
        <v>0</v>
      </c>
    </row>
    <row r="78" spans="2:5" ht="13.95" customHeight="1" x14ac:dyDescent="0.3">
      <c r="B78" s="217" t="s">
        <v>1344</v>
      </c>
      <c r="C78" s="217"/>
      <c r="D78" s="78">
        <f>DatosDelitos!F323</f>
        <v>73</v>
      </c>
      <c r="E78" s="78">
        <f>DatosDelitos!G323</f>
        <v>0</v>
      </c>
    </row>
    <row r="79" spans="2:5" ht="15" customHeight="1" x14ac:dyDescent="0.3">
      <c r="B79" s="219" t="s">
        <v>1345</v>
      </c>
      <c r="C79" s="219"/>
      <c r="D79" s="78">
        <f>DatosDelitos!F325</f>
        <v>0</v>
      </c>
      <c r="E79" s="78">
        <f>DatosDelitos!G325</f>
        <v>0</v>
      </c>
    </row>
    <row r="80" spans="2:5" ht="15" customHeight="1" x14ac:dyDescent="0.3">
      <c r="B80" s="219" t="s">
        <v>952</v>
      </c>
      <c r="C80" s="219"/>
      <c r="D80" s="78">
        <f>DatosDelitos!F337</f>
        <v>0</v>
      </c>
      <c r="E80" s="78">
        <f>DatosDelitos!G337</f>
        <v>0</v>
      </c>
    </row>
    <row r="81" spans="2:13" ht="15" customHeight="1" x14ac:dyDescent="0.3">
      <c r="B81" s="219" t="s">
        <v>1346</v>
      </c>
      <c r="C81" s="219"/>
      <c r="D81" s="78">
        <f>DatosDelitos!F339</f>
        <v>0</v>
      </c>
      <c r="E81" s="78">
        <f>DatosDelitos!G339</f>
        <v>0</v>
      </c>
    </row>
    <row r="82" spans="2:13" ht="15" customHeight="1" x14ac:dyDescent="0.3">
      <c r="B82" s="219" t="s">
        <v>1352</v>
      </c>
      <c r="C82" s="219"/>
      <c r="D82" s="78">
        <f>SUM(D49:D81)</f>
        <v>1906</v>
      </c>
      <c r="E82" s="78">
        <f>SUM(E49:E81)</f>
        <v>1631</v>
      </c>
    </row>
    <row r="84" spans="2:13" s="81" customFormat="1" ht="15.6" x14ac:dyDescent="0.3">
      <c r="B84" s="79" t="s">
        <v>1353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6" spans="2:13" ht="26.4" x14ac:dyDescent="0.25">
      <c r="D86" s="82" t="s">
        <v>315</v>
      </c>
    </row>
    <row r="87" spans="2:13" ht="13.2" customHeight="1" x14ac:dyDescent="0.3">
      <c r="B87" s="217" t="s">
        <v>1320</v>
      </c>
      <c r="C87" s="217"/>
      <c r="D87" s="78">
        <f>DatosDelitos!N5+DatosDelitos!N13-DatosDelitos!N17</f>
        <v>3</v>
      </c>
    </row>
    <row r="88" spans="2:13" ht="13.2" customHeight="1" x14ac:dyDescent="0.3">
      <c r="B88" s="217" t="s">
        <v>329</v>
      </c>
      <c r="C88" s="217"/>
      <c r="D88" s="78">
        <f>DatosDelitos!N10</f>
        <v>0</v>
      </c>
    </row>
    <row r="89" spans="2:13" ht="13.2" customHeight="1" x14ac:dyDescent="0.3">
      <c r="B89" s="217" t="s">
        <v>347</v>
      </c>
      <c r="C89" s="217"/>
      <c r="D89" s="78">
        <f>DatosDelitos!N20</f>
        <v>0</v>
      </c>
    </row>
    <row r="90" spans="2:13" ht="13.2" customHeight="1" x14ac:dyDescent="0.3">
      <c r="B90" s="217" t="s">
        <v>352</v>
      </c>
      <c r="C90" s="217"/>
      <c r="D90" s="78">
        <f>DatosDelitos!N23</f>
        <v>0</v>
      </c>
    </row>
    <row r="91" spans="2:13" ht="13.2" customHeight="1" x14ac:dyDescent="0.3">
      <c r="B91" s="217" t="s">
        <v>1354</v>
      </c>
      <c r="C91" s="217"/>
      <c r="D91" s="78">
        <f>SUM(DatosDelitos!N17,DatosDelitos!N44)</f>
        <v>1</v>
      </c>
    </row>
    <row r="92" spans="2:13" ht="13.2" customHeight="1" x14ac:dyDescent="0.3">
      <c r="B92" s="217" t="s">
        <v>1322</v>
      </c>
      <c r="C92" s="217"/>
      <c r="D92" s="78">
        <f>DatosDelitos!N30</f>
        <v>5</v>
      </c>
    </row>
    <row r="93" spans="2:13" ht="13.2" customHeight="1" x14ac:dyDescent="0.3">
      <c r="B93" s="217" t="s">
        <v>1323</v>
      </c>
      <c r="C93" s="217"/>
      <c r="D93" s="78">
        <f>DatosDelitos!N42-DatosDelitos!N44</f>
        <v>1</v>
      </c>
    </row>
    <row r="94" spans="2:13" ht="13.2" customHeight="1" x14ac:dyDescent="0.3">
      <c r="B94" s="217" t="s">
        <v>1324</v>
      </c>
      <c r="C94" s="217"/>
      <c r="D94" s="78">
        <f>DatosDelitos!N50</f>
        <v>5</v>
      </c>
    </row>
    <row r="95" spans="2:13" ht="13.2" customHeight="1" x14ac:dyDescent="0.3">
      <c r="B95" s="217" t="s">
        <v>1325</v>
      </c>
      <c r="C95" s="217"/>
      <c r="D95" s="78">
        <f>DatosDelitos!N72</f>
        <v>0</v>
      </c>
    </row>
    <row r="96" spans="2:13" ht="27" customHeight="1" x14ac:dyDescent="0.3">
      <c r="B96" s="217" t="s">
        <v>1350</v>
      </c>
      <c r="C96" s="217"/>
      <c r="D96" s="78">
        <f>DatosDelitos!N74</f>
        <v>1</v>
      </c>
    </row>
    <row r="97" spans="2:4" ht="13.2" customHeight="1" x14ac:dyDescent="0.3">
      <c r="B97" s="217" t="s">
        <v>1327</v>
      </c>
      <c r="C97" s="217"/>
      <c r="D97" s="78">
        <f>DatosDelitos!N82</f>
        <v>1</v>
      </c>
    </row>
    <row r="98" spans="2:4" ht="13.2" customHeight="1" x14ac:dyDescent="0.3">
      <c r="B98" s="217" t="s">
        <v>1328</v>
      </c>
      <c r="C98" s="217"/>
      <c r="D98" s="78">
        <f>DatosDelitos!N85</f>
        <v>2</v>
      </c>
    </row>
    <row r="99" spans="2:4" ht="13.2" customHeight="1" x14ac:dyDescent="0.3">
      <c r="B99" s="217" t="s">
        <v>975</v>
      </c>
      <c r="C99" s="217"/>
      <c r="D99" s="78">
        <f>DatosDelitos!N97</f>
        <v>23</v>
      </c>
    </row>
    <row r="100" spans="2:4" ht="27" customHeight="1" x14ac:dyDescent="0.3">
      <c r="B100" s="217" t="s">
        <v>1351</v>
      </c>
      <c r="C100" s="217"/>
      <c r="D100" s="78">
        <f>DatosDelitos!N131</f>
        <v>6</v>
      </c>
    </row>
    <row r="101" spans="2:4" ht="13.2" customHeight="1" x14ac:dyDescent="0.3">
      <c r="B101" s="217" t="s">
        <v>1330</v>
      </c>
      <c r="C101" s="217"/>
      <c r="D101" s="78">
        <f>DatosDelitos!N137</f>
        <v>28</v>
      </c>
    </row>
    <row r="102" spans="2:4" ht="13.2" customHeight="1" x14ac:dyDescent="0.3">
      <c r="B102" s="217" t="s">
        <v>1331</v>
      </c>
      <c r="C102" s="217"/>
      <c r="D102" s="78">
        <f>DatosDelitos!N144</f>
        <v>0</v>
      </c>
    </row>
    <row r="103" spans="2:4" ht="13.2" customHeight="1" x14ac:dyDescent="0.3">
      <c r="B103" s="217" t="s">
        <v>1355</v>
      </c>
      <c r="C103" s="217"/>
      <c r="D103" s="78">
        <f>DatosDelitos!N148</f>
        <v>2</v>
      </c>
    </row>
    <row r="104" spans="2:4" ht="13.2" customHeight="1" x14ac:dyDescent="0.3">
      <c r="B104" s="217" t="s">
        <v>1186</v>
      </c>
      <c r="C104" s="217"/>
      <c r="D104" s="78">
        <f>SUM(DatosDelitos!N149,DatosDelitos!N150)</f>
        <v>3</v>
      </c>
    </row>
    <row r="105" spans="2:4" ht="13.2" customHeight="1" x14ac:dyDescent="0.3">
      <c r="B105" s="217" t="s">
        <v>1184</v>
      </c>
      <c r="C105" s="217"/>
      <c r="D105" s="78">
        <f>SUM(DatosDelitos!N151:N155)</f>
        <v>24</v>
      </c>
    </row>
    <row r="106" spans="2:4" ht="13.2" customHeight="1" x14ac:dyDescent="0.3">
      <c r="B106" s="217" t="s">
        <v>1333</v>
      </c>
      <c r="C106" s="217"/>
      <c r="D106" s="78">
        <f>SUM(SUM(DatosDelitos!N157:N160),SUM(DatosDelitos!N167:N172))</f>
        <v>0</v>
      </c>
    </row>
    <row r="107" spans="2:4" ht="13.2" customHeight="1" x14ac:dyDescent="0.3">
      <c r="B107" s="217" t="s">
        <v>1356</v>
      </c>
      <c r="C107" s="217"/>
      <c r="D107" s="78">
        <f>SUM(DatosDelitos!N161:N165)</f>
        <v>0</v>
      </c>
    </row>
    <row r="108" spans="2:4" ht="13.2" customHeight="1" x14ac:dyDescent="0.3">
      <c r="B108" s="217" t="s">
        <v>1334</v>
      </c>
      <c r="C108" s="217"/>
      <c r="D108" s="78">
        <f>SUM(DatosDelitos!N173:N177)</f>
        <v>0</v>
      </c>
    </row>
    <row r="109" spans="2:4" ht="13.2" customHeight="1" x14ac:dyDescent="0.3">
      <c r="B109" s="217" t="s">
        <v>1335</v>
      </c>
      <c r="C109" s="217"/>
      <c r="D109" s="78">
        <f>DatosDelitos!N178</f>
        <v>25</v>
      </c>
    </row>
    <row r="110" spans="2:4" ht="13.2" customHeight="1" x14ac:dyDescent="0.3">
      <c r="B110" s="217" t="s">
        <v>1336</v>
      </c>
      <c r="C110" s="217"/>
      <c r="D110" s="78">
        <f>DatosDelitos!N186</f>
        <v>8</v>
      </c>
    </row>
    <row r="111" spans="2:4" ht="13.2" customHeight="1" x14ac:dyDescent="0.3">
      <c r="B111" s="217" t="s">
        <v>1337</v>
      </c>
      <c r="C111" s="217"/>
      <c r="D111" s="78">
        <f>DatosDelitos!N201</f>
        <v>16</v>
      </c>
    </row>
    <row r="112" spans="2:4" ht="13.2" customHeight="1" x14ac:dyDescent="0.3">
      <c r="B112" s="217" t="s">
        <v>1338</v>
      </c>
      <c r="C112" s="217"/>
      <c r="D112" s="78">
        <f>DatosDelitos!N223</f>
        <v>10</v>
      </c>
    </row>
    <row r="113" spans="2:4" ht="13.2" customHeight="1" x14ac:dyDescent="0.3">
      <c r="B113" s="217" t="s">
        <v>1339</v>
      </c>
      <c r="C113" s="217"/>
      <c r="D113" s="78">
        <f>DatosDelitos!N244</f>
        <v>4</v>
      </c>
    </row>
    <row r="114" spans="2:4" ht="13.2" customHeight="1" x14ac:dyDescent="0.3">
      <c r="B114" s="217" t="s">
        <v>1340</v>
      </c>
      <c r="C114" s="217"/>
      <c r="D114" s="78">
        <f>DatosDelitos!N271</f>
        <v>0</v>
      </c>
    </row>
    <row r="115" spans="2:4" ht="38.25" customHeight="1" x14ac:dyDescent="0.3">
      <c r="B115" s="217" t="s">
        <v>1341</v>
      </c>
      <c r="C115" s="217"/>
      <c r="D115" s="78">
        <f>DatosDelitos!N301</f>
        <v>0</v>
      </c>
    </row>
    <row r="116" spans="2:4" ht="13.2" customHeight="1" x14ac:dyDescent="0.3">
      <c r="B116" s="217" t="s">
        <v>1342</v>
      </c>
      <c r="C116" s="217"/>
      <c r="D116" s="78">
        <f>DatosDelitos!N305</f>
        <v>0</v>
      </c>
    </row>
    <row r="117" spans="2:4" ht="13.2" customHeight="1" x14ac:dyDescent="0.3">
      <c r="B117" s="217" t="s">
        <v>1343</v>
      </c>
      <c r="C117" s="217"/>
      <c r="D117" s="78">
        <f>DatosDelitos!N312+DatosDelitos!N320</f>
        <v>0</v>
      </c>
    </row>
    <row r="118" spans="2:4" ht="13.2" customHeight="1" x14ac:dyDescent="0.3">
      <c r="B118" s="217" t="s">
        <v>918</v>
      </c>
      <c r="C118" s="217"/>
      <c r="D118" s="78">
        <f>DatosDelitos!N318</f>
        <v>2</v>
      </c>
    </row>
    <row r="119" spans="2:4" ht="13.95" customHeight="1" x14ac:dyDescent="0.3">
      <c r="B119" s="217" t="s">
        <v>1344</v>
      </c>
      <c r="C119" s="217"/>
      <c r="D119" s="78">
        <f>DatosDelitos!N323</f>
        <v>11</v>
      </c>
    </row>
    <row r="120" spans="2:4" ht="12.75" customHeight="1" x14ac:dyDescent="0.3">
      <c r="B120" s="219" t="s">
        <v>1345</v>
      </c>
      <c r="C120" s="219"/>
      <c r="D120" s="78">
        <f>DatosDelitos!N325</f>
        <v>0</v>
      </c>
    </row>
    <row r="121" spans="2:4" ht="15" customHeight="1" x14ac:dyDescent="0.3">
      <c r="B121" s="219" t="s">
        <v>952</v>
      </c>
      <c r="C121" s="219"/>
      <c r="D121" s="78">
        <f>DatosDelitos!N337</f>
        <v>0</v>
      </c>
    </row>
    <row r="122" spans="2:4" ht="15" customHeight="1" x14ac:dyDescent="0.3">
      <c r="B122" s="219" t="s">
        <v>1346</v>
      </c>
      <c r="C122" s="219"/>
      <c r="D122" s="78">
        <f>DatosDelitos!N339</f>
        <v>0</v>
      </c>
    </row>
    <row r="123" spans="2:4" ht="15" customHeight="1" x14ac:dyDescent="0.3">
      <c r="B123" s="217" t="s">
        <v>1352</v>
      </c>
      <c r="C123" s="217"/>
      <c r="D123" s="78">
        <f>SUM(D87:D122)</f>
        <v>181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9.109375" defaultRowHeight="14.4" x14ac:dyDescent="0.3"/>
  <cols>
    <col min="1" max="1" width="20.109375" bestFit="1" customWidth="1"/>
    <col min="2" max="2" width="21.6640625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5546875" customWidth="1"/>
  </cols>
  <sheetData>
    <row r="2" spans="1:16" ht="27.6" x14ac:dyDescent="0.3">
      <c r="A2" s="7" t="s">
        <v>302</v>
      </c>
    </row>
    <row r="3" spans="1:16" x14ac:dyDescent="0.3">
      <c r="A3" s="6"/>
    </row>
    <row r="4" spans="1:16" ht="30.6" x14ac:dyDescent="0.3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3">
      <c r="A5" s="181" t="s">
        <v>318</v>
      </c>
      <c r="B5" s="182"/>
      <c r="C5" s="25">
        <v>20</v>
      </c>
      <c r="D5" s="25">
        <v>18</v>
      </c>
      <c r="E5" s="26">
        <v>0.11111111111111099</v>
      </c>
      <c r="F5" s="25">
        <v>0</v>
      </c>
      <c r="G5" s="25">
        <v>0</v>
      </c>
      <c r="H5" s="25">
        <v>4</v>
      </c>
      <c r="I5" s="25">
        <v>7</v>
      </c>
      <c r="J5" s="25">
        <v>2</v>
      </c>
      <c r="K5" s="25">
        <v>6</v>
      </c>
      <c r="L5" s="25">
        <v>0</v>
      </c>
      <c r="M5" s="25">
        <v>2</v>
      </c>
      <c r="N5" s="25">
        <v>0</v>
      </c>
      <c r="O5" s="25">
        <v>4</v>
      </c>
      <c r="P5" s="27">
        <v>12</v>
      </c>
    </row>
    <row r="6" spans="1:16" x14ac:dyDescent="0.3">
      <c r="A6" s="28" t="s">
        <v>319</v>
      </c>
      <c r="B6" s="28" t="s">
        <v>320</v>
      </c>
      <c r="C6" s="14">
        <v>13</v>
      </c>
      <c r="D6" s="14">
        <v>7</v>
      </c>
      <c r="E6" s="29">
        <v>0.85714285714285698</v>
      </c>
      <c r="F6" s="14">
        <v>0</v>
      </c>
      <c r="G6" s="14">
        <v>0</v>
      </c>
      <c r="H6" s="14">
        <v>0</v>
      </c>
      <c r="I6" s="14">
        <v>0</v>
      </c>
      <c r="J6" s="14">
        <v>2</v>
      </c>
      <c r="K6" s="14">
        <v>4</v>
      </c>
      <c r="L6" s="14">
        <v>0</v>
      </c>
      <c r="M6" s="14">
        <v>0</v>
      </c>
      <c r="N6" s="14">
        <v>0</v>
      </c>
      <c r="O6" s="14">
        <v>4</v>
      </c>
      <c r="P6" s="23">
        <v>4</v>
      </c>
    </row>
    <row r="7" spans="1:16" x14ac:dyDescent="0.3">
      <c r="A7" s="28" t="s">
        <v>321</v>
      </c>
      <c r="B7" s="28" t="s">
        <v>322</v>
      </c>
      <c r="C7" s="14">
        <v>0</v>
      </c>
      <c r="D7" s="14">
        <v>0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2</v>
      </c>
      <c r="L7" s="14">
        <v>0</v>
      </c>
      <c r="M7" s="14">
        <v>2</v>
      </c>
      <c r="N7" s="14">
        <v>0</v>
      </c>
      <c r="O7" s="14">
        <v>0</v>
      </c>
      <c r="P7" s="23">
        <v>0</v>
      </c>
    </row>
    <row r="8" spans="1:16" x14ac:dyDescent="0.3">
      <c r="A8" s="28" t="s">
        <v>323</v>
      </c>
      <c r="B8" s="28" t="s">
        <v>324</v>
      </c>
      <c r="C8" s="14">
        <v>7</v>
      </c>
      <c r="D8" s="14">
        <v>10</v>
      </c>
      <c r="E8" s="29">
        <v>-0.3</v>
      </c>
      <c r="F8" s="14">
        <v>0</v>
      </c>
      <c r="G8" s="14">
        <v>0</v>
      </c>
      <c r="H8" s="14">
        <v>4</v>
      </c>
      <c r="I8" s="14">
        <v>7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8</v>
      </c>
    </row>
    <row r="9" spans="1:16" x14ac:dyDescent="0.3">
      <c r="A9" s="28" t="s">
        <v>325</v>
      </c>
      <c r="B9" s="28" t="s">
        <v>326</v>
      </c>
      <c r="C9" s="14">
        <v>0</v>
      </c>
      <c r="D9" s="14">
        <v>1</v>
      </c>
      <c r="E9" s="29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3">
      <c r="A10" s="181" t="s">
        <v>327</v>
      </c>
      <c r="B10" s="182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3">
      <c r="A11" s="28" t="s">
        <v>328</v>
      </c>
      <c r="B11" s="28" t="s">
        <v>329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3">
      <c r="A12" s="28" t="s">
        <v>330</v>
      </c>
      <c r="B12" s="28" t="s">
        <v>331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3">
      <c r="A13" s="181" t="s">
        <v>332</v>
      </c>
      <c r="B13" s="182"/>
      <c r="C13" s="25">
        <v>10251</v>
      </c>
      <c r="D13" s="25">
        <v>9452</v>
      </c>
      <c r="E13" s="26">
        <v>8.4532374100719399E-2</v>
      </c>
      <c r="F13" s="25">
        <v>301</v>
      </c>
      <c r="G13" s="25">
        <v>156</v>
      </c>
      <c r="H13" s="25">
        <v>360</v>
      </c>
      <c r="I13" s="25">
        <v>286</v>
      </c>
      <c r="J13" s="25">
        <v>3</v>
      </c>
      <c r="K13" s="25">
        <v>2</v>
      </c>
      <c r="L13" s="25">
        <v>0</v>
      </c>
      <c r="M13" s="25">
        <v>0</v>
      </c>
      <c r="N13" s="25">
        <v>4</v>
      </c>
      <c r="O13" s="25">
        <v>10</v>
      </c>
      <c r="P13" s="27">
        <v>511</v>
      </c>
    </row>
    <row r="14" spans="1:16" x14ac:dyDescent="0.3">
      <c r="A14" s="28" t="s">
        <v>333</v>
      </c>
      <c r="B14" s="28" t="s">
        <v>334</v>
      </c>
      <c r="C14" s="14">
        <v>7615</v>
      </c>
      <c r="D14" s="14">
        <v>6819</v>
      </c>
      <c r="E14" s="29">
        <v>0.116732658747617</v>
      </c>
      <c r="F14" s="14">
        <v>10</v>
      </c>
      <c r="G14" s="14">
        <v>22</v>
      </c>
      <c r="H14" s="14">
        <v>133</v>
      </c>
      <c r="I14" s="14">
        <v>124</v>
      </c>
      <c r="J14" s="14">
        <v>1</v>
      </c>
      <c r="K14" s="14">
        <v>2</v>
      </c>
      <c r="L14" s="14">
        <v>0</v>
      </c>
      <c r="M14" s="14">
        <v>0</v>
      </c>
      <c r="N14" s="14">
        <v>2</v>
      </c>
      <c r="O14" s="14">
        <v>4</v>
      </c>
      <c r="P14" s="23">
        <v>183</v>
      </c>
    </row>
    <row r="15" spans="1:16" x14ac:dyDescent="0.3">
      <c r="A15" s="28" t="s">
        <v>335</v>
      </c>
      <c r="B15" s="28" t="s">
        <v>336</v>
      </c>
      <c r="C15" s="14">
        <v>6</v>
      </c>
      <c r="D15" s="14">
        <v>7</v>
      </c>
      <c r="E15" s="29">
        <v>-0.14285714285714299</v>
      </c>
      <c r="F15" s="14">
        <v>0</v>
      </c>
      <c r="G15" s="14">
        <v>0</v>
      </c>
      <c r="H15" s="14">
        <v>1</v>
      </c>
      <c r="I15" s="14">
        <v>13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1</v>
      </c>
      <c r="P15" s="23">
        <v>2</v>
      </c>
    </row>
    <row r="16" spans="1:16" x14ac:dyDescent="0.3">
      <c r="A16" s="28" t="s">
        <v>337</v>
      </c>
      <c r="B16" s="28" t="s">
        <v>338</v>
      </c>
      <c r="C16" s="14">
        <v>1813</v>
      </c>
      <c r="D16" s="14">
        <v>1783</v>
      </c>
      <c r="E16" s="29">
        <v>1.6825574873808199E-2</v>
      </c>
      <c r="F16" s="14">
        <v>5</v>
      </c>
      <c r="G16" s="14">
        <v>4</v>
      </c>
      <c r="H16" s="14">
        <v>41</v>
      </c>
      <c r="I16" s="14">
        <v>27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3">
        <v>32</v>
      </c>
    </row>
    <row r="17" spans="1:16" ht="20.399999999999999" x14ac:dyDescent="0.3">
      <c r="A17" s="28" t="s">
        <v>339</v>
      </c>
      <c r="B17" s="28" t="s">
        <v>340</v>
      </c>
      <c r="C17" s="14">
        <v>813</v>
      </c>
      <c r="D17" s="14">
        <v>841</v>
      </c>
      <c r="E17" s="29">
        <v>-3.3293697978596902E-2</v>
      </c>
      <c r="F17" s="14">
        <v>286</v>
      </c>
      <c r="G17" s="14">
        <v>130</v>
      </c>
      <c r="H17" s="14">
        <v>185</v>
      </c>
      <c r="I17" s="14">
        <v>122</v>
      </c>
      <c r="J17" s="14">
        <v>2</v>
      </c>
      <c r="K17" s="14">
        <v>0</v>
      </c>
      <c r="L17" s="14">
        <v>0</v>
      </c>
      <c r="M17" s="14">
        <v>0</v>
      </c>
      <c r="N17" s="14">
        <v>1</v>
      </c>
      <c r="O17" s="14">
        <v>5</v>
      </c>
      <c r="P17" s="23">
        <v>294</v>
      </c>
    </row>
    <row r="18" spans="1:16" x14ac:dyDescent="0.3">
      <c r="A18" s="28" t="s">
        <v>341</v>
      </c>
      <c r="B18" s="28" t="s">
        <v>342</v>
      </c>
      <c r="C18" s="14">
        <v>4</v>
      </c>
      <c r="D18" s="14">
        <v>2</v>
      </c>
      <c r="E18" s="29">
        <v>1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3">
      <c r="A19" s="28" t="s">
        <v>343</v>
      </c>
      <c r="B19" s="28" t="s">
        <v>344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3">
      <c r="A20" s="181" t="s">
        <v>345</v>
      </c>
      <c r="B20" s="182"/>
      <c r="C20" s="25">
        <v>3</v>
      </c>
      <c r="D20" s="25">
        <v>0</v>
      </c>
      <c r="E20" s="26">
        <v>0</v>
      </c>
      <c r="F20" s="25">
        <v>0</v>
      </c>
      <c r="G20" s="25">
        <v>1</v>
      </c>
      <c r="H20" s="25">
        <v>1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3">
      <c r="A21" s="28" t="s">
        <v>346</v>
      </c>
      <c r="B21" s="28" t="s">
        <v>347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x14ac:dyDescent="0.3">
      <c r="A22" s="28" t="s">
        <v>348</v>
      </c>
      <c r="B22" s="28" t="s">
        <v>349</v>
      </c>
      <c r="C22" s="14">
        <v>3</v>
      </c>
      <c r="D22" s="14">
        <v>0</v>
      </c>
      <c r="E22" s="29">
        <v>0</v>
      </c>
      <c r="F22" s="14">
        <v>0</v>
      </c>
      <c r="G22" s="14">
        <v>1</v>
      </c>
      <c r="H22" s="14">
        <v>1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3">
      <c r="A23" s="181" t="s">
        <v>350</v>
      </c>
      <c r="B23" s="182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3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0.399999999999999" x14ac:dyDescent="0.3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x14ac:dyDescent="0.3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3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3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0.399999999999999" x14ac:dyDescent="0.3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3">
      <c r="A30" s="181" t="s">
        <v>363</v>
      </c>
      <c r="B30" s="182"/>
      <c r="C30" s="25">
        <v>859</v>
      </c>
      <c r="D30" s="25">
        <v>801</v>
      </c>
      <c r="E30" s="26">
        <v>7.2409488139825201E-2</v>
      </c>
      <c r="F30" s="25">
        <v>80</v>
      </c>
      <c r="G30" s="25">
        <v>132</v>
      </c>
      <c r="H30" s="25">
        <v>86</v>
      </c>
      <c r="I30" s="25">
        <v>175</v>
      </c>
      <c r="J30" s="25">
        <v>0</v>
      </c>
      <c r="K30" s="25">
        <v>1</v>
      </c>
      <c r="L30" s="25">
        <v>0</v>
      </c>
      <c r="M30" s="25">
        <v>0</v>
      </c>
      <c r="N30" s="25">
        <v>5</v>
      </c>
      <c r="O30" s="25">
        <v>1</v>
      </c>
      <c r="P30" s="27">
        <v>236</v>
      </c>
    </row>
    <row r="31" spans="1:16" x14ac:dyDescent="0.3">
      <c r="A31" s="28" t="s">
        <v>364</v>
      </c>
      <c r="B31" s="28" t="s">
        <v>365</v>
      </c>
      <c r="C31" s="14">
        <v>17</v>
      </c>
      <c r="D31" s="14">
        <v>11</v>
      </c>
      <c r="E31" s="29">
        <v>0.54545454545454497</v>
      </c>
      <c r="F31" s="14">
        <v>0</v>
      </c>
      <c r="G31" s="14">
        <v>0</v>
      </c>
      <c r="H31" s="14">
        <v>1</v>
      </c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14">
        <v>1</v>
      </c>
      <c r="O31" s="14">
        <v>0</v>
      </c>
      <c r="P31" s="23">
        <v>2</v>
      </c>
    </row>
    <row r="32" spans="1:16" x14ac:dyDescent="0.3">
      <c r="A32" s="28" t="s">
        <v>366</v>
      </c>
      <c r="B32" s="28" t="s">
        <v>367</v>
      </c>
      <c r="C32" s="14">
        <v>1</v>
      </c>
      <c r="D32" s="14">
        <v>0</v>
      </c>
      <c r="E32" s="29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0.399999999999999" x14ac:dyDescent="0.3">
      <c r="A33" s="28" t="s">
        <v>368</v>
      </c>
      <c r="B33" s="28" t="s">
        <v>369</v>
      </c>
      <c r="C33" s="14">
        <v>546</v>
      </c>
      <c r="D33" s="14">
        <v>469</v>
      </c>
      <c r="E33" s="29">
        <v>0.164179104477612</v>
      </c>
      <c r="F33" s="14">
        <v>33</v>
      </c>
      <c r="G33" s="14">
        <v>33</v>
      </c>
      <c r="H33" s="14">
        <v>35</v>
      </c>
      <c r="I33" s="14">
        <v>54</v>
      </c>
      <c r="J33" s="14">
        <v>0</v>
      </c>
      <c r="K33" s="14">
        <v>1</v>
      </c>
      <c r="L33" s="14">
        <v>0</v>
      </c>
      <c r="M33" s="14">
        <v>0</v>
      </c>
      <c r="N33" s="14">
        <v>0</v>
      </c>
      <c r="O33" s="14">
        <v>0</v>
      </c>
      <c r="P33" s="23">
        <v>51</v>
      </c>
    </row>
    <row r="34" spans="1:16" x14ac:dyDescent="0.3">
      <c r="A34" s="28" t="s">
        <v>370</v>
      </c>
      <c r="B34" s="28" t="s">
        <v>371</v>
      </c>
      <c r="C34" s="14">
        <v>9</v>
      </c>
      <c r="D34" s="14">
        <v>2</v>
      </c>
      <c r="E34" s="29">
        <v>3.5</v>
      </c>
      <c r="F34" s="14">
        <v>1</v>
      </c>
      <c r="G34" s="14">
        <v>0</v>
      </c>
      <c r="H34" s="14">
        <v>0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7</v>
      </c>
    </row>
    <row r="35" spans="1:16" x14ac:dyDescent="0.3">
      <c r="A35" s="28" t="s">
        <v>372</v>
      </c>
      <c r="B35" s="28" t="s">
        <v>373</v>
      </c>
      <c r="C35" s="14">
        <v>123</v>
      </c>
      <c r="D35" s="14">
        <v>171</v>
      </c>
      <c r="E35" s="29">
        <v>-0.28070175438596501</v>
      </c>
      <c r="F35" s="14">
        <v>8</v>
      </c>
      <c r="G35" s="14">
        <v>8</v>
      </c>
      <c r="H35" s="14">
        <v>17</v>
      </c>
      <c r="I35" s="14">
        <v>22</v>
      </c>
      <c r="J35" s="14">
        <v>0</v>
      </c>
      <c r="K35" s="14">
        <v>0</v>
      </c>
      <c r="L35" s="14">
        <v>0</v>
      </c>
      <c r="M35" s="14">
        <v>0</v>
      </c>
      <c r="N35" s="14">
        <v>3</v>
      </c>
      <c r="O35" s="14">
        <v>0</v>
      </c>
      <c r="P35" s="23">
        <v>17</v>
      </c>
    </row>
    <row r="36" spans="1:16" ht="20.399999999999999" x14ac:dyDescent="0.3">
      <c r="A36" s="28" t="s">
        <v>374</v>
      </c>
      <c r="B36" s="28" t="s">
        <v>375</v>
      </c>
      <c r="C36" s="14">
        <v>63</v>
      </c>
      <c r="D36" s="14">
        <v>61</v>
      </c>
      <c r="E36" s="29">
        <v>3.2786885245901599E-2</v>
      </c>
      <c r="F36" s="14">
        <v>36</v>
      </c>
      <c r="G36" s="14">
        <v>72</v>
      </c>
      <c r="H36" s="14">
        <v>25</v>
      </c>
      <c r="I36" s="14">
        <v>63</v>
      </c>
      <c r="J36" s="14">
        <v>0</v>
      </c>
      <c r="K36" s="14">
        <v>0</v>
      </c>
      <c r="L36" s="14">
        <v>0</v>
      </c>
      <c r="M36" s="14">
        <v>0</v>
      </c>
      <c r="N36" s="14">
        <v>1</v>
      </c>
      <c r="O36" s="14">
        <v>1</v>
      </c>
      <c r="P36" s="23">
        <v>112</v>
      </c>
    </row>
    <row r="37" spans="1:16" ht="20.399999999999999" x14ac:dyDescent="0.3">
      <c r="A37" s="28" t="s">
        <v>376</v>
      </c>
      <c r="B37" s="28" t="s">
        <v>377</v>
      </c>
      <c r="C37" s="14">
        <v>8</v>
      </c>
      <c r="D37" s="14">
        <v>11</v>
      </c>
      <c r="E37" s="29">
        <v>-0.27272727272727298</v>
      </c>
      <c r="F37" s="14">
        <v>2</v>
      </c>
      <c r="G37" s="14">
        <v>15</v>
      </c>
      <c r="H37" s="14">
        <v>3</v>
      </c>
      <c r="I37" s="14">
        <v>17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29</v>
      </c>
    </row>
    <row r="38" spans="1:16" ht="20.399999999999999" x14ac:dyDescent="0.3">
      <c r="A38" s="28" t="s">
        <v>378</v>
      </c>
      <c r="B38" s="28" t="s">
        <v>379</v>
      </c>
      <c r="C38" s="14">
        <v>3</v>
      </c>
      <c r="D38" s="14">
        <v>10</v>
      </c>
      <c r="E38" s="29">
        <v>-0.7</v>
      </c>
      <c r="F38" s="14">
        <v>0</v>
      </c>
      <c r="G38" s="14">
        <v>1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6</v>
      </c>
    </row>
    <row r="39" spans="1:16" ht="30.6" x14ac:dyDescent="0.3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x14ac:dyDescent="0.3">
      <c r="A40" s="28" t="s">
        <v>382</v>
      </c>
      <c r="B40" s="28" t="s">
        <v>383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3">
      <c r="A41" s="28" t="s">
        <v>384</v>
      </c>
      <c r="B41" s="28" t="s">
        <v>385</v>
      </c>
      <c r="C41" s="14">
        <v>89</v>
      </c>
      <c r="D41" s="14">
        <v>66</v>
      </c>
      <c r="E41" s="29">
        <v>0.34848484848484801</v>
      </c>
      <c r="F41" s="14">
        <v>0</v>
      </c>
      <c r="G41" s="14">
        <v>3</v>
      </c>
      <c r="H41" s="14">
        <v>5</v>
      </c>
      <c r="I41" s="14">
        <v>17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12</v>
      </c>
    </row>
    <row r="42" spans="1:16" x14ac:dyDescent="0.3">
      <c r="A42" s="181" t="s">
        <v>386</v>
      </c>
      <c r="B42" s="182"/>
      <c r="C42" s="25">
        <v>527</v>
      </c>
      <c r="D42" s="25">
        <v>494</v>
      </c>
      <c r="E42" s="26">
        <v>6.68016194331984E-2</v>
      </c>
      <c r="F42" s="25">
        <v>190</v>
      </c>
      <c r="G42" s="25">
        <v>21</v>
      </c>
      <c r="H42" s="25">
        <v>133</v>
      </c>
      <c r="I42" s="25">
        <v>60</v>
      </c>
      <c r="J42" s="25">
        <v>2</v>
      </c>
      <c r="K42" s="25">
        <v>2</v>
      </c>
      <c r="L42" s="25">
        <v>1</v>
      </c>
      <c r="M42" s="25">
        <v>0</v>
      </c>
      <c r="N42" s="25">
        <v>1</v>
      </c>
      <c r="O42" s="25">
        <v>2</v>
      </c>
      <c r="P42" s="27">
        <v>43</v>
      </c>
    </row>
    <row r="43" spans="1:16" x14ac:dyDescent="0.3">
      <c r="A43" s="28" t="s">
        <v>387</v>
      </c>
      <c r="B43" s="28" t="s">
        <v>388</v>
      </c>
      <c r="C43" s="14">
        <v>38</v>
      </c>
      <c r="D43" s="14">
        <v>21</v>
      </c>
      <c r="E43" s="29">
        <v>0.80952380952380898</v>
      </c>
      <c r="F43" s="14">
        <v>9</v>
      </c>
      <c r="G43" s="14">
        <v>0</v>
      </c>
      <c r="H43" s="14">
        <v>8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23">
        <v>5</v>
      </c>
    </row>
    <row r="44" spans="1:16" ht="20.399999999999999" x14ac:dyDescent="0.3">
      <c r="A44" s="28" t="s">
        <v>389</v>
      </c>
      <c r="B44" s="28" t="s">
        <v>390</v>
      </c>
      <c r="C44" s="14">
        <v>478</v>
      </c>
      <c r="D44" s="14">
        <v>465</v>
      </c>
      <c r="E44" s="29">
        <v>2.7956989247311801E-2</v>
      </c>
      <c r="F44" s="14">
        <v>180</v>
      </c>
      <c r="G44" s="14">
        <v>21</v>
      </c>
      <c r="H44" s="14">
        <v>124</v>
      </c>
      <c r="I44" s="14">
        <v>60</v>
      </c>
      <c r="J44" s="14">
        <v>2</v>
      </c>
      <c r="K44" s="14">
        <v>1</v>
      </c>
      <c r="L44" s="14">
        <v>1</v>
      </c>
      <c r="M44" s="14">
        <v>0</v>
      </c>
      <c r="N44" s="14">
        <v>0</v>
      </c>
      <c r="O44" s="14">
        <v>2</v>
      </c>
      <c r="P44" s="23">
        <v>38</v>
      </c>
    </row>
    <row r="45" spans="1:16" x14ac:dyDescent="0.3">
      <c r="A45" s="28" t="s">
        <v>391</v>
      </c>
      <c r="B45" s="28" t="s">
        <v>392</v>
      </c>
      <c r="C45" s="14">
        <v>2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0.399999999999999" x14ac:dyDescent="0.3">
      <c r="A46" s="28" t="s">
        <v>393</v>
      </c>
      <c r="B46" s="28" t="s">
        <v>394</v>
      </c>
      <c r="C46" s="14">
        <v>4</v>
      </c>
      <c r="D46" s="14">
        <v>0</v>
      </c>
      <c r="E46" s="29">
        <v>0</v>
      </c>
      <c r="F46" s="14">
        <v>0</v>
      </c>
      <c r="G46" s="14">
        <v>0</v>
      </c>
      <c r="H46" s="14">
        <v>1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0.399999999999999" x14ac:dyDescent="0.3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3">
      <c r="A48" s="28" t="s">
        <v>397</v>
      </c>
      <c r="B48" s="28" t="s">
        <v>398</v>
      </c>
      <c r="C48" s="14">
        <v>2</v>
      </c>
      <c r="D48" s="14">
        <v>6</v>
      </c>
      <c r="E48" s="29">
        <v>-0.66666666666666696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3">
      <c r="A49" s="28" t="s">
        <v>399</v>
      </c>
      <c r="B49" s="28" t="s">
        <v>400</v>
      </c>
      <c r="C49" s="14">
        <v>3</v>
      </c>
      <c r="D49" s="14">
        <v>2</v>
      </c>
      <c r="E49" s="29">
        <v>0.5</v>
      </c>
      <c r="F49" s="14">
        <v>1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3">
      <c r="A50" s="181" t="s">
        <v>401</v>
      </c>
      <c r="B50" s="182"/>
      <c r="C50" s="25">
        <v>248</v>
      </c>
      <c r="D50" s="25">
        <v>268</v>
      </c>
      <c r="E50" s="26">
        <v>-7.4626865671641798E-2</v>
      </c>
      <c r="F50" s="25">
        <v>3</v>
      </c>
      <c r="G50" s="25">
        <v>3</v>
      </c>
      <c r="H50" s="25">
        <v>50</v>
      </c>
      <c r="I50" s="25">
        <v>25</v>
      </c>
      <c r="J50" s="25">
        <v>28</v>
      </c>
      <c r="K50" s="25">
        <v>12</v>
      </c>
      <c r="L50" s="25">
        <v>0</v>
      </c>
      <c r="M50" s="25">
        <v>1</v>
      </c>
      <c r="N50" s="25">
        <v>5</v>
      </c>
      <c r="O50" s="25">
        <v>4</v>
      </c>
      <c r="P50" s="27">
        <v>36</v>
      </c>
    </row>
    <row r="51" spans="1:16" x14ac:dyDescent="0.3">
      <c r="A51" s="28" t="s">
        <v>402</v>
      </c>
      <c r="B51" s="28" t="s">
        <v>403</v>
      </c>
      <c r="C51" s="14">
        <v>110</v>
      </c>
      <c r="D51" s="14">
        <v>74</v>
      </c>
      <c r="E51" s="29">
        <v>0.48648648648648601</v>
      </c>
      <c r="F51" s="14">
        <v>1</v>
      </c>
      <c r="G51" s="14">
        <v>2</v>
      </c>
      <c r="H51" s="14">
        <v>8</v>
      </c>
      <c r="I51" s="14">
        <v>6</v>
      </c>
      <c r="J51" s="14">
        <v>13</v>
      </c>
      <c r="K51" s="14">
        <v>5</v>
      </c>
      <c r="L51" s="14">
        <v>0</v>
      </c>
      <c r="M51" s="14">
        <v>0</v>
      </c>
      <c r="N51" s="14">
        <v>0</v>
      </c>
      <c r="O51" s="14">
        <v>1</v>
      </c>
      <c r="P51" s="23">
        <v>7</v>
      </c>
    </row>
    <row r="52" spans="1:16" x14ac:dyDescent="0.3">
      <c r="A52" s="28" t="s">
        <v>404</v>
      </c>
      <c r="B52" s="28" t="s">
        <v>405</v>
      </c>
      <c r="C52" s="14">
        <v>0</v>
      </c>
      <c r="D52" s="14">
        <v>0</v>
      </c>
      <c r="E52" s="29">
        <v>0</v>
      </c>
      <c r="F52" s="14">
        <v>0</v>
      </c>
      <c r="G52" s="14">
        <v>0</v>
      </c>
      <c r="H52" s="14">
        <v>0</v>
      </c>
      <c r="I52" s="14">
        <v>0</v>
      </c>
      <c r="J52" s="14">
        <v>2</v>
      </c>
      <c r="K52" s="14">
        <v>0</v>
      </c>
      <c r="L52" s="14">
        <v>0</v>
      </c>
      <c r="M52" s="14">
        <v>1</v>
      </c>
      <c r="N52" s="14">
        <v>0</v>
      </c>
      <c r="O52" s="14">
        <v>0</v>
      </c>
      <c r="P52" s="23">
        <v>0</v>
      </c>
    </row>
    <row r="53" spans="1:16" x14ac:dyDescent="0.3">
      <c r="A53" s="28" t="s">
        <v>406</v>
      </c>
      <c r="B53" s="28" t="s">
        <v>407</v>
      </c>
      <c r="C53" s="14">
        <v>37</v>
      </c>
      <c r="D53" s="14">
        <v>110</v>
      </c>
      <c r="E53" s="29">
        <v>-0.66363636363636402</v>
      </c>
      <c r="F53" s="14">
        <v>1</v>
      </c>
      <c r="G53" s="14">
        <v>0</v>
      </c>
      <c r="H53" s="14">
        <v>25</v>
      </c>
      <c r="I53" s="14">
        <v>7</v>
      </c>
      <c r="J53" s="14">
        <v>8</v>
      </c>
      <c r="K53" s="14">
        <v>0</v>
      </c>
      <c r="L53" s="14">
        <v>0</v>
      </c>
      <c r="M53" s="14">
        <v>0</v>
      </c>
      <c r="N53" s="14">
        <v>3</v>
      </c>
      <c r="O53" s="14">
        <v>0</v>
      </c>
      <c r="P53" s="23">
        <v>12</v>
      </c>
    </row>
    <row r="54" spans="1:16" x14ac:dyDescent="0.3">
      <c r="A54" s="28" t="s">
        <v>408</v>
      </c>
      <c r="B54" s="28" t="s">
        <v>409</v>
      </c>
      <c r="C54" s="14">
        <v>2</v>
      </c>
      <c r="D54" s="14">
        <v>6</v>
      </c>
      <c r="E54" s="29">
        <v>-0.66666666666666696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6</v>
      </c>
      <c r="L54" s="14">
        <v>0</v>
      </c>
      <c r="M54" s="14">
        <v>0</v>
      </c>
      <c r="N54" s="14">
        <v>0</v>
      </c>
      <c r="O54" s="14">
        <v>0</v>
      </c>
      <c r="P54" s="23">
        <v>0</v>
      </c>
    </row>
    <row r="55" spans="1:16" x14ac:dyDescent="0.3">
      <c r="A55" s="28" t="s">
        <v>410</v>
      </c>
      <c r="B55" s="28" t="s">
        <v>411</v>
      </c>
      <c r="C55" s="14">
        <v>0</v>
      </c>
      <c r="D55" s="14">
        <v>2</v>
      </c>
      <c r="E55" s="29">
        <v>-1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3">
      <c r="A56" s="28" t="s">
        <v>412</v>
      </c>
      <c r="B56" s="28" t="s">
        <v>413</v>
      </c>
      <c r="C56" s="14">
        <v>13</v>
      </c>
      <c r="D56" s="14">
        <v>15</v>
      </c>
      <c r="E56" s="29">
        <v>-0.133333333333333</v>
      </c>
      <c r="F56" s="14">
        <v>0</v>
      </c>
      <c r="G56" s="14">
        <v>0</v>
      </c>
      <c r="H56" s="14">
        <v>5</v>
      </c>
      <c r="I56" s="14">
        <v>2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0</v>
      </c>
    </row>
    <row r="57" spans="1:16" ht="20.399999999999999" x14ac:dyDescent="0.3">
      <c r="A57" s="28" t="s">
        <v>414</v>
      </c>
      <c r="B57" s="28" t="s">
        <v>415</v>
      </c>
      <c r="C57" s="14">
        <v>9</v>
      </c>
      <c r="D57" s="14">
        <v>4</v>
      </c>
      <c r="E57" s="29">
        <v>1.25</v>
      </c>
      <c r="F57" s="14">
        <v>0</v>
      </c>
      <c r="G57" s="14">
        <v>0</v>
      </c>
      <c r="H57" s="14">
        <v>1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1</v>
      </c>
    </row>
    <row r="58" spans="1:16" ht="20.399999999999999" x14ac:dyDescent="0.3">
      <c r="A58" s="28" t="s">
        <v>416</v>
      </c>
      <c r="B58" s="28" t="s">
        <v>417</v>
      </c>
      <c r="C58" s="14">
        <v>0</v>
      </c>
      <c r="D58" s="14">
        <v>1</v>
      </c>
      <c r="E58" s="29">
        <v>-1</v>
      </c>
      <c r="F58" s="14">
        <v>0</v>
      </c>
      <c r="G58" s="14">
        <v>0</v>
      </c>
      <c r="H58" s="14">
        <v>1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0.399999999999999" x14ac:dyDescent="0.3">
      <c r="A59" s="28" t="s">
        <v>418</v>
      </c>
      <c r="B59" s="28" t="s">
        <v>419</v>
      </c>
      <c r="C59" s="14">
        <v>1</v>
      </c>
      <c r="D59" s="14">
        <v>2</v>
      </c>
      <c r="E59" s="29">
        <v>-0.5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0.399999999999999" x14ac:dyDescent="0.3">
      <c r="A60" s="28" t="s">
        <v>420</v>
      </c>
      <c r="B60" s="28" t="s">
        <v>421</v>
      </c>
      <c r="C60" s="14">
        <v>3</v>
      </c>
      <c r="D60" s="14">
        <v>2</v>
      </c>
      <c r="E60" s="29">
        <v>0.5</v>
      </c>
      <c r="F60" s="14">
        <v>0</v>
      </c>
      <c r="G60" s="14">
        <v>0</v>
      </c>
      <c r="H60" s="14">
        <v>1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20.399999999999999" x14ac:dyDescent="0.3">
      <c r="A61" s="28" t="s">
        <v>422</v>
      </c>
      <c r="B61" s="28" t="s">
        <v>423</v>
      </c>
      <c r="C61" s="14">
        <v>4</v>
      </c>
      <c r="D61" s="14">
        <v>1</v>
      </c>
      <c r="E61" s="29">
        <v>3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0</v>
      </c>
    </row>
    <row r="62" spans="1:16" x14ac:dyDescent="0.3">
      <c r="A62" s="28" t="s">
        <v>424</v>
      </c>
      <c r="B62" s="28" t="s">
        <v>425</v>
      </c>
      <c r="C62" s="14">
        <v>9</v>
      </c>
      <c r="D62" s="14">
        <v>5</v>
      </c>
      <c r="E62" s="29">
        <v>0.8</v>
      </c>
      <c r="F62" s="14">
        <v>0</v>
      </c>
      <c r="G62" s="14">
        <v>0</v>
      </c>
      <c r="H62" s="14">
        <v>1</v>
      </c>
      <c r="I62" s="14">
        <v>1</v>
      </c>
      <c r="J62" s="14">
        <v>1</v>
      </c>
      <c r="K62" s="14">
        <v>0</v>
      </c>
      <c r="L62" s="14">
        <v>0</v>
      </c>
      <c r="M62" s="14">
        <v>0</v>
      </c>
      <c r="N62" s="14">
        <v>0</v>
      </c>
      <c r="O62" s="14">
        <v>2</v>
      </c>
      <c r="P62" s="23">
        <v>2</v>
      </c>
    </row>
    <row r="63" spans="1:16" ht="20.399999999999999" x14ac:dyDescent="0.3">
      <c r="A63" s="28" t="s">
        <v>426</v>
      </c>
      <c r="B63" s="28" t="s">
        <v>427</v>
      </c>
      <c r="C63" s="14">
        <v>22</v>
      </c>
      <c r="D63" s="14">
        <v>32</v>
      </c>
      <c r="E63" s="29">
        <v>-0.3125</v>
      </c>
      <c r="F63" s="14">
        <v>1</v>
      </c>
      <c r="G63" s="14">
        <v>1</v>
      </c>
      <c r="H63" s="14">
        <v>5</v>
      </c>
      <c r="I63" s="14">
        <v>7</v>
      </c>
      <c r="J63" s="14">
        <v>3</v>
      </c>
      <c r="K63" s="14">
        <v>0</v>
      </c>
      <c r="L63" s="14">
        <v>0</v>
      </c>
      <c r="M63" s="14">
        <v>0</v>
      </c>
      <c r="N63" s="14">
        <v>1</v>
      </c>
      <c r="O63" s="14">
        <v>0</v>
      </c>
      <c r="P63" s="23">
        <v>11</v>
      </c>
    </row>
    <row r="64" spans="1:16" ht="20.399999999999999" x14ac:dyDescent="0.3">
      <c r="A64" s="28" t="s">
        <v>428</v>
      </c>
      <c r="B64" s="28" t="s">
        <v>429</v>
      </c>
      <c r="C64" s="14">
        <v>35</v>
      </c>
      <c r="D64" s="14">
        <v>11</v>
      </c>
      <c r="E64" s="29">
        <v>2.1818181818181799</v>
      </c>
      <c r="F64" s="14">
        <v>0</v>
      </c>
      <c r="G64" s="14">
        <v>0</v>
      </c>
      <c r="H64" s="14">
        <v>3</v>
      </c>
      <c r="I64" s="14">
        <v>2</v>
      </c>
      <c r="J64" s="14">
        <v>1</v>
      </c>
      <c r="K64" s="14">
        <v>1</v>
      </c>
      <c r="L64" s="14">
        <v>0</v>
      </c>
      <c r="M64" s="14">
        <v>0</v>
      </c>
      <c r="N64" s="14">
        <v>1</v>
      </c>
      <c r="O64" s="14">
        <v>1</v>
      </c>
      <c r="P64" s="23">
        <v>3</v>
      </c>
    </row>
    <row r="65" spans="1:16" ht="20.399999999999999" x14ac:dyDescent="0.3">
      <c r="A65" s="28" t="s">
        <v>430</v>
      </c>
      <c r="B65" s="28" t="s">
        <v>431</v>
      </c>
      <c r="C65" s="14">
        <v>2</v>
      </c>
      <c r="D65" s="14">
        <v>1</v>
      </c>
      <c r="E65" s="29">
        <v>1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0.6" x14ac:dyDescent="0.3">
      <c r="A66" s="28" t="s">
        <v>432</v>
      </c>
      <c r="B66" s="28" t="s">
        <v>433</v>
      </c>
      <c r="C66" s="14">
        <v>0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0.6" x14ac:dyDescent="0.3">
      <c r="A67" s="28" t="s">
        <v>434</v>
      </c>
      <c r="B67" s="28" t="s">
        <v>435</v>
      </c>
      <c r="C67" s="14">
        <v>0</v>
      </c>
      <c r="D67" s="14">
        <v>2</v>
      </c>
      <c r="E67" s="29">
        <v>-1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0.6" x14ac:dyDescent="0.3">
      <c r="A68" s="28" t="s">
        <v>436</v>
      </c>
      <c r="B68" s="28" t="s">
        <v>437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20.399999999999999" x14ac:dyDescent="0.3">
      <c r="A69" s="28" t="s">
        <v>438</v>
      </c>
      <c r="B69" s="28" t="s">
        <v>439</v>
      </c>
      <c r="C69" s="14">
        <v>1</v>
      </c>
      <c r="D69" s="14">
        <v>0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20.399999999999999" x14ac:dyDescent="0.3">
      <c r="A70" s="28" t="s">
        <v>440</v>
      </c>
      <c r="B70" s="28" t="s">
        <v>441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0.399999999999999" x14ac:dyDescent="0.3">
      <c r="A71" s="28" t="s">
        <v>442</v>
      </c>
      <c r="B71" s="28" t="s">
        <v>443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3">
      <c r="A72" s="181" t="s">
        <v>444</v>
      </c>
      <c r="B72" s="182"/>
      <c r="C72" s="25">
        <v>3</v>
      </c>
      <c r="D72" s="25">
        <v>3</v>
      </c>
      <c r="E72" s="26">
        <v>0</v>
      </c>
      <c r="F72" s="25">
        <v>0</v>
      </c>
      <c r="G72" s="25">
        <v>0</v>
      </c>
      <c r="H72" s="25">
        <v>1</v>
      </c>
      <c r="I72" s="25">
        <v>1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1</v>
      </c>
    </row>
    <row r="73" spans="1:16" x14ac:dyDescent="0.3">
      <c r="A73" s="28" t="s">
        <v>445</v>
      </c>
      <c r="B73" s="28" t="s">
        <v>446</v>
      </c>
      <c r="C73" s="14">
        <v>3</v>
      </c>
      <c r="D73" s="14">
        <v>3</v>
      </c>
      <c r="E73" s="29">
        <v>0</v>
      </c>
      <c r="F73" s="14">
        <v>0</v>
      </c>
      <c r="G73" s="14">
        <v>0</v>
      </c>
      <c r="H73" s="14">
        <v>1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1</v>
      </c>
    </row>
    <row r="74" spans="1:16" x14ac:dyDescent="0.3">
      <c r="A74" s="181" t="s">
        <v>447</v>
      </c>
      <c r="B74" s="182"/>
      <c r="C74" s="25">
        <v>76</v>
      </c>
      <c r="D74" s="25">
        <v>63</v>
      </c>
      <c r="E74" s="26">
        <v>0.206349206349206</v>
      </c>
      <c r="F74" s="25">
        <v>0</v>
      </c>
      <c r="G74" s="25">
        <v>1</v>
      </c>
      <c r="H74" s="25">
        <v>16</v>
      </c>
      <c r="I74" s="25">
        <v>6</v>
      </c>
      <c r="J74" s="25">
        <v>0</v>
      </c>
      <c r="K74" s="25">
        <v>0</v>
      </c>
      <c r="L74" s="25">
        <v>3</v>
      </c>
      <c r="M74" s="25">
        <v>1</v>
      </c>
      <c r="N74" s="25">
        <v>1</v>
      </c>
      <c r="O74" s="25">
        <v>0</v>
      </c>
      <c r="P74" s="27">
        <v>2</v>
      </c>
    </row>
    <row r="75" spans="1:16" x14ac:dyDescent="0.3">
      <c r="A75" s="28" t="s">
        <v>448</v>
      </c>
      <c r="B75" s="28" t="s">
        <v>449</v>
      </c>
      <c r="C75" s="14">
        <v>31</v>
      </c>
      <c r="D75" s="14">
        <v>18</v>
      </c>
      <c r="E75" s="29">
        <v>0.72222222222222199</v>
      </c>
      <c r="F75" s="14">
        <v>0</v>
      </c>
      <c r="G75" s="14">
        <v>0</v>
      </c>
      <c r="H75" s="14">
        <v>3</v>
      </c>
      <c r="I75" s="14">
        <v>2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23">
        <v>0</v>
      </c>
    </row>
    <row r="76" spans="1:16" ht="20.399999999999999" x14ac:dyDescent="0.3">
      <c r="A76" s="28" t="s">
        <v>450</v>
      </c>
      <c r="B76" s="28" t="s">
        <v>451</v>
      </c>
      <c r="C76" s="14">
        <v>4</v>
      </c>
      <c r="D76" s="14">
        <v>5</v>
      </c>
      <c r="E76" s="29">
        <v>-0.2</v>
      </c>
      <c r="F76" s="14">
        <v>0</v>
      </c>
      <c r="G76" s="14">
        <v>0</v>
      </c>
      <c r="H76" s="14">
        <v>0</v>
      </c>
      <c r="I76" s="14">
        <v>2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3">
      <c r="A77" s="28" t="s">
        <v>452</v>
      </c>
      <c r="B77" s="28" t="s">
        <v>453</v>
      </c>
      <c r="C77" s="14">
        <v>25</v>
      </c>
      <c r="D77" s="14">
        <v>18</v>
      </c>
      <c r="E77" s="29">
        <v>0.38888888888888901</v>
      </c>
      <c r="F77" s="14">
        <v>0</v>
      </c>
      <c r="G77" s="14">
        <v>0</v>
      </c>
      <c r="H77" s="14">
        <v>6</v>
      </c>
      <c r="I77" s="14">
        <v>0</v>
      </c>
      <c r="J77" s="14">
        <v>0</v>
      </c>
      <c r="K77" s="14">
        <v>0</v>
      </c>
      <c r="L77" s="14">
        <v>3</v>
      </c>
      <c r="M77" s="14">
        <v>1</v>
      </c>
      <c r="N77" s="14">
        <v>0</v>
      </c>
      <c r="O77" s="14">
        <v>0</v>
      </c>
      <c r="P77" s="23">
        <v>0</v>
      </c>
    </row>
    <row r="78" spans="1:16" x14ac:dyDescent="0.3">
      <c r="A78" s="28" t="s">
        <v>454</v>
      </c>
      <c r="B78" s="28" t="s">
        <v>455</v>
      </c>
      <c r="C78" s="14">
        <v>1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0.399999999999999" x14ac:dyDescent="0.3">
      <c r="A79" s="28" t="s">
        <v>456</v>
      </c>
      <c r="B79" s="28" t="s">
        <v>457</v>
      </c>
      <c r="C79" s="14">
        <v>13</v>
      </c>
      <c r="D79" s="14">
        <v>19</v>
      </c>
      <c r="E79" s="29">
        <v>-0.31578947368421101</v>
      </c>
      <c r="F79" s="14">
        <v>0</v>
      </c>
      <c r="G79" s="14">
        <v>0</v>
      </c>
      <c r="H79" s="14">
        <v>5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1</v>
      </c>
    </row>
    <row r="80" spans="1:16" ht="30.6" x14ac:dyDescent="0.3">
      <c r="A80" s="28" t="s">
        <v>458</v>
      </c>
      <c r="B80" s="28" t="s">
        <v>459</v>
      </c>
      <c r="C80" s="14">
        <v>0</v>
      </c>
      <c r="D80" s="14">
        <v>2</v>
      </c>
      <c r="E80" s="29">
        <v>-1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0.399999999999999" x14ac:dyDescent="0.3">
      <c r="A81" s="28" t="s">
        <v>460</v>
      </c>
      <c r="B81" s="28" t="s">
        <v>461</v>
      </c>
      <c r="C81" s="14">
        <v>2</v>
      </c>
      <c r="D81" s="14">
        <v>1</v>
      </c>
      <c r="E81" s="29">
        <v>1</v>
      </c>
      <c r="F81" s="14">
        <v>0</v>
      </c>
      <c r="G81" s="14">
        <v>1</v>
      </c>
      <c r="H81" s="14">
        <v>2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1</v>
      </c>
    </row>
    <row r="82" spans="1:16" x14ac:dyDescent="0.3">
      <c r="A82" s="181" t="s">
        <v>462</v>
      </c>
      <c r="B82" s="182"/>
      <c r="C82" s="25">
        <v>102</v>
      </c>
      <c r="D82" s="25">
        <v>135</v>
      </c>
      <c r="E82" s="26">
        <v>-0.24444444444444399</v>
      </c>
      <c r="F82" s="25">
        <v>0</v>
      </c>
      <c r="G82" s="25">
        <v>1</v>
      </c>
      <c r="H82" s="25">
        <v>5</v>
      </c>
      <c r="I82" s="25">
        <v>5</v>
      </c>
      <c r="J82" s="25">
        <v>0</v>
      </c>
      <c r="K82" s="25">
        <v>0</v>
      </c>
      <c r="L82" s="25">
        <v>0</v>
      </c>
      <c r="M82" s="25">
        <v>0</v>
      </c>
      <c r="N82" s="25">
        <v>1</v>
      </c>
      <c r="O82" s="25">
        <v>0</v>
      </c>
      <c r="P82" s="27">
        <v>13</v>
      </c>
    </row>
    <row r="83" spans="1:16" x14ac:dyDescent="0.3">
      <c r="A83" s="28" t="s">
        <v>463</v>
      </c>
      <c r="B83" s="28" t="s">
        <v>464</v>
      </c>
      <c r="C83" s="14">
        <v>27</v>
      </c>
      <c r="D83" s="14">
        <v>30</v>
      </c>
      <c r="E83" s="29">
        <v>-0.1</v>
      </c>
      <c r="F83" s="14">
        <v>0</v>
      </c>
      <c r="G83" s="14">
        <v>0</v>
      </c>
      <c r="H83" s="14">
        <v>1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1</v>
      </c>
    </row>
    <row r="84" spans="1:16" x14ac:dyDescent="0.3">
      <c r="A84" s="28" t="s">
        <v>465</v>
      </c>
      <c r="B84" s="28" t="s">
        <v>466</v>
      </c>
      <c r="C84" s="14">
        <v>75</v>
      </c>
      <c r="D84" s="14">
        <v>105</v>
      </c>
      <c r="E84" s="29">
        <v>-0.28571428571428598</v>
      </c>
      <c r="F84" s="14">
        <v>0</v>
      </c>
      <c r="G84" s="14">
        <v>1</v>
      </c>
      <c r="H84" s="14">
        <v>4</v>
      </c>
      <c r="I84" s="14">
        <v>4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3">
        <v>12</v>
      </c>
    </row>
    <row r="85" spans="1:16" x14ac:dyDescent="0.3">
      <c r="A85" s="181" t="s">
        <v>467</v>
      </c>
      <c r="B85" s="182"/>
      <c r="C85" s="25">
        <v>383</v>
      </c>
      <c r="D85" s="25">
        <v>440</v>
      </c>
      <c r="E85" s="26">
        <v>-0.12954545454545399</v>
      </c>
      <c r="F85" s="25">
        <v>6</v>
      </c>
      <c r="G85" s="25">
        <v>5</v>
      </c>
      <c r="H85" s="25">
        <v>141</v>
      </c>
      <c r="I85" s="25">
        <v>92</v>
      </c>
      <c r="J85" s="25">
        <v>0</v>
      </c>
      <c r="K85" s="25">
        <v>0</v>
      </c>
      <c r="L85" s="25">
        <v>0</v>
      </c>
      <c r="M85" s="25">
        <v>0</v>
      </c>
      <c r="N85" s="25">
        <v>2</v>
      </c>
      <c r="O85" s="25">
        <v>0</v>
      </c>
      <c r="P85" s="27">
        <v>78</v>
      </c>
    </row>
    <row r="86" spans="1:16" x14ac:dyDescent="0.3">
      <c r="A86" s="28" t="s">
        <v>468</v>
      </c>
      <c r="B86" s="28" t="s">
        <v>469</v>
      </c>
      <c r="C86" s="14">
        <v>0</v>
      </c>
      <c r="D86" s="14">
        <v>1</v>
      </c>
      <c r="E86" s="29">
        <v>-1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3">
      <c r="A87" s="28" t="s">
        <v>470</v>
      </c>
      <c r="B87" s="28" t="s">
        <v>471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0.399999999999999" x14ac:dyDescent="0.3">
      <c r="A88" s="28" t="s">
        <v>472</v>
      </c>
      <c r="B88" s="28" t="s">
        <v>473</v>
      </c>
      <c r="C88" s="14">
        <v>3</v>
      </c>
      <c r="D88" s="14">
        <v>2</v>
      </c>
      <c r="E88" s="29">
        <v>0.5</v>
      </c>
      <c r="F88" s="14">
        <v>0</v>
      </c>
      <c r="G88" s="14">
        <v>0</v>
      </c>
      <c r="H88" s="14">
        <v>1</v>
      </c>
      <c r="I88" s="14">
        <v>2</v>
      </c>
      <c r="J88" s="14">
        <v>0</v>
      </c>
      <c r="K88" s="14">
        <v>0</v>
      </c>
      <c r="L88" s="14">
        <v>0</v>
      </c>
      <c r="M88" s="14">
        <v>0</v>
      </c>
      <c r="N88" s="14">
        <v>1</v>
      </c>
      <c r="O88" s="14">
        <v>0</v>
      </c>
      <c r="P88" s="23">
        <v>1</v>
      </c>
    </row>
    <row r="89" spans="1:16" ht="20.399999999999999" x14ac:dyDescent="0.3">
      <c r="A89" s="28" t="s">
        <v>474</v>
      </c>
      <c r="B89" s="28" t="s">
        <v>475</v>
      </c>
      <c r="C89" s="14">
        <v>34</v>
      </c>
      <c r="D89" s="14">
        <v>36</v>
      </c>
      <c r="E89" s="29">
        <v>-5.5555555555555601E-2</v>
      </c>
      <c r="F89" s="14">
        <v>1</v>
      </c>
      <c r="G89" s="14">
        <v>1</v>
      </c>
      <c r="H89" s="14">
        <v>0</v>
      </c>
      <c r="I89" s="14">
        <v>2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0.399999999999999" x14ac:dyDescent="0.3">
      <c r="A90" s="28" t="s">
        <v>476</v>
      </c>
      <c r="B90" s="28" t="s">
        <v>477</v>
      </c>
      <c r="C90" s="14">
        <v>1</v>
      </c>
      <c r="D90" s="14">
        <v>2</v>
      </c>
      <c r="E90" s="29">
        <v>-0.5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1</v>
      </c>
      <c r="O90" s="14">
        <v>0</v>
      </c>
      <c r="P90" s="23">
        <v>2</v>
      </c>
    </row>
    <row r="91" spans="1:16" x14ac:dyDescent="0.3">
      <c r="A91" s="28" t="s">
        <v>478</v>
      </c>
      <c r="B91" s="28" t="s">
        <v>479</v>
      </c>
      <c r="C91" s="14">
        <v>25</v>
      </c>
      <c r="D91" s="14">
        <v>29</v>
      </c>
      <c r="E91" s="29">
        <v>-0.13793103448275901</v>
      </c>
      <c r="F91" s="14">
        <v>0</v>
      </c>
      <c r="G91" s="14">
        <v>0</v>
      </c>
      <c r="H91" s="14">
        <v>3</v>
      </c>
      <c r="I91" s="14">
        <v>2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1</v>
      </c>
    </row>
    <row r="92" spans="1:16" x14ac:dyDescent="0.3">
      <c r="A92" s="28" t="s">
        <v>480</v>
      </c>
      <c r="B92" s="28" t="s">
        <v>481</v>
      </c>
      <c r="C92" s="14">
        <v>56</v>
      </c>
      <c r="D92" s="14">
        <v>55</v>
      </c>
      <c r="E92" s="29">
        <v>1.8181818181818198E-2</v>
      </c>
      <c r="F92" s="14">
        <v>0</v>
      </c>
      <c r="G92" s="14">
        <v>2</v>
      </c>
      <c r="H92" s="14">
        <v>14</v>
      </c>
      <c r="I92" s="14">
        <v>13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3">
        <v>18</v>
      </c>
    </row>
    <row r="93" spans="1:16" x14ac:dyDescent="0.3">
      <c r="A93" s="28" t="s">
        <v>482</v>
      </c>
      <c r="B93" s="28" t="s">
        <v>483</v>
      </c>
      <c r="C93" s="14">
        <v>12</v>
      </c>
      <c r="D93" s="14">
        <v>21</v>
      </c>
      <c r="E93" s="29">
        <v>-0.42857142857142799</v>
      </c>
      <c r="F93" s="14">
        <v>0</v>
      </c>
      <c r="G93" s="14">
        <v>0</v>
      </c>
      <c r="H93" s="14">
        <v>0</v>
      </c>
      <c r="I93" s="14">
        <v>2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1</v>
      </c>
    </row>
    <row r="94" spans="1:16" x14ac:dyDescent="0.3">
      <c r="A94" s="28" t="s">
        <v>484</v>
      </c>
      <c r="B94" s="28" t="s">
        <v>485</v>
      </c>
      <c r="C94" s="14">
        <v>252</v>
      </c>
      <c r="D94" s="14">
        <v>292</v>
      </c>
      <c r="E94" s="29">
        <v>-0.13698630136986301</v>
      </c>
      <c r="F94" s="14">
        <v>4</v>
      </c>
      <c r="G94" s="14">
        <v>2</v>
      </c>
      <c r="H94" s="14">
        <v>123</v>
      </c>
      <c r="I94" s="14">
        <v>71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55</v>
      </c>
    </row>
    <row r="95" spans="1:16" ht="20.399999999999999" x14ac:dyDescent="0.3">
      <c r="A95" s="28" t="s">
        <v>486</v>
      </c>
      <c r="B95" s="28" t="s">
        <v>487</v>
      </c>
      <c r="C95" s="14">
        <v>0</v>
      </c>
      <c r="D95" s="14">
        <v>1</v>
      </c>
      <c r="E95" s="29">
        <v>-1</v>
      </c>
      <c r="F95" s="14">
        <v>1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0.399999999999999" x14ac:dyDescent="0.3">
      <c r="A96" s="28" t="s">
        <v>488</v>
      </c>
      <c r="B96" s="28" t="s">
        <v>489</v>
      </c>
      <c r="C96" s="14">
        <v>0</v>
      </c>
      <c r="D96" s="14">
        <v>1</v>
      </c>
      <c r="E96" s="29">
        <v>-1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3">
      <c r="A97" s="181" t="s">
        <v>490</v>
      </c>
      <c r="B97" s="182"/>
      <c r="C97" s="25">
        <v>3805</v>
      </c>
      <c r="D97" s="25">
        <v>4281</v>
      </c>
      <c r="E97" s="26">
        <v>-0.111188974538659</v>
      </c>
      <c r="F97" s="25">
        <v>92</v>
      </c>
      <c r="G97" s="25">
        <v>77</v>
      </c>
      <c r="H97" s="25">
        <v>747</v>
      </c>
      <c r="I97" s="25">
        <v>497</v>
      </c>
      <c r="J97" s="25">
        <v>0</v>
      </c>
      <c r="K97" s="25">
        <v>0</v>
      </c>
      <c r="L97" s="25">
        <v>2</v>
      </c>
      <c r="M97" s="25">
        <v>0</v>
      </c>
      <c r="N97" s="25">
        <v>23</v>
      </c>
      <c r="O97" s="25">
        <v>29</v>
      </c>
      <c r="P97" s="27">
        <v>393</v>
      </c>
    </row>
    <row r="98" spans="1:16" x14ac:dyDescent="0.3">
      <c r="A98" s="28" t="s">
        <v>491</v>
      </c>
      <c r="B98" s="28" t="s">
        <v>492</v>
      </c>
      <c r="C98" s="14">
        <v>655</v>
      </c>
      <c r="D98" s="14">
        <v>623</v>
      </c>
      <c r="E98" s="29">
        <v>5.1364365971107502E-2</v>
      </c>
      <c r="F98" s="14">
        <v>41</v>
      </c>
      <c r="G98" s="14">
        <v>33</v>
      </c>
      <c r="H98" s="14">
        <v>119</v>
      </c>
      <c r="I98" s="14">
        <v>61</v>
      </c>
      <c r="J98" s="14">
        <v>0</v>
      </c>
      <c r="K98" s="14">
        <v>0</v>
      </c>
      <c r="L98" s="14">
        <v>0</v>
      </c>
      <c r="M98" s="14">
        <v>0</v>
      </c>
      <c r="N98" s="14">
        <v>2</v>
      </c>
      <c r="O98" s="14">
        <v>0</v>
      </c>
      <c r="P98" s="23">
        <v>88</v>
      </c>
    </row>
    <row r="99" spans="1:16" x14ac:dyDescent="0.3">
      <c r="A99" s="28" t="s">
        <v>493</v>
      </c>
      <c r="B99" s="28" t="s">
        <v>494</v>
      </c>
      <c r="C99" s="14">
        <v>501</v>
      </c>
      <c r="D99" s="14">
        <v>523</v>
      </c>
      <c r="E99" s="29">
        <v>-4.2065009560229398E-2</v>
      </c>
      <c r="F99" s="14">
        <v>23</v>
      </c>
      <c r="G99" s="14">
        <v>15</v>
      </c>
      <c r="H99" s="14">
        <v>164</v>
      </c>
      <c r="I99" s="14">
        <v>66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11</v>
      </c>
      <c r="P99" s="23">
        <v>49</v>
      </c>
    </row>
    <row r="100" spans="1:16" ht="20.399999999999999" x14ac:dyDescent="0.3">
      <c r="A100" s="28" t="s">
        <v>495</v>
      </c>
      <c r="B100" s="28" t="s">
        <v>496</v>
      </c>
      <c r="C100" s="14">
        <v>51</v>
      </c>
      <c r="D100" s="14">
        <v>44</v>
      </c>
      <c r="E100" s="29">
        <v>0.15909090909090901</v>
      </c>
      <c r="F100" s="14">
        <v>3</v>
      </c>
      <c r="G100" s="14">
        <v>7</v>
      </c>
      <c r="H100" s="14">
        <v>17</v>
      </c>
      <c r="I100" s="14">
        <v>54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3</v>
      </c>
      <c r="P100" s="23">
        <v>31</v>
      </c>
    </row>
    <row r="101" spans="1:16" ht="20.399999999999999" x14ac:dyDescent="0.3">
      <c r="A101" s="28" t="s">
        <v>497</v>
      </c>
      <c r="B101" s="28" t="s">
        <v>498</v>
      </c>
      <c r="C101" s="14">
        <v>208</v>
      </c>
      <c r="D101" s="14">
        <v>166</v>
      </c>
      <c r="E101" s="29">
        <v>0.25301204819277101</v>
      </c>
      <c r="F101" s="14">
        <v>5</v>
      </c>
      <c r="G101" s="14">
        <v>2</v>
      </c>
      <c r="H101" s="14">
        <v>74</v>
      </c>
      <c r="I101" s="14">
        <v>53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14</v>
      </c>
      <c r="P101" s="23">
        <v>35</v>
      </c>
    </row>
    <row r="102" spans="1:16" x14ac:dyDescent="0.3">
      <c r="A102" s="28" t="s">
        <v>499</v>
      </c>
      <c r="B102" s="28" t="s">
        <v>500</v>
      </c>
      <c r="C102" s="14">
        <v>24</v>
      </c>
      <c r="D102" s="14">
        <v>25</v>
      </c>
      <c r="E102" s="29">
        <v>-0.04</v>
      </c>
      <c r="F102" s="14">
        <v>0</v>
      </c>
      <c r="G102" s="14">
        <v>0</v>
      </c>
      <c r="H102" s="14">
        <v>3</v>
      </c>
      <c r="I102" s="14">
        <v>4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0</v>
      </c>
    </row>
    <row r="103" spans="1:16" x14ac:dyDescent="0.3">
      <c r="A103" s="28" t="s">
        <v>501</v>
      </c>
      <c r="B103" s="28" t="s">
        <v>502</v>
      </c>
      <c r="C103" s="14">
        <v>57</v>
      </c>
      <c r="D103" s="14">
        <v>42</v>
      </c>
      <c r="E103" s="29">
        <v>0.35714285714285698</v>
      </c>
      <c r="F103" s="14">
        <v>1</v>
      </c>
      <c r="G103" s="14">
        <v>0</v>
      </c>
      <c r="H103" s="14">
        <v>15</v>
      </c>
      <c r="I103" s="14">
        <v>9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</v>
      </c>
      <c r="P103" s="23">
        <v>11</v>
      </c>
    </row>
    <row r="104" spans="1:16" x14ac:dyDescent="0.3">
      <c r="A104" s="28" t="s">
        <v>503</v>
      </c>
      <c r="B104" s="28" t="s">
        <v>504</v>
      </c>
      <c r="C104" s="14">
        <v>84</v>
      </c>
      <c r="D104" s="14">
        <v>88</v>
      </c>
      <c r="E104" s="29">
        <v>-4.5454545454545497E-2</v>
      </c>
      <c r="F104" s="14">
        <v>2</v>
      </c>
      <c r="G104" s="14">
        <v>0</v>
      </c>
      <c r="H104" s="14">
        <v>5</v>
      </c>
      <c r="I104" s="14">
        <v>0</v>
      </c>
      <c r="J104" s="14">
        <v>0</v>
      </c>
      <c r="K104" s="14">
        <v>0</v>
      </c>
      <c r="L104" s="14">
        <v>1</v>
      </c>
      <c r="M104" s="14">
        <v>0</v>
      </c>
      <c r="N104" s="14">
        <v>1</v>
      </c>
      <c r="O104" s="14">
        <v>0</v>
      </c>
      <c r="P104" s="23">
        <v>3</v>
      </c>
    </row>
    <row r="105" spans="1:16" x14ac:dyDescent="0.3">
      <c r="A105" s="28" t="s">
        <v>505</v>
      </c>
      <c r="B105" s="28" t="s">
        <v>506</v>
      </c>
      <c r="C105" s="14">
        <v>1289</v>
      </c>
      <c r="D105" s="14">
        <v>1914</v>
      </c>
      <c r="E105" s="29">
        <v>-0.32654127481713702</v>
      </c>
      <c r="F105" s="14">
        <v>3</v>
      </c>
      <c r="G105" s="14">
        <v>5</v>
      </c>
      <c r="H105" s="14">
        <v>238</v>
      </c>
      <c r="I105" s="14">
        <v>159</v>
      </c>
      <c r="J105" s="14">
        <v>0</v>
      </c>
      <c r="K105" s="14">
        <v>0</v>
      </c>
      <c r="L105" s="14">
        <v>0</v>
      </c>
      <c r="M105" s="14">
        <v>0</v>
      </c>
      <c r="N105" s="14">
        <v>9</v>
      </c>
      <c r="O105" s="14">
        <v>0</v>
      </c>
      <c r="P105" s="23">
        <v>81</v>
      </c>
    </row>
    <row r="106" spans="1:16" ht="20.399999999999999" x14ac:dyDescent="0.3">
      <c r="A106" s="28" t="s">
        <v>507</v>
      </c>
      <c r="B106" s="28" t="s">
        <v>508</v>
      </c>
      <c r="C106" s="14">
        <v>240</v>
      </c>
      <c r="D106" s="14">
        <v>219</v>
      </c>
      <c r="E106" s="29">
        <v>9.5890410958904104E-2</v>
      </c>
      <c r="F106" s="14">
        <v>3</v>
      </c>
      <c r="G106" s="14">
        <v>2</v>
      </c>
      <c r="H106" s="14">
        <v>37</v>
      </c>
      <c r="I106" s="14">
        <v>25</v>
      </c>
      <c r="J106" s="14">
        <v>0</v>
      </c>
      <c r="K106" s="14">
        <v>0</v>
      </c>
      <c r="L106" s="14">
        <v>0</v>
      </c>
      <c r="M106" s="14">
        <v>0</v>
      </c>
      <c r="N106" s="14">
        <v>5</v>
      </c>
      <c r="O106" s="14">
        <v>0</v>
      </c>
      <c r="P106" s="23">
        <v>21</v>
      </c>
    </row>
    <row r="107" spans="1:16" ht="20.399999999999999" x14ac:dyDescent="0.3">
      <c r="A107" s="28" t="s">
        <v>509</v>
      </c>
      <c r="B107" s="28" t="s">
        <v>510</v>
      </c>
      <c r="C107" s="14">
        <v>15</v>
      </c>
      <c r="D107" s="14">
        <v>16</v>
      </c>
      <c r="E107" s="29">
        <v>-6.25E-2</v>
      </c>
      <c r="F107" s="14">
        <v>0</v>
      </c>
      <c r="G107" s="14">
        <v>0</v>
      </c>
      <c r="H107" s="14">
        <v>1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8</v>
      </c>
    </row>
    <row r="108" spans="1:16" x14ac:dyDescent="0.3">
      <c r="A108" s="28" t="s">
        <v>511</v>
      </c>
      <c r="B108" s="28" t="s">
        <v>512</v>
      </c>
      <c r="C108" s="14">
        <v>7</v>
      </c>
      <c r="D108" s="14">
        <v>9</v>
      </c>
      <c r="E108" s="29">
        <v>-0.22222222222222199</v>
      </c>
      <c r="F108" s="14">
        <v>0</v>
      </c>
      <c r="G108" s="14">
        <v>0</v>
      </c>
      <c r="H108" s="14">
        <v>3</v>
      </c>
      <c r="I108" s="14">
        <v>1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3">
        <v>0</v>
      </c>
    </row>
    <row r="109" spans="1:16" x14ac:dyDescent="0.3">
      <c r="A109" s="28" t="s">
        <v>513</v>
      </c>
      <c r="B109" s="28" t="s">
        <v>514</v>
      </c>
      <c r="C109" s="14">
        <v>1</v>
      </c>
      <c r="D109" s="14">
        <v>1</v>
      </c>
      <c r="E109" s="29">
        <v>0</v>
      </c>
      <c r="F109" s="14">
        <v>0</v>
      </c>
      <c r="G109" s="14">
        <v>0</v>
      </c>
      <c r="H109" s="14">
        <v>0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3">
        <v>3</v>
      </c>
    </row>
    <row r="110" spans="1:16" ht="20.399999999999999" x14ac:dyDescent="0.3">
      <c r="A110" s="28" t="s">
        <v>515</v>
      </c>
      <c r="B110" s="28" t="s">
        <v>516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3">
      <c r="A111" s="28" t="s">
        <v>517</v>
      </c>
      <c r="B111" s="28" t="s">
        <v>518</v>
      </c>
      <c r="C111" s="14">
        <v>565</v>
      </c>
      <c r="D111" s="14">
        <v>528</v>
      </c>
      <c r="E111" s="29">
        <v>7.0075757575757597E-2</v>
      </c>
      <c r="F111" s="14">
        <v>9</v>
      </c>
      <c r="G111" s="14">
        <v>12</v>
      </c>
      <c r="H111" s="14">
        <v>56</v>
      </c>
      <c r="I111" s="14">
        <v>40</v>
      </c>
      <c r="J111" s="14">
        <v>0</v>
      </c>
      <c r="K111" s="14">
        <v>0</v>
      </c>
      <c r="L111" s="14">
        <v>1</v>
      </c>
      <c r="M111" s="14">
        <v>0</v>
      </c>
      <c r="N111" s="14">
        <v>0</v>
      </c>
      <c r="O111" s="14">
        <v>0</v>
      </c>
      <c r="P111" s="23">
        <v>42</v>
      </c>
    </row>
    <row r="112" spans="1:16" ht="20.399999999999999" x14ac:dyDescent="0.3">
      <c r="A112" s="28" t="s">
        <v>519</v>
      </c>
      <c r="B112" s="28" t="s">
        <v>520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x14ac:dyDescent="0.3">
      <c r="A113" s="28" t="s">
        <v>521</v>
      </c>
      <c r="B113" s="28" t="s">
        <v>522</v>
      </c>
      <c r="C113" s="14">
        <v>1</v>
      </c>
      <c r="D113" s="14">
        <v>1</v>
      </c>
      <c r="E113" s="29">
        <v>0</v>
      </c>
      <c r="F113" s="14">
        <v>0</v>
      </c>
      <c r="G113" s="14">
        <v>0</v>
      </c>
      <c r="H113" s="14">
        <v>0</v>
      </c>
      <c r="I113" s="14">
        <v>5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3">
      <c r="A114" s="28" t="s">
        <v>523</v>
      </c>
      <c r="B114" s="28" t="s">
        <v>524</v>
      </c>
      <c r="C114" s="14">
        <v>16</v>
      </c>
      <c r="D114" s="14">
        <v>23</v>
      </c>
      <c r="E114" s="29">
        <v>-0.30434782608695599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0.399999999999999" x14ac:dyDescent="0.3">
      <c r="A115" s="28" t="s">
        <v>525</v>
      </c>
      <c r="B115" s="28" t="s">
        <v>526</v>
      </c>
      <c r="C115" s="14">
        <v>7</v>
      </c>
      <c r="D115" s="14">
        <v>7</v>
      </c>
      <c r="E115" s="29">
        <v>0</v>
      </c>
      <c r="F115" s="14">
        <v>0</v>
      </c>
      <c r="G115" s="14">
        <v>0</v>
      </c>
      <c r="H115" s="14">
        <v>3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1</v>
      </c>
      <c r="O115" s="14">
        <v>0</v>
      </c>
      <c r="P115" s="23">
        <v>0</v>
      </c>
    </row>
    <row r="116" spans="1:16" ht="20.399999999999999" x14ac:dyDescent="0.3">
      <c r="A116" s="28" t="s">
        <v>527</v>
      </c>
      <c r="B116" s="28" t="s">
        <v>528</v>
      </c>
      <c r="C116" s="14">
        <v>45</v>
      </c>
      <c r="D116" s="14">
        <v>28</v>
      </c>
      <c r="E116" s="29">
        <v>0.60714285714285698</v>
      </c>
      <c r="F116" s="14">
        <v>0</v>
      </c>
      <c r="G116" s="14">
        <v>0</v>
      </c>
      <c r="H116" s="14">
        <v>6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1</v>
      </c>
    </row>
    <row r="117" spans="1:16" ht="20.399999999999999" x14ac:dyDescent="0.3">
      <c r="A117" s="28" t="s">
        <v>529</v>
      </c>
      <c r="B117" s="28" t="s">
        <v>530</v>
      </c>
      <c r="C117" s="14">
        <v>0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0.399999999999999" x14ac:dyDescent="0.3">
      <c r="A118" s="28" t="s">
        <v>531</v>
      </c>
      <c r="B118" s="28" t="s">
        <v>532</v>
      </c>
      <c r="C118" s="14">
        <v>0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0.399999999999999" x14ac:dyDescent="0.3">
      <c r="A119" s="28" t="s">
        <v>533</v>
      </c>
      <c r="B119" s="28" t="s">
        <v>534</v>
      </c>
      <c r="C119" s="14">
        <v>1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3">
      <c r="A120" s="28" t="s">
        <v>535</v>
      </c>
      <c r="B120" s="28" t="s">
        <v>536</v>
      </c>
      <c r="C120" s="14">
        <v>8</v>
      </c>
      <c r="D120" s="14">
        <v>3</v>
      </c>
      <c r="E120" s="29">
        <v>1.6666666666666701</v>
      </c>
      <c r="F120" s="14">
        <v>0</v>
      </c>
      <c r="G120" s="14">
        <v>0</v>
      </c>
      <c r="H120" s="14">
        <v>1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x14ac:dyDescent="0.3">
      <c r="A121" s="28" t="s">
        <v>537</v>
      </c>
      <c r="B121" s="28" t="s">
        <v>538</v>
      </c>
      <c r="C121" s="14">
        <v>18</v>
      </c>
      <c r="D121" s="14">
        <v>14</v>
      </c>
      <c r="E121" s="29">
        <v>0.28571428571428598</v>
      </c>
      <c r="F121" s="14">
        <v>1</v>
      </c>
      <c r="G121" s="14">
        <v>1</v>
      </c>
      <c r="H121" s="14">
        <v>3</v>
      </c>
      <c r="I121" s="14">
        <v>8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12</v>
      </c>
    </row>
    <row r="122" spans="1:16" x14ac:dyDescent="0.3">
      <c r="A122" s="28" t="s">
        <v>539</v>
      </c>
      <c r="B122" s="28" t="s">
        <v>540</v>
      </c>
      <c r="C122" s="14">
        <v>5</v>
      </c>
      <c r="D122" s="14">
        <v>1</v>
      </c>
      <c r="E122" s="29">
        <v>4</v>
      </c>
      <c r="F122" s="14">
        <v>0</v>
      </c>
      <c r="G122" s="14">
        <v>0</v>
      </c>
      <c r="H122" s="14">
        <v>1</v>
      </c>
      <c r="I122" s="14">
        <v>6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6</v>
      </c>
    </row>
    <row r="123" spans="1:16" x14ac:dyDescent="0.3">
      <c r="A123" s="28" t="s">
        <v>541</v>
      </c>
      <c r="B123" s="28" t="s">
        <v>542</v>
      </c>
      <c r="C123" s="14">
        <v>0</v>
      </c>
      <c r="D123" s="14">
        <v>1</v>
      </c>
      <c r="E123" s="29">
        <v>-1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1</v>
      </c>
      <c r="O123" s="14">
        <v>0</v>
      </c>
      <c r="P123" s="23">
        <v>0</v>
      </c>
    </row>
    <row r="124" spans="1:16" x14ac:dyDescent="0.3">
      <c r="A124" s="28" t="s">
        <v>543</v>
      </c>
      <c r="B124" s="28" t="s">
        <v>544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3">
      <c r="A125" s="28" t="s">
        <v>545</v>
      </c>
      <c r="B125" s="28" t="s">
        <v>546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3">
      <c r="A126" s="28" t="s">
        <v>547</v>
      </c>
      <c r="B126" s="28" t="s">
        <v>548</v>
      </c>
      <c r="C126" s="14">
        <v>5</v>
      </c>
      <c r="D126" s="14">
        <v>5</v>
      </c>
      <c r="E126" s="29">
        <v>0</v>
      </c>
      <c r="F126" s="14">
        <v>0</v>
      </c>
      <c r="G126" s="14">
        <v>0</v>
      </c>
      <c r="H126" s="14">
        <v>1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3">
        <v>0</v>
      </c>
    </row>
    <row r="127" spans="1:16" ht="20.399999999999999" x14ac:dyDescent="0.3">
      <c r="A127" s="28" t="s">
        <v>549</v>
      </c>
      <c r="B127" s="28" t="s">
        <v>550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0.399999999999999" x14ac:dyDescent="0.3">
      <c r="A128" s="28" t="s">
        <v>551</v>
      </c>
      <c r="B128" s="28" t="s">
        <v>552</v>
      </c>
      <c r="C128" s="14">
        <v>2</v>
      </c>
      <c r="D128" s="14">
        <v>0</v>
      </c>
      <c r="E128" s="29">
        <v>0</v>
      </c>
      <c r="F128" s="14">
        <v>1</v>
      </c>
      <c r="G128" s="14">
        <v>0</v>
      </c>
      <c r="H128" s="14">
        <v>0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0</v>
      </c>
    </row>
    <row r="129" spans="1:16" ht="20.399999999999999" x14ac:dyDescent="0.3">
      <c r="A129" s="28" t="s">
        <v>553</v>
      </c>
      <c r="B129" s="28" t="s">
        <v>554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1</v>
      </c>
      <c r="J129" s="14">
        <v>0</v>
      </c>
      <c r="K129" s="14">
        <v>0</v>
      </c>
      <c r="L129" s="14">
        <v>0</v>
      </c>
      <c r="M129" s="14">
        <v>0</v>
      </c>
      <c r="N129" s="14">
        <v>1</v>
      </c>
      <c r="O129" s="14">
        <v>0</v>
      </c>
      <c r="P129" s="23">
        <v>1</v>
      </c>
    </row>
    <row r="130" spans="1:16" ht="20.399999999999999" x14ac:dyDescent="0.3">
      <c r="A130" s="28" t="s">
        <v>555</v>
      </c>
      <c r="B130" s="28" t="s">
        <v>556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1</v>
      </c>
    </row>
    <row r="131" spans="1:16" x14ac:dyDescent="0.3">
      <c r="A131" s="181" t="s">
        <v>557</v>
      </c>
      <c r="B131" s="182"/>
      <c r="C131" s="25">
        <v>9</v>
      </c>
      <c r="D131" s="25">
        <v>6</v>
      </c>
      <c r="E131" s="26">
        <v>0.5</v>
      </c>
      <c r="F131" s="25">
        <v>0</v>
      </c>
      <c r="G131" s="25">
        <v>0</v>
      </c>
      <c r="H131" s="25">
        <v>4</v>
      </c>
      <c r="I131" s="25">
        <v>2</v>
      </c>
      <c r="J131" s="25">
        <v>0</v>
      </c>
      <c r="K131" s="25">
        <v>0</v>
      </c>
      <c r="L131" s="25">
        <v>0</v>
      </c>
      <c r="M131" s="25">
        <v>0</v>
      </c>
      <c r="N131" s="25">
        <v>6</v>
      </c>
      <c r="O131" s="25">
        <v>0</v>
      </c>
      <c r="P131" s="27">
        <v>3</v>
      </c>
    </row>
    <row r="132" spans="1:16" x14ac:dyDescent="0.3">
      <c r="A132" s="28" t="s">
        <v>558</v>
      </c>
      <c r="B132" s="28" t="s">
        <v>559</v>
      </c>
      <c r="C132" s="14">
        <v>2</v>
      </c>
      <c r="D132" s="14">
        <v>1</v>
      </c>
      <c r="E132" s="29">
        <v>1</v>
      </c>
      <c r="F132" s="14">
        <v>0</v>
      </c>
      <c r="G132" s="14">
        <v>0</v>
      </c>
      <c r="H132" s="14">
        <v>2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2</v>
      </c>
      <c r="O132" s="14">
        <v>0</v>
      </c>
      <c r="P132" s="23">
        <v>1</v>
      </c>
    </row>
    <row r="133" spans="1:16" x14ac:dyDescent="0.3">
      <c r="A133" s="28" t="s">
        <v>560</v>
      </c>
      <c r="B133" s="28" t="s">
        <v>561</v>
      </c>
      <c r="C133" s="14">
        <v>1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3">
      <c r="A134" s="28" t="s">
        <v>562</v>
      </c>
      <c r="B134" s="28" t="s">
        <v>563</v>
      </c>
      <c r="C134" s="14">
        <v>4</v>
      </c>
      <c r="D134" s="14">
        <v>3</v>
      </c>
      <c r="E134" s="29">
        <v>0.33333333333333298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2</v>
      </c>
      <c r="O134" s="14">
        <v>0</v>
      </c>
      <c r="P134" s="23">
        <v>2</v>
      </c>
    </row>
    <row r="135" spans="1:16" x14ac:dyDescent="0.3">
      <c r="A135" s="28" t="s">
        <v>564</v>
      </c>
      <c r="B135" s="28" t="s">
        <v>565</v>
      </c>
      <c r="C135" s="14">
        <v>0</v>
      </c>
      <c r="D135" s="14">
        <v>2</v>
      </c>
      <c r="E135" s="29">
        <v>-1</v>
      </c>
      <c r="F135" s="14">
        <v>0</v>
      </c>
      <c r="G135" s="14">
        <v>0</v>
      </c>
      <c r="H135" s="14">
        <v>2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2</v>
      </c>
      <c r="O135" s="14">
        <v>0</v>
      </c>
      <c r="P135" s="23">
        <v>0</v>
      </c>
    </row>
    <row r="136" spans="1:16" x14ac:dyDescent="0.3">
      <c r="A136" s="28" t="s">
        <v>566</v>
      </c>
      <c r="B136" s="28" t="s">
        <v>567</v>
      </c>
      <c r="C136" s="14">
        <v>2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3">
      <c r="A137" s="181" t="s">
        <v>568</v>
      </c>
      <c r="B137" s="182"/>
      <c r="C137" s="25">
        <v>20</v>
      </c>
      <c r="D137" s="25">
        <v>14</v>
      </c>
      <c r="E137" s="26">
        <v>0.42857142857142799</v>
      </c>
      <c r="F137" s="25">
        <v>0</v>
      </c>
      <c r="G137" s="25">
        <v>0</v>
      </c>
      <c r="H137" s="25">
        <v>4</v>
      </c>
      <c r="I137" s="25">
        <v>7</v>
      </c>
      <c r="J137" s="25">
        <v>0</v>
      </c>
      <c r="K137" s="25">
        <v>0</v>
      </c>
      <c r="L137" s="25">
        <v>0</v>
      </c>
      <c r="M137" s="25">
        <v>0</v>
      </c>
      <c r="N137" s="25">
        <v>28</v>
      </c>
      <c r="O137" s="25">
        <v>0</v>
      </c>
      <c r="P137" s="27">
        <v>7</v>
      </c>
    </row>
    <row r="138" spans="1:16" ht="20.399999999999999" x14ac:dyDescent="0.3">
      <c r="A138" s="28" t="s">
        <v>569</v>
      </c>
      <c r="B138" s="28" t="s">
        <v>570</v>
      </c>
      <c r="C138" s="14">
        <v>8</v>
      </c>
      <c r="D138" s="14">
        <v>3</v>
      </c>
      <c r="E138" s="29">
        <v>1.6666666666666701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x14ac:dyDescent="0.3">
      <c r="A139" s="28" t="s">
        <v>571</v>
      </c>
      <c r="B139" s="28" t="s">
        <v>572</v>
      </c>
      <c r="C139" s="14">
        <v>1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1</v>
      </c>
      <c r="O139" s="14">
        <v>0</v>
      </c>
      <c r="P139" s="23">
        <v>1</v>
      </c>
    </row>
    <row r="140" spans="1:16" x14ac:dyDescent="0.3">
      <c r="A140" s="28" t="s">
        <v>573</v>
      </c>
      <c r="B140" s="28" t="s">
        <v>574</v>
      </c>
      <c r="C140" s="14">
        <v>0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0.399999999999999" x14ac:dyDescent="0.3">
      <c r="A141" s="28" t="s">
        <v>575</v>
      </c>
      <c r="B141" s="28" t="s">
        <v>576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0.399999999999999" x14ac:dyDescent="0.3">
      <c r="A142" s="28" t="s">
        <v>577</v>
      </c>
      <c r="B142" s="28" t="s">
        <v>578</v>
      </c>
      <c r="C142" s="14">
        <v>9</v>
      </c>
      <c r="D142" s="14">
        <v>9</v>
      </c>
      <c r="E142" s="29">
        <v>0</v>
      </c>
      <c r="F142" s="14">
        <v>0</v>
      </c>
      <c r="G142" s="14">
        <v>0</v>
      </c>
      <c r="H142" s="14">
        <v>2</v>
      </c>
      <c r="I142" s="14">
        <v>6</v>
      </c>
      <c r="J142" s="14">
        <v>0</v>
      </c>
      <c r="K142" s="14">
        <v>0</v>
      </c>
      <c r="L142" s="14">
        <v>0</v>
      </c>
      <c r="M142" s="14">
        <v>0</v>
      </c>
      <c r="N142" s="14">
        <v>22</v>
      </c>
      <c r="O142" s="14">
        <v>0</v>
      </c>
      <c r="P142" s="23">
        <v>4</v>
      </c>
    </row>
    <row r="143" spans="1:16" ht="20.399999999999999" x14ac:dyDescent="0.3">
      <c r="A143" s="28" t="s">
        <v>579</v>
      </c>
      <c r="B143" s="28" t="s">
        <v>580</v>
      </c>
      <c r="C143" s="14">
        <v>2</v>
      </c>
      <c r="D143" s="14">
        <v>2</v>
      </c>
      <c r="E143" s="29">
        <v>0</v>
      </c>
      <c r="F143" s="14">
        <v>0</v>
      </c>
      <c r="G143" s="14">
        <v>0</v>
      </c>
      <c r="H143" s="14">
        <v>2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5</v>
      </c>
      <c r="O143" s="14">
        <v>0</v>
      </c>
      <c r="P143" s="23">
        <v>2</v>
      </c>
    </row>
    <row r="144" spans="1:16" x14ac:dyDescent="0.3">
      <c r="A144" s="181" t="s">
        <v>581</v>
      </c>
      <c r="B144" s="182"/>
      <c r="C144" s="25">
        <v>3</v>
      </c>
      <c r="D144" s="25">
        <v>1</v>
      </c>
      <c r="E144" s="26">
        <v>2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0</v>
      </c>
    </row>
    <row r="145" spans="1:16" ht="20.399999999999999" x14ac:dyDescent="0.3">
      <c r="A145" s="28" t="s">
        <v>582</v>
      </c>
      <c r="B145" s="28" t="s">
        <v>583</v>
      </c>
      <c r="C145" s="14">
        <v>3</v>
      </c>
      <c r="D145" s="14">
        <v>1</v>
      </c>
      <c r="E145" s="29">
        <v>2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0.399999999999999" x14ac:dyDescent="0.3">
      <c r="A146" s="28" t="s">
        <v>584</v>
      </c>
      <c r="B146" s="28" t="s">
        <v>585</v>
      </c>
      <c r="C146" s="14">
        <v>0</v>
      </c>
      <c r="D146" s="14">
        <v>0</v>
      </c>
      <c r="E146" s="29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3">
      <c r="A147" s="181" t="s">
        <v>586</v>
      </c>
      <c r="B147" s="182"/>
      <c r="C147" s="25">
        <v>91</v>
      </c>
      <c r="D147" s="25">
        <v>91</v>
      </c>
      <c r="E147" s="26">
        <v>0</v>
      </c>
      <c r="F147" s="25">
        <v>2</v>
      </c>
      <c r="G147" s="25">
        <v>2</v>
      </c>
      <c r="H147" s="25">
        <v>24</v>
      </c>
      <c r="I147" s="25">
        <v>15</v>
      </c>
      <c r="J147" s="25">
        <v>0</v>
      </c>
      <c r="K147" s="25">
        <v>0</v>
      </c>
      <c r="L147" s="25">
        <v>0</v>
      </c>
      <c r="M147" s="25">
        <v>0</v>
      </c>
      <c r="N147" s="25">
        <v>29</v>
      </c>
      <c r="O147" s="25">
        <v>0</v>
      </c>
      <c r="P147" s="27">
        <v>16</v>
      </c>
    </row>
    <row r="148" spans="1:16" ht="20.399999999999999" x14ac:dyDescent="0.3">
      <c r="A148" s="28" t="s">
        <v>587</v>
      </c>
      <c r="B148" s="28" t="s">
        <v>588</v>
      </c>
      <c r="C148" s="14">
        <v>5</v>
      </c>
      <c r="D148" s="14">
        <v>8</v>
      </c>
      <c r="E148" s="29">
        <v>-0.375</v>
      </c>
      <c r="F148" s="14">
        <v>0</v>
      </c>
      <c r="G148" s="14">
        <v>0</v>
      </c>
      <c r="H148" s="14">
        <v>3</v>
      </c>
      <c r="I148" s="14">
        <v>2</v>
      </c>
      <c r="J148" s="14">
        <v>0</v>
      </c>
      <c r="K148" s="14">
        <v>0</v>
      </c>
      <c r="L148" s="14">
        <v>0</v>
      </c>
      <c r="M148" s="14">
        <v>0</v>
      </c>
      <c r="N148" s="14">
        <v>2</v>
      </c>
      <c r="O148" s="14">
        <v>0</v>
      </c>
      <c r="P148" s="23">
        <v>3</v>
      </c>
    </row>
    <row r="149" spans="1:16" x14ac:dyDescent="0.3">
      <c r="A149" s="28" t="s">
        <v>589</v>
      </c>
      <c r="B149" s="28" t="s">
        <v>590</v>
      </c>
      <c r="C149" s="14">
        <v>1</v>
      </c>
      <c r="D149" s="14">
        <v>0</v>
      </c>
      <c r="E149" s="29">
        <v>0</v>
      </c>
      <c r="F149" s="14">
        <v>0</v>
      </c>
      <c r="G149" s="14">
        <v>0</v>
      </c>
      <c r="H149" s="14">
        <v>2</v>
      </c>
      <c r="I149" s="14">
        <v>2</v>
      </c>
      <c r="J149" s="14">
        <v>0</v>
      </c>
      <c r="K149" s="14">
        <v>0</v>
      </c>
      <c r="L149" s="14">
        <v>0</v>
      </c>
      <c r="M149" s="14">
        <v>0</v>
      </c>
      <c r="N149" s="14">
        <v>3</v>
      </c>
      <c r="O149" s="14">
        <v>0</v>
      </c>
      <c r="P149" s="23">
        <v>0</v>
      </c>
    </row>
    <row r="150" spans="1:16" ht="20.399999999999999" x14ac:dyDescent="0.3">
      <c r="A150" s="28" t="s">
        <v>591</v>
      </c>
      <c r="B150" s="28" t="s">
        <v>592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0.399999999999999" x14ac:dyDescent="0.3">
      <c r="A151" s="28" t="s">
        <v>593</v>
      </c>
      <c r="B151" s="28" t="s">
        <v>594</v>
      </c>
      <c r="C151" s="14">
        <v>5</v>
      </c>
      <c r="D151" s="14">
        <v>3</v>
      </c>
      <c r="E151" s="29">
        <v>0.66666666666666696</v>
      </c>
      <c r="F151" s="14">
        <v>0</v>
      </c>
      <c r="G151" s="14">
        <v>0</v>
      </c>
      <c r="H151" s="14">
        <v>4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2</v>
      </c>
      <c r="O151" s="14">
        <v>0</v>
      </c>
      <c r="P151" s="23">
        <v>1</v>
      </c>
    </row>
    <row r="152" spans="1:16" ht="20.399999999999999" x14ac:dyDescent="0.3">
      <c r="A152" s="28" t="s">
        <v>595</v>
      </c>
      <c r="B152" s="28" t="s">
        <v>596</v>
      </c>
      <c r="C152" s="14">
        <v>1</v>
      </c>
      <c r="D152" s="14">
        <v>2</v>
      </c>
      <c r="E152" s="29">
        <v>-0.5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3">
      <c r="A153" s="28" t="s">
        <v>597</v>
      </c>
      <c r="B153" s="28" t="s">
        <v>598</v>
      </c>
      <c r="C153" s="14">
        <v>1</v>
      </c>
      <c r="D153" s="14">
        <v>0</v>
      </c>
      <c r="E153" s="29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1</v>
      </c>
    </row>
    <row r="154" spans="1:16" x14ac:dyDescent="0.3">
      <c r="A154" s="28" t="s">
        <v>599</v>
      </c>
      <c r="B154" s="28" t="s">
        <v>600</v>
      </c>
      <c r="C154" s="14">
        <v>44</v>
      </c>
      <c r="D154" s="14">
        <v>49</v>
      </c>
      <c r="E154" s="29">
        <v>-0.102040816326531</v>
      </c>
      <c r="F154" s="14">
        <v>1</v>
      </c>
      <c r="G154" s="14">
        <v>1</v>
      </c>
      <c r="H154" s="14">
        <v>10</v>
      </c>
      <c r="I154" s="14">
        <v>7</v>
      </c>
      <c r="J154" s="14">
        <v>0</v>
      </c>
      <c r="K154" s="14">
        <v>0</v>
      </c>
      <c r="L154" s="14">
        <v>0</v>
      </c>
      <c r="M154" s="14">
        <v>0</v>
      </c>
      <c r="N154" s="14">
        <v>22</v>
      </c>
      <c r="O154" s="14">
        <v>0</v>
      </c>
      <c r="P154" s="23">
        <v>8</v>
      </c>
    </row>
    <row r="155" spans="1:16" x14ac:dyDescent="0.3">
      <c r="A155" s="28" t="s">
        <v>601</v>
      </c>
      <c r="B155" s="28" t="s">
        <v>602</v>
      </c>
      <c r="C155" s="14">
        <v>34</v>
      </c>
      <c r="D155" s="14">
        <v>29</v>
      </c>
      <c r="E155" s="29">
        <v>0.17241379310344801</v>
      </c>
      <c r="F155" s="14">
        <v>1</v>
      </c>
      <c r="G155" s="14">
        <v>1</v>
      </c>
      <c r="H155" s="14">
        <v>5</v>
      </c>
      <c r="I155" s="14">
        <v>4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3">
        <v>3</v>
      </c>
    </row>
    <row r="156" spans="1:16" x14ac:dyDescent="0.3">
      <c r="A156" s="181" t="s">
        <v>603</v>
      </c>
      <c r="B156" s="182"/>
      <c r="C156" s="25">
        <v>13</v>
      </c>
      <c r="D156" s="25">
        <v>26</v>
      </c>
      <c r="E156" s="26">
        <v>-0.5</v>
      </c>
      <c r="F156" s="25">
        <v>0</v>
      </c>
      <c r="G156" s="25">
        <v>0</v>
      </c>
      <c r="H156" s="25">
        <v>5</v>
      </c>
      <c r="I156" s="25">
        <v>1</v>
      </c>
      <c r="J156" s="25">
        <v>1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7">
        <v>2</v>
      </c>
    </row>
    <row r="157" spans="1:16" ht="20.399999999999999" x14ac:dyDescent="0.3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3">
      <c r="A158" s="28" t="s">
        <v>606</v>
      </c>
      <c r="B158" s="28" t="s">
        <v>607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3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0.399999999999999" x14ac:dyDescent="0.3">
      <c r="A160" s="28" t="s">
        <v>610</v>
      </c>
      <c r="B160" s="28" t="s">
        <v>611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1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0.399999999999999" x14ac:dyDescent="0.3">
      <c r="A161" s="28" t="s">
        <v>612</v>
      </c>
      <c r="B161" s="28" t="s">
        <v>613</v>
      </c>
      <c r="C161" s="14">
        <v>2</v>
      </c>
      <c r="D161" s="14">
        <v>6</v>
      </c>
      <c r="E161" s="29">
        <v>-0.66666666666666696</v>
      </c>
      <c r="F161" s="14">
        <v>0</v>
      </c>
      <c r="G161" s="14">
        <v>0</v>
      </c>
      <c r="H161" s="14">
        <v>2</v>
      </c>
      <c r="I161" s="14">
        <v>0</v>
      </c>
      <c r="J161" s="14">
        <v>1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3">
      <c r="A162" s="28" t="s">
        <v>614</v>
      </c>
      <c r="B162" s="28" t="s">
        <v>615</v>
      </c>
      <c r="C162" s="14">
        <v>3</v>
      </c>
      <c r="D162" s="14">
        <v>8</v>
      </c>
      <c r="E162" s="29">
        <v>-0.625</v>
      </c>
      <c r="F162" s="14">
        <v>0</v>
      </c>
      <c r="G162" s="14">
        <v>0</v>
      </c>
      <c r="H162" s="14">
        <v>1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1</v>
      </c>
    </row>
    <row r="163" spans="1:16" ht="20.399999999999999" x14ac:dyDescent="0.3">
      <c r="A163" s="28" t="s">
        <v>616</v>
      </c>
      <c r="B163" s="28" t="s">
        <v>617</v>
      </c>
      <c r="C163" s="14">
        <v>0</v>
      </c>
      <c r="D163" s="14">
        <v>4</v>
      </c>
      <c r="E163" s="29">
        <v>-1</v>
      </c>
      <c r="F163" s="14">
        <v>0</v>
      </c>
      <c r="G163" s="14">
        <v>0</v>
      </c>
      <c r="H163" s="14">
        <v>2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3">
      <c r="A164" s="28" t="s">
        <v>618</v>
      </c>
      <c r="B164" s="28" t="s">
        <v>619</v>
      </c>
      <c r="C164" s="14">
        <v>2</v>
      </c>
      <c r="D164" s="14">
        <v>2</v>
      </c>
      <c r="E164" s="29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3">
      <c r="A165" s="28" t="s">
        <v>620</v>
      </c>
      <c r="B165" s="28" t="s">
        <v>621</v>
      </c>
      <c r="C165" s="14">
        <v>6</v>
      </c>
      <c r="D165" s="14">
        <v>6</v>
      </c>
      <c r="E165" s="29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1</v>
      </c>
    </row>
    <row r="166" spans="1:16" x14ac:dyDescent="0.3">
      <c r="A166" s="181" t="s">
        <v>622</v>
      </c>
      <c r="B166" s="182"/>
      <c r="C166" s="25">
        <v>249</v>
      </c>
      <c r="D166" s="25">
        <v>207</v>
      </c>
      <c r="E166" s="26">
        <v>0.202898550724638</v>
      </c>
      <c r="F166" s="25">
        <v>8</v>
      </c>
      <c r="G166" s="25">
        <v>7</v>
      </c>
      <c r="H166" s="25">
        <v>172</v>
      </c>
      <c r="I166" s="25">
        <v>116</v>
      </c>
      <c r="J166" s="25">
        <v>0</v>
      </c>
      <c r="K166" s="25">
        <v>1</v>
      </c>
      <c r="L166" s="25">
        <v>0</v>
      </c>
      <c r="M166" s="25">
        <v>0</v>
      </c>
      <c r="N166" s="25">
        <v>0</v>
      </c>
      <c r="O166" s="25">
        <v>26</v>
      </c>
      <c r="P166" s="27">
        <v>84</v>
      </c>
    </row>
    <row r="167" spans="1:16" ht="20.399999999999999" x14ac:dyDescent="0.3">
      <c r="A167" s="28" t="s">
        <v>623</v>
      </c>
      <c r="B167" s="28" t="s">
        <v>624</v>
      </c>
      <c r="C167" s="14">
        <v>122</v>
      </c>
      <c r="D167" s="14">
        <v>98</v>
      </c>
      <c r="E167" s="29">
        <v>0.24489795918367299</v>
      </c>
      <c r="F167" s="14">
        <v>6</v>
      </c>
      <c r="G167" s="14">
        <v>1</v>
      </c>
      <c r="H167" s="14">
        <v>82</v>
      </c>
      <c r="I167" s="14">
        <v>3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7</v>
      </c>
      <c r="P167" s="23">
        <v>14</v>
      </c>
    </row>
    <row r="168" spans="1:16" ht="20.399999999999999" x14ac:dyDescent="0.3">
      <c r="A168" s="28" t="s">
        <v>625</v>
      </c>
      <c r="B168" s="28" t="s">
        <v>626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3">
      <c r="A169" s="28" t="s">
        <v>627</v>
      </c>
      <c r="B169" s="28" t="s">
        <v>628</v>
      </c>
      <c r="C169" s="14">
        <v>9</v>
      </c>
      <c r="D169" s="14">
        <v>5</v>
      </c>
      <c r="E169" s="29">
        <v>0.8</v>
      </c>
      <c r="F169" s="14">
        <v>0</v>
      </c>
      <c r="G169" s="14">
        <v>0</v>
      </c>
      <c r="H169" s="14">
        <v>1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0.399999999999999" x14ac:dyDescent="0.3">
      <c r="A170" s="28" t="s">
        <v>629</v>
      </c>
      <c r="B170" s="28" t="s">
        <v>630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3">
      <c r="A171" s="28" t="s">
        <v>631</v>
      </c>
      <c r="B171" s="28" t="s">
        <v>632</v>
      </c>
      <c r="C171" s="14">
        <v>1</v>
      </c>
      <c r="D171" s="14">
        <v>3</v>
      </c>
      <c r="E171" s="29">
        <v>-0.66666666666666696</v>
      </c>
      <c r="F171" s="14">
        <v>0</v>
      </c>
      <c r="G171" s="14">
        <v>0</v>
      </c>
      <c r="H171" s="14">
        <v>2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x14ac:dyDescent="0.3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0.399999999999999" x14ac:dyDescent="0.3">
      <c r="A173" s="28" t="s">
        <v>635</v>
      </c>
      <c r="B173" s="28" t="s">
        <v>636</v>
      </c>
      <c r="C173" s="14">
        <v>60</v>
      </c>
      <c r="D173" s="14">
        <v>54</v>
      </c>
      <c r="E173" s="29">
        <v>0.11111111111111099</v>
      </c>
      <c r="F173" s="14">
        <v>0</v>
      </c>
      <c r="G173" s="14">
        <v>0</v>
      </c>
      <c r="H173" s="14">
        <v>46</v>
      </c>
      <c r="I173" s="14">
        <v>39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10</v>
      </c>
      <c r="P173" s="23">
        <v>35</v>
      </c>
    </row>
    <row r="174" spans="1:16" ht="20.399999999999999" x14ac:dyDescent="0.3">
      <c r="A174" s="28" t="s">
        <v>637</v>
      </c>
      <c r="B174" s="28" t="s">
        <v>638</v>
      </c>
      <c r="C174" s="14">
        <v>53</v>
      </c>
      <c r="D174" s="14">
        <v>43</v>
      </c>
      <c r="E174" s="29">
        <v>0.232558139534884</v>
      </c>
      <c r="F174" s="14">
        <v>2</v>
      </c>
      <c r="G174" s="14">
        <v>6</v>
      </c>
      <c r="H174" s="14">
        <v>34</v>
      </c>
      <c r="I174" s="14">
        <v>66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9</v>
      </c>
      <c r="P174" s="23">
        <v>31</v>
      </c>
    </row>
    <row r="175" spans="1:16" x14ac:dyDescent="0.3">
      <c r="A175" s="28" t="s">
        <v>639</v>
      </c>
      <c r="B175" s="28" t="s">
        <v>640</v>
      </c>
      <c r="C175" s="14">
        <v>4</v>
      </c>
      <c r="D175" s="14">
        <v>4</v>
      </c>
      <c r="E175" s="29">
        <v>0</v>
      </c>
      <c r="F175" s="14">
        <v>0</v>
      </c>
      <c r="G175" s="14">
        <v>0</v>
      </c>
      <c r="H175" s="14">
        <v>7</v>
      </c>
      <c r="I175" s="14">
        <v>8</v>
      </c>
      <c r="J175" s="14">
        <v>0</v>
      </c>
      <c r="K175" s="14">
        <v>1</v>
      </c>
      <c r="L175" s="14">
        <v>0</v>
      </c>
      <c r="M175" s="14">
        <v>0</v>
      </c>
      <c r="N175" s="14">
        <v>0</v>
      </c>
      <c r="O175" s="14">
        <v>0</v>
      </c>
      <c r="P175" s="23">
        <v>4</v>
      </c>
    </row>
    <row r="176" spans="1:16" ht="20.399999999999999" x14ac:dyDescent="0.3">
      <c r="A176" s="28" t="s">
        <v>641</v>
      </c>
      <c r="B176" s="28" t="s">
        <v>642</v>
      </c>
      <c r="C176" s="14">
        <v>0</v>
      </c>
      <c r="D176" s="14">
        <v>0</v>
      </c>
      <c r="E176" s="29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3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3">
      <c r="A178" s="181" t="s">
        <v>645</v>
      </c>
      <c r="B178" s="182"/>
      <c r="C178" s="25">
        <v>501</v>
      </c>
      <c r="D178" s="25">
        <v>478</v>
      </c>
      <c r="E178" s="26">
        <v>4.8117154811715503E-2</v>
      </c>
      <c r="F178" s="25">
        <v>900</v>
      </c>
      <c r="G178" s="25">
        <v>868</v>
      </c>
      <c r="H178" s="25">
        <v>125</v>
      </c>
      <c r="I178" s="25">
        <v>176</v>
      </c>
      <c r="J178" s="25">
        <v>0</v>
      </c>
      <c r="K178" s="25">
        <v>0</v>
      </c>
      <c r="L178" s="25">
        <v>0</v>
      </c>
      <c r="M178" s="25">
        <v>0</v>
      </c>
      <c r="N178" s="25">
        <v>25</v>
      </c>
      <c r="O178" s="25">
        <v>0</v>
      </c>
      <c r="P178" s="27">
        <v>994</v>
      </c>
    </row>
    <row r="179" spans="1:16" ht="20.399999999999999" x14ac:dyDescent="0.3">
      <c r="A179" s="28" t="s">
        <v>646</v>
      </c>
      <c r="B179" s="28" t="s">
        <v>647</v>
      </c>
      <c r="C179" s="14">
        <v>13</v>
      </c>
      <c r="D179" s="14">
        <v>10</v>
      </c>
      <c r="E179" s="29">
        <v>0.3</v>
      </c>
      <c r="F179" s="14">
        <v>13</v>
      </c>
      <c r="G179" s="14">
        <v>11</v>
      </c>
      <c r="H179" s="14">
        <v>0</v>
      </c>
      <c r="I179" s="14">
        <v>4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13</v>
      </c>
    </row>
    <row r="180" spans="1:16" ht="20.399999999999999" x14ac:dyDescent="0.3">
      <c r="A180" s="28" t="s">
        <v>648</v>
      </c>
      <c r="B180" s="28" t="s">
        <v>649</v>
      </c>
      <c r="C180" s="14">
        <v>308</v>
      </c>
      <c r="D180" s="14">
        <v>297</v>
      </c>
      <c r="E180" s="29">
        <v>3.7037037037037E-2</v>
      </c>
      <c r="F180" s="14">
        <v>566</v>
      </c>
      <c r="G180" s="14">
        <v>563</v>
      </c>
      <c r="H180" s="14">
        <v>68</v>
      </c>
      <c r="I180" s="14">
        <v>81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629</v>
      </c>
    </row>
    <row r="181" spans="1:16" x14ac:dyDescent="0.3">
      <c r="A181" s="28" t="s">
        <v>650</v>
      </c>
      <c r="B181" s="28" t="s">
        <v>651</v>
      </c>
      <c r="C181" s="14">
        <v>30</v>
      </c>
      <c r="D181" s="14">
        <v>39</v>
      </c>
      <c r="E181" s="29">
        <v>-0.230769230769231</v>
      </c>
      <c r="F181" s="14">
        <v>20</v>
      </c>
      <c r="G181" s="14">
        <v>17</v>
      </c>
      <c r="H181" s="14">
        <v>10</v>
      </c>
      <c r="I181" s="14">
        <v>25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35</v>
      </c>
    </row>
    <row r="182" spans="1:16" ht="20.399999999999999" x14ac:dyDescent="0.3">
      <c r="A182" s="28" t="s">
        <v>652</v>
      </c>
      <c r="B182" s="28" t="s">
        <v>653</v>
      </c>
      <c r="C182" s="14">
        <v>1</v>
      </c>
      <c r="D182" s="14">
        <v>0</v>
      </c>
      <c r="E182" s="29">
        <v>0</v>
      </c>
      <c r="F182" s="14">
        <v>0</v>
      </c>
      <c r="G182" s="14">
        <v>0</v>
      </c>
      <c r="H182" s="14">
        <v>0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3</v>
      </c>
    </row>
    <row r="183" spans="1:16" ht="20.399999999999999" x14ac:dyDescent="0.3">
      <c r="A183" s="28" t="s">
        <v>654</v>
      </c>
      <c r="B183" s="28" t="s">
        <v>655</v>
      </c>
      <c r="C183" s="14">
        <v>13</v>
      </c>
      <c r="D183" s="14">
        <v>7</v>
      </c>
      <c r="E183" s="29">
        <v>0.85714285714285698</v>
      </c>
      <c r="F183" s="14">
        <v>16</v>
      </c>
      <c r="G183" s="14">
        <v>14</v>
      </c>
      <c r="H183" s="14">
        <v>5</v>
      </c>
      <c r="I183" s="14">
        <v>15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32</v>
      </c>
    </row>
    <row r="184" spans="1:16" x14ac:dyDescent="0.3">
      <c r="A184" s="28" t="s">
        <v>656</v>
      </c>
      <c r="B184" s="28" t="s">
        <v>657</v>
      </c>
      <c r="C184" s="14">
        <v>134</v>
      </c>
      <c r="D184" s="14">
        <v>121</v>
      </c>
      <c r="E184" s="29">
        <v>0.107438016528926</v>
      </c>
      <c r="F184" s="14">
        <v>283</v>
      </c>
      <c r="G184" s="14">
        <v>261</v>
      </c>
      <c r="H184" s="14">
        <v>40</v>
      </c>
      <c r="I184" s="14">
        <v>50</v>
      </c>
      <c r="J184" s="14">
        <v>0</v>
      </c>
      <c r="K184" s="14">
        <v>0</v>
      </c>
      <c r="L184" s="14">
        <v>0</v>
      </c>
      <c r="M184" s="14">
        <v>0</v>
      </c>
      <c r="N184" s="14">
        <v>22</v>
      </c>
      <c r="O184" s="14">
        <v>0</v>
      </c>
      <c r="P184" s="23">
        <v>282</v>
      </c>
    </row>
    <row r="185" spans="1:16" ht="20.399999999999999" x14ac:dyDescent="0.3">
      <c r="A185" s="28" t="s">
        <v>658</v>
      </c>
      <c r="B185" s="28" t="s">
        <v>659</v>
      </c>
      <c r="C185" s="14">
        <v>2</v>
      </c>
      <c r="D185" s="14">
        <v>4</v>
      </c>
      <c r="E185" s="29">
        <v>-0.5</v>
      </c>
      <c r="F185" s="14">
        <v>2</v>
      </c>
      <c r="G185" s="14">
        <v>2</v>
      </c>
      <c r="H185" s="14">
        <v>2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3</v>
      </c>
      <c r="O185" s="14">
        <v>0</v>
      </c>
      <c r="P185" s="23">
        <v>0</v>
      </c>
    </row>
    <row r="186" spans="1:16" x14ac:dyDescent="0.3">
      <c r="A186" s="181" t="s">
        <v>660</v>
      </c>
      <c r="B186" s="182"/>
      <c r="C186" s="25">
        <v>194</v>
      </c>
      <c r="D186" s="25">
        <v>216</v>
      </c>
      <c r="E186" s="26">
        <v>-0.101851851851852</v>
      </c>
      <c r="F186" s="25">
        <v>8</v>
      </c>
      <c r="G186" s="25">
        <v>11</v>
      </c>
      <c r="H186" s="25">
        <v>24</v>
      </c>
      <c r="I186" s="25">
        <v>27</v>
      </c>
      <c r="J186" s="25">
        <v>0</v>
      </c>
      <c r="K186" s="25">
        <v>0</v>
      </c>
      <c r="L186" s="25">
        <v>0</v>
      </c>
      <c r="M186" s="25">
        <v>0</v>
      </c>
      <c r="N186" s="25">
        <v>8</v>
      </c>
      <c r="O186" s="25">
        <v>0</v>
      </c>
      <c r="P186" s="27">
        <v>38</v>
      </c>
    </row>
    <row r="187" spans="1:16" x14ac:dyDescent="0.3">
      <c r="A187" s="28" t="s">
        <v>661</v>
      </c>
      <c r="B187" s="28" t="s">
        <v>662</v>
      </c>
      <c r="C187" s="14">
        <v>10</v>
      </c>
      <c r="D187" s="14">
        <v>6</v>
      </c>
      <c r="E187" s="29">
        <v>0.66666666666666696</v>
      </c>
      <c r="F187" s="14">
        <v>0</v>
      </c>
      <c r="G187" s="14">
        <v>0</v>
      </c>
      <c r="H187" s="14">
        <v>2</v>
      </c>
      <c r="I187" s="14">
        <v>1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0</v>
      </c>
    </row>
    <row r="188" spans="1:16" ht="20.399999999999999" x14ac:dyDescent="0.3">
      <c r="A188" s="28" t="s">
        <v>663</v>
      </c>
      <c r="B188" s="28" t="s">
        <v>664</v>
      </c>
      <c r="C188" s="14">
        <v>0</v>
      </c>
      <c r="D188" s="14">
        <v>1</v>
      </c>
      <c r="E188" s="29">
        <v>-1</v>
      </c>
      <c r="F188" s="14">
        <v>0</v>
      </c>
      <c r="G188" s="14">
        <v>2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1</v>
      </c>
    </row>
    <row r="189" spans="1:16" ht="20.399999999999999" x14ac:dyDescent="0.3">
      <c r="A189" s="28" t="s">
        <v>665</v>
      </c>
      <c r="B189" s="28" t="s">
        <v>666</v>
      </c>
      <c r="C189" s="14">
        <v>50</v>
      </c>
      <c r="D189" s="14">
        <v>48</v>
      </c>
      <c r="E189" s="29">
        <v>4.1666666666666699E-2</v>
      </c>
      <c r="F189" s="14">
        <v>5</v>
      </c>
      <c r="G189" s="14">
        <v>1</v>
      </c>
      <c r="H189" s="14">
        <v>4</v>
      </c>
      <c r="I189" s="14">
        <v>9</v>
      </c>
      <c r="J189" s="14">
        <v>0</v>
      </c>
      <c r="K189" s="14">
        <v>0</v>
      </c>
      <c r="L189" s="14">
        <v>0</v>
      </c>
      <c r="M189" s="14">
        <v>0</v>
      </c>
      <c r="N189" s="14">
        <v>5</v>
      </c>
      <c r="O189" s="14">
        <v>0</v>
      </c>
      <c r="P189" s="23">
        <v>17</v>
      </c>
    </row>
    <row r="190" spans="1:16" ht="20.399999999999999" x14ac:dyDescent="0.3">
      <c r="A190" s="28" t="s">
        <v>667</v>
      </c>
      <c r="B190" s="28" t="s">
        <v>668</v>
      </c>
      <c r="C190" s="14">
        <v>1</v>
      </c>
      <c r="D190" s="14">
        <v>1</v>
      </c>
      <c r="E190" s="29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0.6" x14ac:dyDescent="0.3">
      <c r="A191" s="28" t="s">
        <v>669</v>
      </c>
      <c r="B191" s="28" t="s">
        <v>670</v>
      </c>
      <c r="C191" s="14">
        <v>7</v>
      </c>
      <c r="D191" s="14">
        <v>16</v>
      </c>
      <c r="E191" s="29">
        <v>-0.5625</v>
      </c>
      <c r="F191" s="14">
        <v>0</v>
      </c>
      <c r="G191" s="14">
        <v>2</v>
      </c>
      <c r="H191" s="14">
        <v>1</v>
      </c>
      <c r="I191" s="14">
        <v>9</v>
      </c>
      <c r="J191" s="14">
        <v>0</v>
      </c>
      <c r="K191" s="14">
        <v>0</v>
      </c>
      <c r="L191" s="14">
        <v>0</v>
      </c>
      <c r="M191" s="14">
        <v>0</v>
      </c>
      <c r="N191" s="14">
        <v>2</v>
      </c>
      <c r="O191" s="14">
        <v>0</v>
      </c>
      <c r="P191" s="23">
        <v>12</v>
      </c>
    </row>
    <row r="192" spans="1:16" ht="20.399999999999999" x14ac:dyDescent="0.3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0.399999999999999" x14ac:dyDescent="0.3">
      <c r="A193" s="28" t="s">
        <v>673</v>
      </c>
      <c r="B193" s="28" t="s">
        <v>674</v>
      </c>
      <c r="C193" s="14">
        <v>25</v>
      </c>
      <c r="D193" s="14">
        <v>23</v>
      </c>
      <c r="E193" s="29">
        <v>8.6956521739130405E-2</v>
      </c>
      <c r="F193" s="14">
        <v>3</v>
      </c>
      <c r="G193" s="14">
        <v>2</v>
      </c>
      <c r="H193" s="14">
        <v>9</v>
      </c>
      <c r="I193" s="14">
        <v>4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2</v>
      </c>
    </row>
    <row r="194" spans="1:16" x14ac:dyDescent="0.3">
      <c r="A194" s="28" t="s">
        <v>675</v>
      </c>
      <c r="B194" s="28" t="s">
        <v>676</v>
      </c>
      <c r="C194" s="14">
        <v>1</v>
      </c>
      <c r="D194" s="14">
        <v>3</v>
      </c>
      <c r="E194" s="29">
        <v>-0.66666666666666696</v>
      </c>
      <c r="F194" s="14">
        <v>0</v>
      </c>
      <c r="G194" s="14">
        <v>1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1</v>
      </c>
    </row>
    <row r="195" spans="1:16" ht="20.399999999999999" x14ac:dyDescent="0.3">
      <c r="A195" s="28" t="s">
        <v>677</v>
      </c>
      <c r="B195" s="28" t="s">
        <v>678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0.399999999999999" x14ac:dyDescent="0.3">
      <c r="A196" s="28" t="s">
        <v>679</v>
      </c>
      <c r="B196" s="28" t="s">
        <v>680</v>
      </c>
      <c r="C196" s="14">
        <v>3</v>
      </c>
      <c r="D196" s="14">
        <v>2</v>
      </c>
      <c r="E196" s="29">
        <v>0.5</v>
      </c>
      <c r="F196" s="14">
        <v>0</v>
      </c>
      <c r="G196" s="14">
        <v>1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1</v>
      </c>
    </row>
    <row r="197" spans="1:16" x14ac:dyDescent="0.3">
      <c r="A197" s="28" t="s">
        <v>681</v>
      </c>
      <c r="B197" s="28" t="s">
        <v>682</v>
      </c>
      <c r="C197" s="14">
        <v>92</v>
      </c>
      <c r="D197" s="14">
        <v>112</v>
      </c>
      <c r="E197" s="29">
        <v>-0.17857142857142899</v>
      </c>
      <c r="F197" s="14">
        <v>0</v>
      </c>
      <c r="G197" s="14">
        <v>1</v>
      </c>
      <c r="H197" s="14">
        <v>5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1</v>
      </c>
      <c r="O197" s="14">
        <v>0</v>
      </c>
      <c r="P197" s="23">
        <v>2</v>
      </c>
    </row>
    <row r="198" spans="1:16" ht="20.399999999999999" x14ac:dyDescent="0.3">
      <c r="A198" s="28" t="s">
        <v>683</v>
      </c>
      <c r="B198" s="28" t="s">
        <v>684</v>
      </c>
      <c r="C198" s="14">
        <v>3</v>
      </c>
      <c r="D198" s="14">
        <v>1</v>
      </c>
      <c r="E198" s="29">
        <v>2</v>
      </c>
      <c r="F198" s="14">
        <v>0</v>
      </c>
      <c r="G198" s="14">
        <v>1</v>
      </c>
      <c r="H198" s="14">
        <v>2</v>
      </c>
      <c r="I198" s="14">
        <v>1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2</v>
      </c>
    </row>
    <row r="199" spans="1:16" x14ac:dyDescent="0.3">
      <c r="A199" s="28" t="s">
        <v>685</v>
      </c>
      <c r="B199" s="28" t="s">
        <v>686</v>
      </c>
      <c r="C199" s="14">
        <v>1</v>
      </c>
      <c r="D199" s="14">
        <v>3</v>
      </c>
      <c r="E199" s="29">
        <v>-0.66666666666666696</v>
      </c>
      <c r="F199" s="14">
        <v>0</v>
      </c>
      <c r="G199" s="14">
        <v>0</v>
      </c>
      <c r="H199" s="14">
        <v>1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0.399999999999999" x14ac:dyDescent="0.3">
      <c r="A200" s="28" t="s">
        <v>687</v>
      </c>
      <c r="B200" s="28" t="s">
        <v>688</v>
      </c>
      <c r="C200" s="14">
        <v>1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3">
      <c r="A201" s="181" t="s">
        <v>689</v>
      </c>
      <c r="B201" s="182"/>
      <c r="C201" s="25">
        <v>60</v>
      </c>
      <c r="D201" s="25">
        <v>51</v>
      </c>
      <c r="E201" s="26">
        <v>0.17647058823529399</v>
      </c>
      <c r="F201" s="25">
        <v>5</v>
      </c>
      <c r="G201" s="25">
        <v>1</v>
      </c>
      <c r="H201" s="25">
        <v>11</v>
      </c>
      <c r="I201" s="25">
        <v>20</v>
      </c>
      <c r="J201" s="25">
        <v>0</v>
      </c>
      <c r="K201" s="25">
        <v>0</v>
      </c>
      <c r="L201" s="25">
        <v>1</v>
      </c>
      <c r="M201" s="25">
        <v>2</v>
      </c>
      <c r="N201" s="25">
        <v>16</v>
      </c>
      <c r="O201" s="25">
        <v>0</v>
      </c>
      <c r="P201" s="27">
        <v>14</v>
      </c>
    </row>
    <row r="202" spans="1:16" x14ac:dyDescent="0.3">
      <c r="A202" s="28" t="s">
        <v>690</v>
      </c>
      <c r="B202" s="28" t="s">
        <v>691</v>
      </c>
      <c r="C202" s="14">
        <v>27</v>
      </c>
      <c r="D202" s="14">
        <v>16</v>
      </c>
      <c r="E202" s="29">
        <v>0.6875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1</v>
      </c>
      <c r="N202" s="14">
        <v>8</v>
      </c>
      <c r="O202" s="14">
        <v>0</v>
      </c>
      <c r="P202" s="23">
        <v>0</v>
      </c>
    </row>
    <row r="203" spans="1:16" x14ac:dyDescent="0.3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3">
      <c r="A204" s="28" t="s">
        <v>694</v>
      </c>
      <c r="B204" s="28" t="s">
        <v>695</v>
      </c>
      <c r="C204" s="14">
        <v>0</v>
      </c>
      <c r="D204" s="14">
        <v>1</v>
      </c>
      <c r="E204" s="29">
        <v>-1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0.399999999999999" x14ac:dyDescent="0.3">
      <c r="A205" s="28" t="s">
        <v>696</v>
      </c>
      <c r="B205" s="28" t="s">
        <v>697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0.399999999999999" x14ac:dyDescent="0.3">
      <c r="A206" s="28" t="s">
        <v>698</v>
      </c>
      <c r="B206" s="28" t="s">
        <v>699</v>
      </c>
      <c r="C206" s="14">
        <v>21</v>
      </c>
      <c r="D206" s="14">
        <v>24</v>
      </c>
      <c r="E206" s="29">
        <v>-0.125</v>
      </c>
      <c r="F206" s="14">
        <v>5</v>
      </c>
      <c r="G206" s="14">
        <v>1</v>
      </c>
      <c r="H206" s="14">
        <v>9</v>
      </c>
      <c r="I206" s="14">
        <v>18</v>
      </c>
      <c r="J206" s="14">
        <v>0</v>
      </c>
      <c r="K206" s="14">
        <v>0</v>
      </c>
      <c r="L206" s="14">
        <v>0</v>
      </c>
      <c r="M206" s="14">
        <v>0</v>
      </c>
      <c r="N206" s="14">
        <v>3</v>
      </c>
      <c r="O206" s="14">
        <v>0</v>
      </c>
      <c r="P206" s="23">
        <v>14</v>
      </c>
    </row>
    <row r="207" spans="1:16" ht="20.399999999999999" x14ac:dyDescent="0.3">
      <c r="A207" s="28" t="s">
        <v>700</v>
      </c>
      <c r="B207" s="28" t="s">
        <v>701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0.399999999999999" x14ac:dyDescent="0.3">
      <c r="A208" s="28" t="s">
        <v>702</v>
      </c>
      <c r="B208" s="28" t="s">
        <v>703</v>
      </c>
      <c r="C208" s="14">
        <v>4</v>
      </c>
      <c r="D208" s="14">
        <v>2</v>
      </c>
      <c r="E208" s="29">
        <v>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1</v>
      </c>
      <c r="O208" s="14">
        <v>0</v>
      </c>
      <c r="P208" s="23">
        <v>0</v>
      </c>
    </row>
    <row r="209" spans="1:16" ht="20.399999999999999" x14ac:dyDescent="0.3">
      <c r="A209" s="28" t="s">
        <v>704</v>
      </c>
      <c r="B209" s="28" t="s">
        <v>705</v>
      </c>
      <c r="C209" s="14">
        <v>0</v>
      </c>
      <c r="D209" s="14">
        <v>1</v>
      </c>
      <c r="E209" s="29">
        <v>-1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0.399999999999999" x14ac:dyDescent="0.3">
      <c r="A210" s="28" t="s">
        <v>706</v>
      </c>
      <c r="B210" s="28" t="s">
        <v>707</v>
      </c>
      <c r="C210" s="14">
        <v>0</v>
      </c>
      <c r="D210" s="14">
        <v>2</v>
      </c>
      <c r="E210" s="29">
        <v>-1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0.399999999999999" x14ac:dyDescent="0.3">
      <c r="A211" s="28" t="s">
        <v>708</v>
      </c>
      <c r="B211" s="28" t="s">
        <v>709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3">
      <c r="A212" s="28" t="s">
        <v>710</v>
      </c>
      <c r="B212" s="28" t="s">
        <v>711</v>
      </c>
      <c r="C212" s="14">
        <v>6</v>
      </c>
      <c r="D212" s="14">
        <v>1</v>
      </c>
      <c r="E212" s="29">
        <v>5</v>
      </c>
      <c r="F212" s="14">
        <v>0</v>
      </c>
      <c r="G212" s="14">
        <v>0</v>
      </c>
      <c r="H212" s="14">
        <v>1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3">
      <c r="A213" s="28" t="s">
        <v>712</v>
      </c>
      <c r="B213" s="28" t="s">
        <v>713</v>
      </c>
      <c r="C213" s="14">
        <v>1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3">
      <c r="A214" s="28" t="s">
        <v>714</v>
      </c>
      <c r="B214" s="28" t="s">
        <v>715</v>
      </c>
      <c r="C214" s="14">
        <v>1</v>
      </c>
      <c r="D214" s="14">
        <v>3</v>
      </c>
      <c r="E214" s="29">
        <v>-0.66666666666666696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1</v>
      </c>
      <c r="M214" s="14">
        <v>1</v>
      </c>
      <c r="N214" s="14">
        <v>2</v>
      </c>
      <c r="O214" s="14">
        <v>0</v>
      </c>
      <c r="P214" s="23">
        <v>0</v>
      </c>
    </row>
    <row r="215" spans="1:16" ht="20.399999999999999" x14ac:dyDescent="0.3">
      <c r="A215" s="28" t="s">
        <v>716</v>
      </c>
      <c r="B215" s="28" t="s">
        <v>717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1</v>
      </c>
      <c r="O215" s="14">
        <v>0</v>
      </c>
      <c r="P215" s="23">
        <v>0</v>
      </c>
    </row>
    <row r="216" spans="1:16" x14ac:dyDescent="0.3">
      <c r="A216" s="28" t="s">
        <v>718</v>
      </c>
      <c r="B216" s="28" t="s">
        <v>719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1</v>
      </c>
      <c r="O216" s="14">
        <v>0</v>
      </c>
      <c r="P216" s="23">
        <v>0</v>
      </c>
    </row>
    <row r="217" spans="1:16" ht="20.399999999999999" x14ac:dyDescent="0.3">
      <c r="A217" s="28" t="s">
        <v>720</v>
      </c>
      <c r="B217" s="28" t="s">
        <v>721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0.6" x14ac:dyDescent="0.3">
      <c r="A218" s="28" t="s">
        <v>722</v>
      </c>
      <c r="B218" s="28" t="s">
        <v>723</v>
      </c>
      <c r="C218" s="14">
        <v>0</v>
      </c>
      <c r="D218" s="14">
        <v>1</v>
      </c>
      <c r="E218" s="29">
        <v>-1</v>
      </c>
      <c r="F218" s="14">
        <v>0</v>
      </c>
      <c r="G218" s="14">
        <v>0</v>
      </c>
      <c r="H218" s="14">
        <v>1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0.399999999999999" x14ac:dyDescent="0.3">
      <c r="A219" s="28" t="s">
        <v>724</v>
      </c>
      <c r="B219" s="28" t="s">
        <v>725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2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20.399999999999999" x14ac:dyDescent="0.3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30.6" x14ac:dyDescent="0.3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30.6" x14ac:dyDescent="0.3">
      <c r="A222" s="28" t="s">
        <v>730</v>
      </c>
      <c r="B222" s="28" t="s">
        <v>731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3">
      <c r="A223" s="181" t="s">
        <v>732</v>
      </c>
      <c r="B223" s="182"/>
      <c r="C223" s="25">
        <v>1388</v>
      </c>
      <c r="D223" s="25">
        <v>744</v>
      </c>
      <c r="E223" s="26">
        <v>0.86559139784946204</v>
      </c>
      <c r="F223" s="25">
        <v>175</v>
      </c>
      <c r="G223" s="25">
        <v>134</v>
      </c>
      <c r="H223" s="25">
        <v>224</v>
      </c>
      <c r="I223" s="25">
        <v>145</v>
      </c>
      <c r="J223" s="25">
        <v>0</v>
      </c>
      <c r="K223" s="25">
        <v>0</v>
      </c>
      <c r="L223" s="25">
        <v>0</v>
      </c>
      <c r="M223" s="25">
        <v>0</v>
      </c>
      <c r="N223" s="25">
        <v>10</v>
      </c>
      <c r="O223" s="25">
        <v>10</v>
      </c>
      <c r="P223" s="27">
        <v>251</v>
      </c>
    </row>
    <row r="224" spans="1:16" x14ac:dyDescent="0.3">
      <c r="A224" s="28" t="s">
        <v>733</v>
      </c>
      <c r="B224" s="28" t="s">
        <v>734</v>
      </c>
      <c r="C224" s="14">
        <v>0</v>
      </c>
      <c r="D224" s="14">
        <v>0</v>
      </c>
      <c r="E224" s="29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0.399999999999999" x14ac:dyDescent="0.3">
      <c r="A225" s="28" t="s">
        <v>735</v>
      </c>
      <c r="B225" s="28" t="s">
        <v>736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3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0.399999999999999" x14ac:dyDescent="0.3">
      <c r="A227" s="28" t="s">
        <v>739</v>
      </c>
      <c r="B227" s="28" t="s">
        <v>740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0.399999999999999" x14ac:dyDescent="0.3">
      <c r="A228" s="28" t="s">
        <v>741</v>
      </c>
      <c r="B228" s="28" t="s">
        <v>742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3">
      <c r="A229" s="28" t="s">
        <v>743</v>
      </c>
      <c r="B229" s="28" t="s">
        <v>744</v>
      </c>
      <c r="C229" s="14">
        <v>1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1</v>
      </c>
    </row>
    <row r="230" spans="1:16" ht="20.399999999999999" x14ac:dyDescent="0.3">
      <c r="A230" s="28" t="s">
        <v>745</v>
      </c>
      <c r="B230" s="28" t="s">
        <v>746</v>
      </c>
      <c r="C230" s="14">
        <v>1</v>
      </c>
      <c r="D230" s="14">
        <v>0</v>
      </c>
      <c r="E230" s="29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1</v>
      </c>
    </row>
    <row r="231" spans="1:16" x14ac:dyDescent="0.3">
      <c r="A231" s="28" t="s">
        <v>747</v>
      </c>
      <c r="B231" s="28" t="s">
        <v>748</v>
      </c>
      <c r="C231" s="14">
        <v>23</v>
      </c>
      <c r="D231" s="14">
        <v>25</v>
      </c>
      <c r="E231" s="29">
        <v>-0.08</v>
      </c>
      <c r="F231" s="14">
        <v>0</v>
      </c>
      <c r="G231" s="14">
        <v>1</v>
      </c>
      <c r="H231" s="14">
        <v>10</v>
      </c>
      <c r="I231" s="14">
        <v>2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3</v>
      </c>
    </row>
    <row r="232" spans="1:16" x14ac:dyDescent="0.3">
      <c r="A232" s="28" t="s">
        <v>749</v>
      </c>
      <c r="B232" s="28" t="s">
        <v>750</v>
      </c>
      <c r="C232" s="14">
        <v>38</v>
      </c>
      <c r="D232" s="14">
        <v>39</v>
      </c>
      <c r="E232" s="29">
        <v>-2.5641025641025599E-2</v>
      </c>
      <c r="F232" s="14">
        <v>0</v>
      </c>
      <c r="G232" s="14">
        <v>0</v>
      </c>
      <c r="H232" s="14">
        <v>9</v>
      </c>
      <c r="I232" s="14">
        <v>4</v>
      </c>
      <c r="J232" s="14">
        <v>0</v>
      </c>
      <c r="K232" s="14">
        <v>0</v>
      </c>
      <c r="L232" s="14">
        <v>0</v>
      </c>
      <c r="M232" s="14">
        <v>0</v>
      </c>
      <c r="N232" s="14">
        <v>2</v>
      </c>
      <c r="O232" s="14">
        <v>0</v>
      </c>
      <c r="P232" s="23">
        <v>3</v>
      </c>
    </row>
    <row r="233" spans="1:16" x14ac:dyDescent="0.3">
      <c r="A233" s="28" t="s">
        <v>751</v>
      </c>
      <c r="B233" s="28" t="s">
        <v>752</v>
      </c>
      <c r="C233" s="14">
        <v>20</v>
      </c>
      <c r="D233" s="14">
        <v>11</v>
      </c>
      <c r="E233" s="29">
        <v>0.81818181818181801</v>
      </c>
      <c r="F233" s="14">
        <v>0</v>
      </c>
      <c r="G233" s="14">
        <v>0</v>
      </c>
      <c r="H233" s="14">
        <v>8</v>
      </c>
      <c r="I233" s="14">
        <v>3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1</v>
      </c>
    </row>
    <row r="234" spans="1:16" ht="20.399999999999999" x14ac:dyDescent="0.3">
      <c r="A234" s="28" t="s">
        <v>753</v>
      </c>
      <c r="B234" s="28" t="s">
        <v>754</v>
      </c>
      <c r="C234" s="14">
        <v>1</v>
      </c>
      <c r="D234" s="14">
        <v>4</v>
      </c>
      <c r="E234" s="29">
        <v>-0.75</v>
      </c>
      <c r="F234" s="14">
        <v>1</v>
      </c>
      <c r="G234" s="14">
        <v>0</v>
      </c>
      <c r="H234" s="14">
        <v>1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4</v>
      </c>
    </row>
    <row r="235" spans="1:16" ht="20.399999999999999" x14ac:dyDescent="0.3">
      <c r="A235" s="28" t="s">
        <v>755</v>
      </c>
      <c r="B235" s="28" t="s">
        <v>756</v>
      </c>
      <c r="C235" s="14">
        <v>0</v>
      </c>
      <c r="D235" s="14">
        <v>4</v>
      </c>
      <c r="E235" s="29">
        <v>-1</v>
      </c>
      <c r="F235" s="14">
        <v>1</v>
      </c>
      <c r="G235" s="14">
        <v>0</v>
      </c>
      <c r="H235" s="14">
        <v>0</v>
      </c>
      <c r="I235" s="14">
        <v>2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2</v>
      </c>
    </row>
    <row r="236" spans="1:16" x14ac:dyDescent="0.3">
      <c r="A236" s="28" t="s">
        <v>757</v>
      </c>
      <c r="B236" s="28" t="s">
        <v>758</v>
      </c>
      <c r="C236" s="14">
        <v>3</v>
      </c>
      <c r="D236" s="14">
        <v>2</v>
      </c>
      <c r="E236" s="29">
        <v>0.5</v>
      </c>
      <c r="F236" s="14">
        <v>0</v>
      </c>
      <c r="G236" s="14">
        <v>0</v>
      </c>
      <c r="H236" s="14">
        <v>2</v>
      </c>
      <c r="I236" s="14">
        <v>1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3">
        <v>0</v>
      </c>
    </row>
    <row r="237" spans="1:16" ht="20.399999999999999" x14ac:dyDescent="0.3">
      <c r="A237" s="28" t="s">
        <v>759</v>
      </c>
      <c r="B237" s="28" t="s">
        <v>760</v>
      </c>
      <c r="C237" s="14">
        <v>0</v>
      </c>
      <c r="D237" s="14">
        <v>2</v>
      </c>
      <c r="E237" s="29">
        <v>-1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0.6" x14ac:dyDescent="0.3">
      <c r="A238" s="28" t="s">
        <v>761</v>
      </c>
      <c r="B238" s="28" t="s">
        <v>762</v>
      </c>
      <c r="C238" s="14">
        <v>1301</v>
      </c>
      <c r="D238" s="14">
        <v>657</v>
      </c>
      <c r="E238" s="29">
        <v>0.98021308980213095</v>
      </c>
      <c r="F238" s="14">
        <v>173</v>
      </c>
      <c r="G238" s="14">
        <v>133</v>
      </c>
      <c r="H238" s="14">
        <v>194</v>
      </c>
      <c r="I238" s="14">
        <v>133</v>
      </c>
      <c r="J238" s="14">
        <v>0</v>
      </c>
      <c r="K238" s="14">
        <v>0</v>
      </c>
      <c r="L238" s="14">
        <v>0</v>
      </c>
      <c r="M238" s="14">
        <v>0</v>
      </c>
      <c r="N238" s="14">
        <v>7</v>
      </c>
      <c r="O238" s="14">
        <v>10</v>
      </c>
      <c r="P238" s="23">
        <v>236</v>
      </c>
    </row>
    <row r="239" spans="1:16" x14ac:dyDescent="0.3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0.399999999999999" x14ac:dyDescent="0.3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30.6" x14ac:dyDescent="0.3">
      <c r="A241" s="28" t="s">
        <v>767</v>
      </c>
      <c r="B241" s="28" t="s">
        <v>768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30.6" x14ac:dyDescent="0.3">
      <c r="A242" s="28" t="s">
        <v>769</v>
      </c>
      <c r="B242" s="28" t="s">
        <v>770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0.6" x14ac:dyDescent="0.3">
      <c r="A243" s="28" t="s">
        <v>771</v>
      </c>
      <c r="B243" s="28" t="s">
        <v>772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3">
      <c r="A244" s="181" t="s">
        <v>773</v>
      </c>
      <c r="B244" s="182"/>
      <c r="C244" s="25">
        <v>3</v>
      </c>
      <c r="D244" s="25">
        <v>3</v>
      </c>
      <c r="E244" s="26">
        <v>0</v>
      </c>
      <c r="F244" s="25">
        <v>0</v>
      </c>
      <c r="G244" s="25">
        <v>0</v>
      </c>
      <c r="H244" s="25">
        <v>0</v>
      </c>
      <c r="I244" s="25">
        <v>3</v>
      </c>
      <c r="J244" s="25">
        <v>0</v>
      </c>
      <c r="K244" s="25">
        <v>0</v>
      </c>
      <c r="L244" s="25">
        <v>0</v>
      </c>
      <c r="M244" s="25">
        <v>0</v>
      </c>
      <c r="N244" s="25">
        <v>4</v>
      </c>
      <c r="O244" s="25">
        <v>0</v>
      </c>
      <c r="P244" s="27">
        <v>1</v>
      </c>
    </row>
    <row r="245" spans="1:16" x14ac:dyDescent="0.3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3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0.399999999999999" x14ac:dyDescent="0.3">
      <c r="A247" s="28" t="s">
        <v>778</v>
      </c>
      <c r="B247" s="28" t="s">
        <v>779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3">
      <c r="A248" s="28" t="s">
        <v>780</v>
      </c>
      <c r="B248" s="28" t="s">
        <v>781</v>
      </c>
      <c r="C248" s="14">
        <v>1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1</v>
      </c>
    </row>
    <row r="249" spans="1:16" x14ac:dyDescent="0.3">
      <c r="A249" s="28" t="s">
        <v>782</v>
      </c>
      <c r="B249" s="28" t="s">
        <v>783</v>
      </c>
      <c r="C249" s="14">
        <v>2</v>
      </c>
      <c r="D249" s="14">
        <v>1</v>
      </c>
      <c r="E249" s="29">
        <v>1</v>
      </c>
      <c r="F249" s="14">
        <v>0</v>
      </c>
      <c r="G249" s="14">
        <v>0</v>
      </c>
      <c r="H249" s="14">
        <v>0</v>
      </c>
      <c r="I249" s="14">
        <v>2</v>
      </c>
      <c r="J249" s="14">
        <v>0</v>
      </c>
      <c r="K249" s="14">
        <v>0</v>
      </c>
      <c r="L249" s="14">
        <v>0</v>
      </c>
      <c r="M249" s="14">
        <v>0</v>
      </c>
      <c r="N249" s="14">
        <v>4</v>
      </c>
      <c r="O249" s="14">
        <v>0</v>
      </c>
      <c r="P249" s="23">
        <v>0</v>
      </c>
    </row>
    <row r="250" spans="1:16" x14ac:dyDescent="0.3">
      <c r="A250" s="28" t="s">
        <v>784</v>
      </c>
      <c r="B250" s="28" t="s">
        <v>785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0.399999999999999" x14ac:dyDescent="0.3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3">
      <c r="A252" s="28" t="s">
        <v>788</v>
      </c>
      <c r="B252" s="28" t="s">
        <v>789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0.399999999999999" x14ac:dyDescent="0.3">
      <c r="A253" s="28" t="s">
        <v>790</v>
      </c>
      <c r="B253" s="28" t="s">
        <v>791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x14ac:dyDescent="0.3">
      <c r="A254" s="28" t="s">
        <v>792</v>
      </c>
      <c r="B254" s="28" t="s">
        <v>793</v>
      </c>
      <c r="C254" s="14">
        <v>0</v>
      </c>
      <c r="D254" s="14">
        <v>1</v>
      </c>
      <c r="E254" s="29">
        <v>-1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x14ac:dyDescent="0.3">
      <c r="A255" s="28" t="s">
        <v>794</v>
      </c>
      <c r="B255" s="28" t="s">
        <v>795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3">
      <c r="A256" s="28" t="s">
        <v>796</v>
      </c>
      <c r="B256" s="28" t="s">
        <v>797</v>
      </c>
      <c r="C256" s="14">
        <v>0</v>
      </c>
      <c r="D256" s="14">
        <v>1</v>
      </c>
      <c r="E256" s="29">
        <v>-1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0.399999999999999" x14ac:dyDescent="0.3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1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0.399999999999999" x14ac:dyDescent="0.3">
      <c r="A258" s="28" t="s">
        <v>800</v>
      </c>
      <c r="B258" s="28" t="s">
        <v>801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20.399999999999999" x14ac:dyDescent="0.3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0.399999999999999" x14ac:dyDescent="0.3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0.6" x14ac:dyDescent="0.3">
      <c r="A261" s="28" t="s">
        <v>806</v>
      </c>
      <c r="B261" s="28" t="s">
        <v>807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0.6" x14ac:dyDescent="0.3">
      <c r="A262" s="28" t="s">
        <v>808</v>
      </c>
      <c r="B262" s="28" t="s">
        <v>809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0.6" x14ac:dyDescent="0.3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0.399999999999999" x14ac:dyDescent="0.3">
      <c r="A264" s="28" t="s">
        <v>812</v>
      </c>
      <c r="B264" s="28" t="s">
        <v>813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3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0.399999999999999" x14ac:dyDescent="0.3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0.399999999999999" x14ac:dyDescent="0.3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3">
      <c r="A268" s="28" t="s">
        <v>820</v>
      </c>
      <c r="B268" s="28" t="s">
        <v>821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0.6" x14ac:dyDescent="0.3">
      <c r="A269" s="28" t="s">
        <v>822</v>
      </c>
      <c r="B269" s="28" t="s">
        <v>823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0.399999999999999" x14ac:dyDescent="0.3">
      <c r="A270" s="28" t="s">
        <v>824</v>
      </c>
      <c r="B270" s="28" t="s">
        <v>825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3">
      <c r="A271" s="181" t="s">
        <v>826</v>
      </c>
      <c r="B271" s="182"/>
      <c r="C271" s="25">
        <v>164</v>
      </c>
      <c r="D271" s="25">
        <v>179</v>
      </c>
      <c r="E271" s="26">
        <v>-8.3798882681564199E-2</v>
      </c>
      <c r="F271" s="25">
        <v>56</v>
      </c>
      <c r="G271" s="25">
        <v>39</v>
      </c>
      <c r="H271" s="25">
        <v>102</v>
      </c>
      <c r="I271" s="25">
        <v>104</v>
      </c>
      <c r="J271" s="25">
        <v>0</v>
      </c>
      <c r="K271" s="25">
        <v>1</v>
      </c>
      <c r="L271" s="25">
        <v>0</v>
      </c>
      <c r="M271" s="25">
        <v>0</v>
      </c>
      <c r="N271" s="25">
        <v>0</v>
      </c>
      <c r="O271" s="25">
        <v>1</v>
      </c>
      <c r="P271" s="27">
        <v>114</v>
      </c>
    </row>
    <row r="272" spans="1:16" x14ac:dyDescent="0.3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3">
      <c r="A273" s="28" t="s">
        <v>829</v>
      </c>
      <c r="B273" s="28" t="s">
        <v>830</v>
      </c>
      <c r="C273" s="14">
        <v>75</v>
      </c>
      <c r="D273" s="14">
        <v>99</v>
      </c>
      <c r="E273" s="29">
        <v>-0.24242424242424199</v>
      </c>
      <c r="F273" s="14">
        <v>35</v>
      </c>
      <c r="G273" s="14">
        <v>17</v>
      </c>
      <c r="H273" s="14">
        <v>59</v>
      </c>
      <c r="I273" s="14">
        <v>74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1</v>
      </c>
      <c r="P273" s="23">
        <v>55</v>
      </c>
    </row>
    <row r="274" spans="1:16" ht="30.6" x14ac:dyDescent="0.3">
      <c r="A274" s="28" t="s">
        <v>831</v>
      </c>
      <c r="B274" s="28" t="s">
        <v>832</v>
      </c>
      <c r="C274" s="14">
        <v>62</v>
      </c>
      <c r="D274" s="14">
        <v>57</v>
      </c>
      <c r="E274" s="29">
        <v>8.7719298245614002E-2</v>
      </c>
      <c r="F274" s="14">
        <v>19</v>
      </c>
      <c r="G274" s="14">
        <v>20</v>
      </c>
      <c r="H274" s="14">
        <v>42</v>
      </c>
      <c r="I274" s="14">
        <v>25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45</v>
      </c>
    </row>
    <row r="275" spans="1:16" ht="20.399999999999999" x14ac:dyDescent="0.3">
      <c r="A275" s="28" t="s">
        <v>833</v>
      </c>
      <c r="B275" s="28" t="s">
        <v>834</v>
      </c>
      <c r="C275" s="14">
        <v>3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4</v>
      </c>
    </row>
    <row r="276" spans="1:16" x14ac:dyDescent="0.3">
      <c r="A276" s="28" t="s">
        <v>835</v>
      </c>
      <c r="B276" s="28" t="s">
        <v>836</v>
      </c>
      <c r="C276" s="14">
        <v>7</v>
      </c>
      <c r="D276" s="14">
        <v>7</v>
      </c>
      <c r="E276" s="29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x14ac:dyDescent="0.3">
      <c r="A277" s="28" t="s">
        <v>837</v>
      </c>
      <c r="B277" s="28" t="s">
        <v>838</v>
      </c>
      <c r="C277" s="14">
        <v>4</v>
      </c>
      <c r="D277" s="14">
        <v>7</v>
      </c>
      <c r="E277" s="29">
        <v>-0.42857142857142799</v>
      </c>
      <c r="F277" s="14">
        <v>1</v>
      </c>
      <c r="G277" s="14">
        <v>0</v>
      </c>
      <c r="H277" s="14">
        <v>1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4</v>
      </c>
    </row>
    <row r="278" spans="1:16" ht="20.399999999999999" x14ac:dyDescent="0.3">
      <c r="A278" s="28" t="s">
        <v>839</v>
      </c>
      <c r="B278" s="28" t="s">
        <v>840</v>
      </c>
      <c r="C278" s="14">
        <v>8</v>
      </c>
      <c r="D278" s="14">
        <v>9</v>
      </c>
      <c r="E278" s="29">
        <v>-0.11111111111111099</v>
      </c>
      <c r="F278" s="14">
        <v>1</v>
      </c>
      <c r="G278" s="14">
        <v>1</v>
      </c>
      <c r="H278" s="14">
        <v>0</v>
      </c>
      <c r="I278" s="14">
        <v>3</v>
      </c>
      <c r="J278" s="14">
        <v>0</v>
      </c>
      <c r="K278" s="14">
        <v>1</v>
      </c>
      <c r="L278" s="14">
        <v>0</v>
      </c>
      <c r="M278" s="14">
        <v>0</v>
      </c>
      <c r="N278" s="14">
        <v>0</v>
      </c>
      <c r="O278" s="14">
        <v>0</v>
      </c>
      <c r="P278" s="23">
        <v>3</v>
      </c>
    </row>
    <row r="279" spans="1:16" x14ac:dyDescent="0.3">
      <c r="A279" s="28" t="s">
        <v>841</v>
      </c>
      <c r="B279" s="28" t="s">
        <v>842</v>
      </c>
      <c r="C279" s="14">
        <v>2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0.399999999999999" x14ac:dyDescent="0.3">
      <c r="A280" s="28" t="s">
        <v>843</v>
      </c>
      <c r="B280" s="28" t="s">
        <v>844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x14ac:dyDescent="0.3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0.399999999999999" x14ac:dyDescent="0.3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0.6" x14ac:dyDescent="0.3">
      <c r="A283" s="28" t="s">
        <v>849</v>
      </c>
      <c r="B283" s="28" t="s">
        <v>850</v>
      </c>
      <c r="C283" s="14">
        <v>2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3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0.399999999999999" x14ac:dyDescent="0.3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3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20.399999999999999" x14ac:dyDescent="0.3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3">
      <c r="A288" s="28" t="s">
        <v>859</v>
      </c>
      <c r="B288" s="28" t="s">
        <v>860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0.399999999999999" x14ac:dyDescent="0.3">
      <c r="A289" s="28" t="s">
        <v>861</v>
      </c>
      <c r="B289" s="28" t="s">
        <v>862</v>
      </c>
      <c r="C289" s="14">
        <v>0</v>
      </c>
      <c r="D289" s="14">
        <v>0</v>
      </c>
      <c r="E289" s="29">
        <v>0</v>
      </c>
      <c r="F289" s="14">
        <v>0</v>
      </c>
      <c r="G289" s="14">
        <v>1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0.399999999999999" x14ac:dyDescent="0.3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0.399999999999999" x14ac:dyDescent="0.3">
      <c r="A291" s="28" t="s">
        <v>865</v>
      </c>
      <c r="B291" s="28" t="s">
        <v>866</v>
      </c>
      <c r="C291" s="14">
        <v>0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1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2</v>
      </c>
    </row>
    <row r="292" spans="1:16" ht="20.399999999999999" x14ac:dyDescent="0.3">
      <c r="A292" s="28" t="s">
        <v>867</v>
      </c>
      <c r="B292" s="28" t="s">
        <v>868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3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20.399999999999999" x14ac:dyDescent="0.3">
      <c r="A294" s="28" t="s">
        <v>871</v>
      </c>
      <c r="B294" s="28" t="s">
        <v>872</v>
      </c>
      <c r="C294" s="14">
        <v>1</v>
      </c>
      <c r="D294" s="14">
        <v>0</v>
      </c>
      <c r="E294" s="29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1</v>
      </c>
    </row>
    <row r="295" spans="1:16" x14ac:dyDescent="0.3">
      <c r="A295" s="28" t="s">
        <v>873</v>
      </c>
      <c r="B295" s="28" t="s">
        <v>874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x14ac:dyDescent="0.3">
      <c r="A296" s="28" t="s">
        <v>875</v>
      </c>
      <c r="B296" s="28" t="s">
        <v>876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3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3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0.399999999999999" x14ac:dyDescent="0.3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0.399999999999999" x14ac:dyDescent="0.3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3">
      <c r="A301" s="181" t="s">
        <v>885</v>
      </c>
      <c r="B301" s="182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3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0.399999999999999" x14ac:dyDescent="0.3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0.6" x14ac:dyDescent="0.3">
      <c r="A304" s="28" t="s">
        <v>890</v>
      </c>
      <c r="B304" s="28" t="s">
        <v>891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3">
      <c r="A305" s="181" t="s">
        <v>892</v>
      </c>
      <c r="B305" s="182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1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3">
      <c r="A306" s="28" t="s">
        <v>893</v>
      </c>
      <c r="B306" s="28" t="s">
        <v>894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3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3">
      <c r="A308" s="28" t="s">
        <v>897</v>
      </c>
      <c r="B308" s="28" t="s">
        <v>898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1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0.399999999999999" x14ac:dyDescent="0.3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0.399999999999999" x14ac:dyDescent="0.3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3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3">
      <c r="A312" s="181" t="s">
        <v>905</v>
      </c>
      <c r="B312" s="182"/>
      <c r="C312" s="25">
        <v>6</v>
      </c>
      <c r="D312" s="25">
        <v>6</v>
      </c>
      <c r="E312" s="26">
        <v>0</v>
      </c>
      <c r="F312" s="25">
        <v>0</v>
      </c>
      <c r="G312" s="25">
        <v>0</v>
      </c>
      <c r="H312" s="25">
        <v>3</v>
      </c>
      <c r="I312" s="25">
        <v>2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1</v>
      </c>
    </row>
    <row r="313" spans="1:16" x14ac:dyDescent="0.3">
      <c r="A313" s="28" t="s">
        <v>906</v>
      </c>
      <c r="B313" s="28" t="s">
        <v>907</v>
      </c>
      <c r="C313" s="14">
        <v>6</v>
      </c>
      <c r="D313" s="14">
        <v>5</v>
      </c>
      <c r="E313" s="29">
        <v>0.2</v>
      </c>
      <c r="F313" s="14">
        <v>0</v>
      </c>
      <c r="G313" s="14">
        <v>0</v>
      </c>
      <c r="H313" s="14">
        <v>3</v>
      </c>
      <c r="I313" s="14">
        <v>2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1</v>
      </c>
    </row>
    <row r="314" spans="1:16" ht="20.399999999999999" x14ac:dyDescent="0.3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0.399999999999999" x14ac:dyDescent="0.3">
      <c r="A315" s="28" t="s">
        <v>910</v>
      </c>
      <c r="B315" s="28" t="s">
        <v>911</v>
      </c>
      <c r="C315" s="14">
        <v>0</v>
      </c>
      <c r="D315" s="14">
        <v>1</v>
      </c>
      <c r="E315" s="29">
        <v>-1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0.6" x14ac:dyDescent="0.3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3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3">
      <c r="A318" s="181" t="s">
        <v>916</v>
      </c>
      <c r="B318" s="182"/>
      <c r="C318" s="25">
        <v>3</v>
      </c>
      <c r="D318" s="25">
        <v>0</v>
      </c>
      <c r="E318" s="26">
        <v>0</v>
      </c>
      <c r="F318" s="25">
        <v>0</v>
      </c>
      <c r="G318" s="25">
        <v>0</v>
      </c>
      <c r="H318" s="25">
        <v>3</v>
      </c>
      <c r="I318" s="25">
        <v>2</v>
      </c>
      <c r="J318" s="25">
        <v>0</v>
      </c>
      <c r="K318" s="25">
        <v>0</v>
      </c>
      <c r="L318" s="25">
        <v>0</v>
      </c>
      <c r="M318" s="25">
        <v>0</v>
      </c>
      <c r="N318" s="25">
        <v>2</v>
      </c>
      <c r="O318" s="25">
        <v>0</v>
      </c>
      <c r="P318" s="27">
        <v>0</v>
      </c>
    </row>
    <row r="319" spans="1:16" x14ac:dyDescent="0.3">
      <c r="A319" s="28" t="s">
        <v>917</v>
      </c>
      <c r="B319" s="28" t="s">
        <v>918</v>
      </c>
      <c r="C319" s="14">
        <v>3</v>
      </c>
      <c r="D319" s="14">
        <v>0</v>
      </c>
      <c r="E319" s="29">
        <v>0</v>
      </c>
      <c r="F319" s="14">
        <v>0</v>
      </c>
      <c r="G319" s="14">
        <v>0</v>
      </c>
      <c r="H319" s="14">
        <v>3</v>
      </c>
      <c r="I319" s="14">
        <v>2</v>
      </c>
      <c r="J319" s="14">
        <v>0</v>
      </c>
      <c r="K319" s="14">
        <v>0</v>
      </c>
      <c r="L319" s="14">
        <v>0</v>
      </c>
      <c r="M319" s="14">
        <v>0</v>
      </c>
      <c r="N319" s="14">
        <v>2</v>
      </c>
      <c r="O319" s="14">
        <v>0</v>
      </c>
      <c r="P319" s="23">
        <v>0</v>
      </c>
    </row>
    <row r="320" spans="1:16" x14ac:dyDescent="0.3">
      <c r="A320" s="181" t="s">
        <v>919</v>
      </c>
      <c r="B320" s="182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0.399999999999999" x14ac:dyDescent="0.3">
      <c r="A321" s="28" t="s">
        <v>920</v>
      </c>
      <c r="B321" s="28" t="s">
        <v>921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0.399999999999999" x14ac:dyDescent="0.3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3">
      <c r="A323" s="181" t="s">
        <v>924</v>
      </c>
      <c r="B323" s="182"/>
      <c r="C323" s="25">
        <v>5971</v>
      </c>
      <c r="D323" s="25">
        <v>6691</v>
      </c>
      <c r="E323" s="26">
        <v>-0.10760723359737</v>
      </c>
      <c r="F323" s="25">
        <v>73</v>
      </c>
      <c r="G323" s="25">
        <v>0</v>
      </c>
      <c r="H323" s="25">
        <v>186</v>
      </c>
      <c r="I323" s="25">
        <v>0</v>
      </c>
      <c r="J323" s="25">
        <v>3</v>
      </c>
      <c r="K323" s="25">
        <v>0</v>
      </c>
      <c r="L323" s="25">
        <v>0</v>
      </c>
      <c r="M323" s="25">
        <v>0</v>
      </c>
      <c r="N323" s="25">
        <v>11</v>
      </c>
      <c r="O323" s="25">
        <v>2</v>
      </c>
      <c r="P323" s="27">
        <v>2</v>
      </c>
    </row>
    <row r="324" spans="1:16" x14ac:dyDescent="0.3">
      <c r="A324" s="28" t="s">
        <v>925</v>
      </c>
      <c r="B324" s="28" t="s">
        <v>926</v>
      </c>
      <c r="C324" s="14">
        <v>5971</v>
      </c>
      <c r="D324" s="14">
        <v>6691</v>
      </c>
      <c r="E324" s="29">
        <v>-0.10760723359737</v>
      </c>
      <c r="F324" s="14">
        <v>73</v>
      </c>
      <c r="G324" s="14">
        <v>0</v>
      </c>
      <c r="H324" s="14">
        <v>186</v>
      </c>
      <c r="I324" s="14">
        <v>0</v>
      </c>
      <c r="J324" s="14">
        <v>3</v>
      </c>
      <c r="K324" s="14">
        <v>0</v>
      </c>
      <c r="L324" s="14">
        <v>0</v>
      </c>
      <c r="M324" s="14">
        <v>0</v>
      </c>
      <c r="N324" s="14">
        <v>11</v>
      </c>
      <c r="O324" s="14">
        <v>2</v>
      </c>
      <c r="P324" s="23">
        <v>2</v>
      </c>
    </row>
    <row r="325" spans="1:16" x14ac:dyDescent="0.3">
      <c r="A325" s="181" t="s">
        <v>927</v>
      </c>
      <c r="B325" s="182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30.6" x14ac:dyDescent="0.3">
      <c r="A326" s="28" t="s">
        <v>928</v>
      </c>
      <c r="B326" s="28" t="s">
        <v>929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40.799999999999997" x14ac:dyDescent="0.3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0.399999999999999" x14ac:dyDescent="0.3">
      <c r="A328" s="28" t="s">
        <v>932</v>
      </c>
      <c r="B328" s="28" t="s">
        <v>933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0.6" x14ac:dyDescent="0.3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0.6" x14ac:dyDescent="0.3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0.799999999999997" x14ac:dyDescent="0.3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0.6" x14ac:dyDescent="0.3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0.799999999999997" x14ac:dyDescent="0.3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0.6" x14ac:dyDescent="0.3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0.799999999999997" x14ac:dyDescent="0.3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0.399999999999999" x14ac:dyDescent="0.3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3">
      <c r="A337" s="181" t="s">
        <v>950</v>
      </c>
      <c r="B337" s="182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0.399999999999999" x14ac:dyDescent="0.3">
      <c r="A338" s="28" t="s">
        <v>951</v>
      </c>
      <c r="B338" s="28" t="s">
        <v>952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3">
      <c r="A339" s="181" t="s">
        <v>953</v>
      </c>
      <c r="B339" s="182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0.6" x14ac:dyDescent="0.3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3">
      <c r="A341" s="183" t="s">
        <v>956</v>
      </c>
      <c r="B341" s="184"/>
      <c r="C341" s="30">
        <v>24952</v>
      </c>
      <c r="D341" s="30">
        <v>24668</v>
      </c>
      <c r="E341" s="31">
        <v>1.15128911950705E-2</v>
      </c>
      <c r="F341" s="30">
        <v>1899</v>
      </c>
      <c r="G341" s="30">
        <v>1459</v>
      </c>
      <c r="H341" s="30">
        <v>2431</v>
      </c>
      <c r="I341" s="30">
        <v>1775</v>
      </c>
      <c r="J341" s="30">
        <v>39</v>
      </c>
      <c r="K341" s="30">
        <v>25</v>
      </c>
      <c r="L341" s="30">
        <v>7</v>
      </c>
      <c r="M341" s="30">
        <v>6</v>
      </c>
      <c r="N341" s="30">
        <v>181</v>
      </c>
      <c r="O341" s="30">
        <v>89</v>
      </c>
      <c r="P341" s="30">
        <v>2852</v>
      </c>
    </row>
    <row r="342" spans="1:16" x14ac:dyDescent="0.3">
      <c r="A342" s="6"/>
    </row>
  </sheetData>
  <sheetProtection algorithmName="SHA-512" hashValue="F3drxZkzlZBk9Z3bs2mBkAzs70PXfwErEEUfUE8Z8W1SQvzl8W5sbNEnnmre0iq1fcdYXnoGqAbTDzNXygcXIw==" saltValue="GYSs9ISGNHnTHOa5chChZg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80"/>
  <sheetViews>
    <sheetView showGridLines="0" workbookViewId="0"/>
  </sheetViews>
  <sheetFormatPr baseColWidth="10" defaultColWidth="9.109375" defaultRowHeight="14.4" x14ac:dyDescent="0.3"/>
  <cols>
    <col min="1" max="1" width="59" bestFit="1" customWidth="1"/>
    <col min="2" max="2" width="39.88671875" bestFit="1" customWidth="1"/>
    <col min="3" max="3" width="4.88671875" bestFit="1" customWidth="1"/>
    <col min="4" max="5" width="20.88671875" customWidth="1"/>
  </cols>
  <sheetData>
    <row r="2" spans="1:3" x14ac:dyDescent="0.3">
      <c r="A2" s="7" t="s">
        <v>957</v>
      </c>
    </row>
    <row r="3" spans="1:3" x14ac:dyDescent="0.3">
      <c r="A3" s="8" t="s">
        <v>958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72" t="s">
        <v>959</v>
      </c>
      <c r="B5" s="13" t="s">
        <v>960</v>
      </c>
      <c r="C5" s="22"/>
    </row>
    <row r="6" spans="1:3" x14ac:dyDescent="0.3">
      <c r="A6" s="173"/>
      <c r="B6" s="13" t="s">
        <v>334</v>
      </c>
      <c r="C6" s="23">
        <v>171</v>
      </c>
    </row>
    <row r="7" spans="1:3" x14ac:dyDescent="0.3">
      <c r="A7" s="173"/>
      <c r="B7" s="13" t="s">
        <v>961</v>
      </c>
      <c r="C7" s="23">
        <v>41</v>
      </c>
    </row>
    <row r="8" spans="1:3" x14ac:dyDescent="0.3">
      <c r="A8" s="173"/>
      <c r="B8" s="13" t="s">
        <v>962</v>
      </c>
      <c r="C8" s="23">
        <v>24</v>
      </c>
    </row>
    <row r="9" spans="1:3" x14ac:dyDescent="0.3">
      <c r="A9" s="173"/>
      <c r="B9" s="13" t="s">
        <v>963</v>
      </c>
      <c r="C9" s="23">
        <v>26</v>
      </c>
    </row>
    <row r="10" spans="1:3" x14ac:dyDescent="0.3">
      <c r="A10" s="173"/>
      <c r="B10" s="13" t="s">
        <v>964</v>
      </c>
      <c r="C10" s="23">
        <v>16</v>
      </c>
    </row>
    <row r="11" spans="1:3" x14ac:dyDescent="0.3">
      <c r="A11" s="173"/>
      <c r="B11" s="13" t="s">
        <v>965</v>
      </c>
      <c r="C11" s="23">
        <v>57</v>
      </c>
    </row>
    <row r="12" spans="1:3" x14ac:dyDescent="0.3">
      <c r="A12" s="173"/>
      <c r="B12" s="13" t="s">
        <v>518</v>
      </c>
      <c r="C12" s="23">
        <v>58</v>
      </c>
    </row>
    <row r="13" spans="1:3" x14ac:dyDescent="0.3">
      <c r="A13" s="173"/>
      <c r="B13" s="13" t="s">
        <v>966</v>
      </c>
      <c r="C13" s="23">
        <v>12</v>
      </c>
    </row>
    <row r="14" spans="1:3" x14ac:dyDescent="0.3">
      <c r="A14" s="173"/>
      <c r="B14" s="13" t="s">
        <v>967</v>
      </c>
      <c r="C14" s="22"/>
    </row>
    <row r="15" spans="1:3" x14ac:dyDescent="0.3">
      <c r="A15" s="173"/>
      <c r="B15" s="13" t="s">
        <v>651</v>
      </c>
      <c r="C15" s="23">
        <v>3</v>
      </c>
    </row>
    <row r="16" spans="1:3" x14ac:dyDescent="0.3">
      <c r="A16" s="173"/>
      <c r="B16" s="13" t="s">
        <v>968</v>
      </c>
      <c r="C16" s="23">
        <v>18</v>
      </c>
    </row>
    <row r="17" spans="1:3" x14ac:dyDescent="0.3">
      <c r="A17" s="173"/>
      <c r="B17" s="13" t="s">
        <v>969</v>
      </c>
      <c r="C17" s="23">
        <v>75</v>
      </c>
    </row>
    <row r="18" spans="1:3" x14ac:dyDescent="0.3">
      <c r="A18" s="173"/>
      <c r="B18" s="13" t="s">
        <v>970</v>
      </c>
      <c r="C18" s="23">
        <v>8</v>
      </c>
    </row>
    <row r="19" spans="1:3" x14ac:dyDescent="0.3">
      <c r="A19" s="174"/>
      <c r="B19" s="13" t="s">
        <v>111</v>
      </c>
      <c r="C19" s="23">
        <v>108</v>
      </c>
    </row>
    <row r="20" spans="1:3" x14ac:dyDescent="0.3">
      <c r="A20" s="172" t="s">
        <v>971</v>
      </c>
      <c r="B20" s="13" t="s">
        <v>972</v>
      </c>
      <c r="C20" s="23">
        <v>7</v>
      </c>
    </row>
    <row r="21" spans="1:3" x14ac:dyDescent="0.3">
      <c r="A21" s="174"/>
      <c r="B21" s="13" t="s">
        <v>973</v>
      </c>
      <c r="C21" s="22"/>
    </row>
    <row r="22" spans="1:3" x14ac:dyDescent="0.3">
      <c r="A22" s="172" t="s">
        <v>974</v>
      </c>
      <c r="B22" s="13" t="s">
        <v>975</v>
      </c>
      <c r="C22" s="23">
        <v>49</v>
      </c>
    </row>
    <row r="23" spans="1:3" x14ac:dyDescent="0.3">
      <c r="A23" s="173"/>
      <c r="B23" s="13" t="s">
        <v>976</v>
      </c>
      <c r="C23" s="23">
        <v>182</v>
      </c>
    </row>
    <row r="24" spans="1:3" x14ac:dyDescent="0.3">
      <c r="A24" s="174"/>
      <c r="B24" s="13" t="s">
        <v>977</v>
      </c>
      <c r="C24" s="23">
        <v>185</v>
      </c>
    </row>
    <row r="25" spans="1:3" x14ac:dyDescent="0.3">
      <c r="A25" s="3"/>
    </row>
    <row r="26" spans="1:3" x14ac:dyDescent="0.3">
      <c r="A26" s="8" t="s">
        <v>978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979</v>
      </c>
      <c r="B28" s="16"/>
      <c r="C28" s="23">
        <v>172</v>
      </c>
    </row>
    <row r="29" spans="1:3" x14ac:dyDescent="0.3">
      <c r="A29" s="172" t="s">
        <v>980</v>
      </c>
      <c r="B29" s="13" t="s">
        <v>981</v>
      </c>
      <c r="C29" s="22"/>
    </row>
    <row r="30" spans="1:3" x14ac:dyDescent="0.3">
      <c r="A30" s="173"/>
      <c r="B30" s="13" t="s">
        <v>982</v>
      </c>
      <c r="C30" s="23">
        <v>23</v>
      </c>
    </row>
    <row r="31" spans="1:3" x14ac:dyDescent="0.3">
      <c r="A31" s="173"/>
      <c r="B31" s="13" t="s">
        <v>983</v>
      </c>
      <c r="C31" s="22"/>
    </row>
    <row r="32" spans="1:3" x14ac:dyDescent="0.3">
      <c r="A32" s="174"/>
      <c r="B32" s="13" t="s">
        <v>984</v>
      </c>
      <c r="C32" s="23">
        <v>2</v>
      </c>
    </row>
    <row r="33" spans="1:3" x14ac:dyDescent="0.3">
      <c r="A33" s="12" t="s">
        <v>985</v>
      </c>
      <c r="B33" s="16"/>
      <c r="C33" s="23">
        <v>6</v>
      </c>
    </row>
    <row r="34" spans="1:3" x14ac:dyDescent="0.3">
      <c r="A34" s="12" t="s">
        <v>986</v>
      </c>
      <c r="B34" s="16"/>
      <c r="C34" s="23">
        <v>116</v>
      </c>
    </row>
    <row r="35" spans="1:3" x14ac:dyDescent="0.3">
      <c r="A35" s="12" t="s">
        <v>987</v>
      </c>
      <c r="B35" s="16"/>
      <c r="C35" s="23">
        <v>39</v>
      </c>
    </row>
    <row r="36" spans="1:3" x14ac:dyDescent="0.3">
      <c r="A36" s="12" t="s">
        <v>988</v>
      </c>
      <c r="B36" s="16"/>
      <c r="C36" s="22"/>
    </row>
    <row r="37" spans="1:3" x14ac:dyDescent="0.3">
      <c r="A37" s="12" t="s">
        <v>989</v>
      </c>
      <c r="B37" s="16"/>
      <c r="C37" s="23">
        <v>2</v>
      </c>
    </row>
    <row r="38" spans="1:3" x14ac:dyDescent="0.3">
      <c r="A38" s="12" t="s">
        <v>990</v>
      </c>
      <c r="B38" s="16"/>
      <c r="C38" s="23">
        <v>10</v>
      </c>
    </row>
    <row r="39" spans="1:3" x14ac:dyDescent="0.3">
      <c r="A39" s="12" t="s">
        <v>977</v>
      </c>
      <c r="B39" s="16"/>
      <c r="C39" s="23">
        <v>18</v>
      </c>
    </row>
    <row r="40" spans="1:3" x14ac:dyDescent="0.3">
      <c r="A40" s="172" t="s">
        <v>991</v>
      </c>
      <c r="B40" s="13" t="s">
        <v>992</v>
      </c>
      <c r="C40" s="22"/>
    </row>
    <row r="41" spans="1:3" x14ac:dyDescent="0.3">
      <c r="A41" s="173"/>
      <c r="B41" s="13" t="s">
        <v>993</v>
      </c>
      <c r="C41" s="23">
        <v>27</v>
      </c>
    </row>
    <row r="42" spans="1:3" x14ac:dyDescent="0.3">
      <c r="A42" s="173"/>
      <c r="B42" s="13" t="s">
        <v>994</v>
      </c>
      <c r="C42" s="23">
        <v>24</v>
      </c>
    </row>
    <row r="43" spans="1:3" x14ac:dyDescent="0.3">
      <c r="A43" s="173"/>
      <c r="B43" s="13" t="s">
        <v>995</v>
      </c>
      <c r="C43" s="22"/>
    </row>
    <row r="44" spans="1:3" x14ac:dyDescent="0.3">
      <c r="A44" s="174"/>
      <c r="B44" s="13" t="s">
        <v>996</v>
      </c>
      <c r="C44" s="22"/>
    </row>
    <row r="45" spans="1:3" x14ac:dyDescent="0.3">
      <c r="A45" s="3"/>
    </row>
    <row r="46" spans="1:3" x14ac:dyDescent="0.3">
      <c r="A46" s="8" t="s">
        <v>997</v>
      </c>
    </row>
    <row r="47" spans="1:3" x14ac:dyDescent="0.3">
      <c r="A47" s="9" t="s">
        <v>14</v>
      </c>
      <c r="B47" s="9" t="s">
        <v>15</v>
      </c>
      <c r="C47" s="11" t="s">
        <v>3</v>
      </c>
    </row>
    <row r="48" spans="1:3" x14ac:dyDescent="0.3">
      <c r="A48" s="12" t="s">
        <v>82</v>
      </c>
      <c r="B48" s="16"/>
      <c r="C48" s="23">
        <v>18</v>
      </c>
    </row>
    <row r="49" spans="1:3" x14ac:dyDescent="0.3">
      <c r="A49" s="172" t="s">
        <v>81</v>
      </c>
      <c r="B49" s="13" t="s">
        <v>998</v>
      </c>
      <c r="C49" s="23">
        <v>49</v>
      </c>
    </row>
    <row r="50" spans="1:3" x14ac:dyDescent="0.3">
      <c r="A50" s="174"/>
      <c r="B50" s="13" t="s">
        <v>999</v>
      </c>
      <c r="C50" s="23">
        <v>120</v>
      </c>
    </row>
    <row r="51" spans="1:3" x14ac:dyDescent="0.3">
      <c r="A51" s="172" t="s">
        <v>1000</v>
      </c>
      <c r="B51" s="13" t="s">
        <v>1001</v>
      </c>
      <c r="C51" s="22"/>
    </row>
    <row r="52" spans="1:3" x14ac:dyDescent="0.3">
      <c r="A52" s="174"/>
      <c r="B52" s="13" t="s">
        <v>1002</v>
      </c>
      <c r="C52" s="22"/>
    </row>
    <row r="53" spans="1:3" x14ac:dyDescent="0.3">
      <c r="A53" s="3"/>
    </row>
    <row r="54" spans="1:3" x14ac:dyDescent="0.3">
      <c r="A54" s="8" t="s">
        <v>1003</v>
      </c>
    </row>
    <row r="55" spans="1:3" x14ac:dyDescent="0.3">
      <c r="A55" s="9" t="s">
        <v>14</v>
      </c>
      <c r="B55" s="9" t="s">
        <v>15</v>
      </c>
      <c r="C55" s="11" t="s">
        <v>3</v>
      </c>
    </row>
    <row r="56" spans="1:3" x14ac:dyDescent="0.3">
      <c r="A56" s="172" t="s">
        <v>245</v>
      </c>
      <c r="B56" s="13" t="s">
        <v>20</v>
      </c>
      <c r="C56" s="23">
        <v>1040</v>
      </c>
    </row>
    <row r="57" spans="1:3" x14ac:dyDescent="0.3">
      <c r="A57" s="173"/>
      <c r="B57" s="13" t="s">
        <v>1004</v>
      </c>
      <c r="C57" s="23">
        <v>120</v>
      </c>
    </row>
    <row r="58" spans="1:3" x14ac:dyDescent="0.3">
      <c r="A58" s="173"/>
      <c r="B58" s="13" t="s">
        <v>1005</v>
      </c>
      <c r="C58" s="23">
        <v>32</v>
      </c>
    </row>
    <row r="59" spans="1:3" x14ac:dyDescent="0.3">
      <c r="A59" s="173"/>
      <c r="B59" s="13" t="s">
        <v>1006</v>
      </c>
      <c r="C59" s="23">
        <v>464</v>
      </c>
    </row>
    <row r="60" spans="1:3" x14ac:dyDescent="0.3">
      <c r="A60" s="174"/>
      <c r="B60" s="13" t="s">
        <v>1007</v>
      </c>
      <c r="C60" s="23">
        <v>57</v>
      </c>
    </row>
    <row r="61" spans="1:3" x14ac:dyDescent="0.3">
      <c r="A61" s="172" t="s">
        <v>1008</v>
      </c>
      <c r="B61" s="13" t="s">
        <v>1009</v>
      </c>
      <c r="C61" s="23">
        <v>367</v>
      </c>
    </row>
    <row r="62" spans="1:3" x14ac:dyDescent="0.3">
      <c r="A62" s="173"/>
      <c r="B62" s="13" t="s">
        <v>1010</v>
      </c>
      <c r="C62" s="23">
        <v>76</v>
      </c>
    </row>
    <row r="63" spans="1:3" x14ac:dyDescent="0.3">
      <c r="A63" s="173"/>
      <c r="B63" s="13" t="s">
        <v>1011</v>
      </c>
      <c r="C63" s="23">
        <v>22</v>
      </c>
    </row>
    <row r="64" spans="1:3" x14ac:dyDescent="0.3">
      <c r="A64" s="173"/>
      <c r="B64" s="13" t="s">
        <v>1012</v>
      </c>
      <c r="C64" s="23">
        <v>165</v>
      </c>
    </row>
    <row r="65" spans="1:3" x14ac:dyDescent="0.3">
      <c r="A65" s="174"/>
      <c r="B65" s="13" t="s">
        <v>1007</v>
      </c>
      <c r="C65" s="23">
        <v>107</v>
      </c>
    </row>
    <row r="66" spans="1:3" x14ac:dyDescent="0.3">
      <c r="A66" s="3"/>
    </row>
    <row r="67" spans="1:3" x14ac:dyDescent="0.3">
      <c r="A67" s="8" t="s">
        <v>1013</v>
      </c>
    </row>
    <row r="68" spans="1:3" x14ac:dyDescent="0.3">
      <c r="A68" s="9" t="s">
        <v>14</v>
      </c>
      <c r="B68" s="9" t="s">
        <v>15</v>
      </c>
      <c r="C68" s="11" t="s">
        <v>3</v>
      </c>
    </row>
    <row r="69" spans="1:3" x14ac:dyDescent="0.3">
      <c r="A69" s="12" t="s">
        <v>1014</v>
      </c>
      <c r="B69" s="16"/>
      <c r="C69" s="23">
        <v>69</v>
      </c>
    </row>
    <row r="70" spans="1:3" x14ac:dyDescent="0.3">
      <c r="A70" s="12" t="s">
        <v>1015</v>
      </c>
      <c r="B70" s="16"/>
      <c r="C70" s="23">
        <v>17</v>
      </c>
    </row>
    <row r="71" spans="1:3" x14ac:dyDescent="0.3">
      <c r="A71" s="12" t="s">
        <v>1016</v>
      </c>
      <c r="B71" s="16"/>
      <c r="C71" s="23">
        <v>134</v>
      </c>
    </row>
    <row r="72" spans="1:3" x14ac:dyDescent="0.3">
      <c r="A72" s="172" t="s">
        <v>1017</v>
      </c>
      <c r="B72" s="13" t="s">
        <v>1018</v>
      </c>
      <c r="C72" s="22"/>
    </row>
    <row r="73" spans="1:3" x14ac:dyDescent="0.3">
      <c r="A73" s="174"/>
      <c r="B73" s="13" t="s">
        <v>1019</v>
      </c>
      <c r="C73" s="23">
        <v>12</v>
      </c>
    </row>
    <row r="74" spans="1:3" x14ac:dyDescent="0.3">
      <c r="A74" s="12" t="s">
        <v>1020</v>
      </c>
      <c r="B74" s="16"/>
      <c r="C74" s="22"/>
    </row>
    <row r="75" spans="1:3" x14ac:dyDescent="0.3">
      <c r="A75" s="12" t="s">
        <v>1021</v>
      </c>
      <c r="B75" s="16"/>
      <c r="C75" s="23">
        <v>27</v>
      </c>
    </row>
    <row r="76" spans="1:3" x14ac:dyDescent="0.3">
      <c r="A76" s="12" t="s">
        <v>1022</v>
      </c>
      <c r="B76" s="16"/>
      <c r="C76" s="22"/>
    </row>
    <row r="77" spans="1:3" x14ac:dyDescent="0.3">
      <c r="A77" s="12" t="s">
        <v>1023</v>
      </c>
      <c r="B77" s="16"/>
      <c r="C77" s="22"/>
    </row>
    <row r="78" spans="1:3" x14ac:dyDescent="0.3">
      <c r="A78" s="12" t="s">
        <v>1024</v>
      </c>
      <c r="B78" s="16"/>
      <c r="C78" s="22"/>
    </row>
    <row r="79" spans="1:3" x14ac:dyDescent="0.3">
      <c r="A79" s="12" t="s">
        <v>1025</v>
      </c>
      <c r="B79" s="16"/>
      <c r="C79" s="22"/>
    </row>
    <row r="80" spans="1:3" x14ac:dyDescent="0.3">
      <c r="A80" s="6"/>
    </row>
  </sheetData>
  <sheetProtection algorithmName="SHA-512" hashValue="5Yj2r8OJ56Vmdi6LiqGa7JS8GOLi7L6droNR7ng+5X5xGmfEa8jfAjlgKbLv/s93XjM6EuiLkkkzYmkgmc2wkQ==" saltValue="ypT7/1Ghp3egdAd9TzeG1w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7.44140625" bestFit="1" customWidth="1"/>
    <col min="3" max="3" width="8" bestFit="1" customWidth="1"/>
    <col min="4" max="4" width="9.44140625" bestFit="1" customWidth="1"/>
    <col min="5" max="5" width="12.5546875" bestFit="1" customWidth="1"/>
    <col min="6" max="6" width="15.6640625" bestFit="1" customWidth="1"/>
    <col min="7" max="8" width="7.5546875" customWidth="1"/>
  </cols>
  <sheetData>
    <row r="2" spans="1:3" x14ac:dyDescent="0.3">
      <c r="A2" s="4" t="s">
        <v>1026</v>
      </c>
    </row>
    <row r="3" spans="1:3" x14ac:dyDescent="0.3">
      <c r="A3" s="32" t="s">
        <v>1027</v>
      </c>
    </row>
    <row r="4" spans="1:3" x14ac:dyDescent="0.3">
      <c r="A4" s="33" t="s">
        <v>14</v>
      </c>
      <c r="B4" s="33" t="s">
        <v>15</v>
      </c>
      <c r="C4" s="34" t="s">
        <v>3</v>
      </c>
    </row>
    <row r="5" spans="1:3" x14ac:dyDescent="0.3">
      <c r="A5" s="187" t="s">
        <v>1028</v>
      </c>
      <c r="B5" s="36" t="s">
        <v>1029</v>
      </c>
      <c r="C5" s="37">
        <v>79</v>
      </c>
    </row>
    <row r="6" spans="1:3" x14ac:dyDescent="0.3">
      <c r="A6" s="188"/>
      <c r="B6" s="36" t="s">
        <v>304</v>
      </c>
      <c r="C6" s="37">
        <v>277</v>
      </c>
    </row>
    <row r="7" spans="1:3" x14ac:dyDescent="0.3">
      <c r="A7" s="188"/>
      <c r="B7" s="36" t="s">
        <v>1030</v>
      </c>
      <c r="C7" s="37">
        <v>31</v>
      </c>
    </row>
    <row r="8" spans="1:3" x14ac:dyDescent="0.3">
      <c r="A8" s="188"/>
      <c r="B8" s="36" t="s">
        <v>1031</v>
      </c>
      <c r="C8" s="22"/>
    </row>
    <row r="9" spans="1:3" x14ac:dyDescent="0.3">
      <c r="A9" s="188"/>
      <c r="B9" s="36" t="s">
        <v>1032</v>
      </c>
      <c r="C9" s="37">
        <v>1</v>
      </c>
    </row>
    <row r="10" spans="1:3" x14ac:dyDescent="0.3">
      <c r="A10" s="188"/>
      <c r="B10" s="36" t="s">
        <v>1033</v>
      </c>
      <c r="C10" s="22"/>
    </row>
    <row r="11" spans="1:3" x14ac:dyDescent="0.3">
      <c r="A11" s="189"/>
      <c r="B11" s="36" t="s">
        <v>1034</v>
      </c>
      <c r="C11" s="22"/>
    </row>
    <row r="12" spans="1:3" x14ac:dyDescent="0.3">
      <c r="A12" s="187" t="s">
        <v>1035</v>
      </c>
      <c r="B12" s="36" t="s">
        <v>65</v>
      </c>
      <c r="C12" s="37">
        <v>101</v>
      </c>
    </row>
    <row r="13" spans="1:3" x14ac:dyDescent="0.3">
      <c r="A13" s="188"/>
      <c r="B13" s="36" t="s">
        <v>1036</v>
      </c>
      <c r="C13" s="37">
        <v>62</v>
      </c>
    </row>
    <row r="14" spans="1:3" x14ac:dyDescent="0.3">
      <c r="A14" s="188"/>
      <c r="B14" s="36" t="s">
        <v>1037</v>
      </c>
      <c r="C14" s="37">
        <v>7</v>
      </c>
    </row>
    <row r="15" spans="1:3" x14ac:dyDescent="0.3">
      <c r="A15" s="189"/>
      <c r="B15" s="36" t="s">
        <v>1038</v>
      </c>
      <c r="C15" s="37">
        <v>6</v>
      </c>
    </row>
    <row r="16" spans="1:3" x14ac:dyDescent="0.3">
      <c r="A16" s="3"/>
    </row>
    <row r="17" spans="1:3" x14ac:dyDescent="0.3">
      <c r="A17" s="32" t="s">
        <v>1039</v>
      </c>
    </row>
    <row r="18" spans="1:3" x14ac:dyDescent="0.3">
      <c r="A18" s="33" t="s">
        <v>14</v>
      </c>
      <c r="B18" s="33" t="s">
        <v>15</v>
      </c>
      <c r="C18" s="34" t="s">
        <v>3</v>
      </c>
    </row>
    <row r="19" spans="1:3" x14ac:dyDescent="0.3">
      <c r="A19" s="35" t="s">
        <v>1040</v>
      </c>
      <c r="B19" s="38"/>
      <c r="C19" s="37">
        <v>14</v>
      </c>
    </row>
    <row r="20" spans="1:3" x14ac:dyDescent="0.3">
      <c r="A20" s="35" t="s">
        <v>1041</v>
      </c>
      <c r="B20" s="38"/>
      <c r="C20" s="37">
        <v>7</v>
      </c>
    </row>
    <row r="21" spans="1:3" x14ac:dyDescent="0.3">
      <c r="A21" s="35" t="s">
        <v>1042</v>
      </c>
      <c r="B21" s="38"/>
      <c r="C21" s="37">
        <v>17</v>
      </c>
    </row>
    <row r="22" spans="1:3" x14ac:dyDescent="0.3">
      <c r="A22" s="35" t="s">
        <v>1043</v>
      </c>
      <c r="B22" s="38"/>
      <c r="C22" s="37">
        <v>18</v>
      </c>
    </row>
    <row r="23" spans="1:3" x14ac:dyDescent="0.3">
      <c r="A23" s="35" t="s">
        <v>1044</v>
      </c>
      <c r="B23" s="38"/>
      <c r="C23" s="37">
        <v>98</v>
      </c>
    </row>
    <row r="24" spans="1:3" x14ac:dyDescent="0.3">
      <c r="A24" s="35" t="s">
        <v>1045</v>
      </c>
      <c r="B24" s="38"/>
      <c r="C24" s="37">
        <v>153</v>
      </c>
    </row>
    <row r="25" spans="1:3" x14ac:dyDescent="0.3">
      <c r="A25" s="35" t="s">
        <v>1046</v>
      </c>
      <c r="B25" s="38"/>
      <c r="C25" s="37">
        <v>18</v>
      </c>
    </row>
    <row r="26" spans="1:3" x14ac:dyDescent="0.3">
      <c r="A26" s="35" t="s">
        <v>1047</v>
      </c>
      <c r="B26" s="38"/>
      <c r="C26" s="37">
        <v>11</v>
      </c>
    </row>
    <row r="27" spans="1:3" x14ac:dyDescent="0.3">
      <c r="A27" s="35" t="s">
        <v>1048</v>
      </c>
      <c r="B27" s="38"/>
      <c r="C27" s="37">
        <v>0</v>
      </c>
    </row>
    <row r="28" spans="1:3" x14ac:dyDescent="0.3">
      <c r="A28" s="35" t="s">
        <v>1049</v>
      </c>
      <c r="B28" s="38"/>
      <c r="C28" s="37">
        <v>53</v>
      </c>
    </row>
    <row r="29" spans="1:3" x14ac:dyDescent="0.3">
      <c r="A29" s="3"/>
    </row>
    <row r="30" spans="1:3" x14ac:dyDescent="0.3">
      <c r="A30" s="32" t="s">
        <v>1050</v>
      </c>
    </row>
    <row r="31" spans="1:3" x14ac:dyDescent="0.3">
      <c r="A31" s="33" t="s">
        <v>14</v>
      </c>
      <c r="B31" s="33" t="s">
        <v>15</v>
      </c>
      <c r="C31" s="34" t="s">
        <v>3</v>
      </c>
    </row>
    <row r="32" spans="1:3" x14ac:dyDescent="0.3">
      <c r="A32" s="35" t="s">
        <v>1051</v>
      </c>
      <c r="B32" s="38"/>
      <c r="C32" s="37">
        <v>3</v>
      </c>
    </row>
    <row r="33" spans="1:6" x14ac:dyDescent="0.3">
      <c r="A33" s="35" t="s">
        <v>1052</v>
      </c>
      <c r="B33" s="38"/>
      <c r="C33" s="37">
        <v>20</v>
      </c>
    </row>
    <row r="34" spans="1:6" x14ac:dyDescent="0.3">
      <c r="A34" s="35" t="s">
        <v>1053</v>
      </c>
      <c r="B34" s="38"/>
      <c r="C34" s="37">
        <v>16</v>
      </c>
    </row>
    <row r="35" spans="1:6" x14ac:dyDescent="0.3">
      <c r="A35" s="35" t="s">
        <v>1054</v>
      </c>
      <c r="B35" s="38"/>
      <c r="C35" s="37">
        <v>11</v>
      </c>
    </row>
    <row r="36" spans="1:6" x14ac:dyDescent="0.3">
      <c r="A36" s="35" t="s">
        <v>1055</v>
      </c>
      <c r="B36" s="38"/>
      <c r="C36" s="37">
        <v>4</v>
      </c>
    </row>
    <row r="37" spans="1:6" x14ac:dyDescent="0.3">
      <c r="A37" s="35" t="s">
        <v>1056</v>
      </c>
      <c r="B37" s="38"/>
      <c r="C37" s="37">
        <v>10</v>
      </c>
    </row>
    <row r="38" spans="1:6" x14ac:dyDescent="0.3">
      <c r="A38" s="35" t="s">
        <v>1057</v>
      </c>
      <c r="B38" s="38"/>
      <c r="C38" s="37">
        <v>2</v>
      </c>
    </row>
    <row r="39" spans="1:6" x14ac:dyDescent="0.3">
      <c r="A39" s="35" t="s">
        <v>1058</v>
      </c>
      <c r="B39" s="38"/>
      <c r="C39" s="22"/>
    </row>
    <row r="40" spans="1:6" x14ac:dyDescent="0.3">
      <c r="A40" s="3"/>
    </row>
    <row r="41" spans="1:6" x14ac:dyDescent="0.3">
      <c r="A41" s="32" t="s">
        <v>1059</v>
      </c>
    </row>
    <row r="42" spans="1:6" x14ac:dyDescent="0.3">
      <c r="A42" s="33" t="s">
        <v>14</v>
      </c>
      <c r="B42" s="33" t="s">
        <v>15</v>
      </c>
      <c r="C42" s="34" t="s">
        <v>3</v>
      </c>
    </row>
    <row r="43" spans="1:6" x14ac:dyDescent="0.3">
      <c r="A43" s="35" t="s">
        <v>104</v>
      </c>
      <c r="B43" s="38"/>
      <c r="C43" s="22"/>
    </row>
    <row r="44" spans="1:6" x14ac:dyDescent="0.3">
      <c r="A44" s="35" t="s">
        <v>114</v>
      </c>
      <c r="B44" s="38"/>
      <c r="C44" s="22"/>
    </row>
    <row r="45" spans="1:6" x14ac:dyDescent="0.3">
      <c r="A45" s="35" t="s">
        <v>1060</v>
      </c>
      <c r="B45" s="38"/>
      <c r="C45" s="22"/>
    </row>
    <row r="46" spans="1:6" x14ac:dyDescent="0.3">
      <c r="A46" s="32" t="s">
        <v>1061</v>
      </c>
    </row>
    <row r="47" spans="1:6" ht="30.6" x14ac:dyDescent="0.3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3">
      <c r="A48" s="190" t="s">
        <v>959</v>
      </c>
      <c r="B48" s="41" t="s">
        <v>1063</v>
      </c>
      <c r="C48" s="17"/>
      <c r="D48" s="17"/>
      <c r="E48" s="17"/>
      <c r="F48" s="22"/>
    </row>
    <row r="49" spans="1:6" x14ac:dyDescent="0.3">
      <c r="A49" s="191"/>
      <c r="B49" s="41" t="s">
        <v>1064</v>
      </c>
      <c r="C49" s="17"/>
      <c r="D49" s="17"/>
      <c r="E49" s="17"/>
      <c r="F49" s="22"/>
    </row>
    <row r="50" spans="1:6" x14ac:dyDescent="0.3">
      <c r="A50" s="191"/>
      <c r="B50" s="41" t="s">
        <v>1065</v>
      </c>
      <c r="C50" s="17"/>
      <c r="D50" s="17"/>
      <c r="E50" s="17"/>
      <c r="F50" s="22"/>
    </row>
    <row r="51" spans="1:6" x14ac:dyDescent="0.3">
      <c r="A51" s="191"/>
      <c r="B51" s="41" t="s">
        <v>1066</v>
      </c>
      <c r="C51" s="17"/>
      <c r="D51" s="17"/>
      <c r="E51" s="17"/>
      <c r="F51" s="22"/>
    </row>
    <row r="52" spans="1:6" x14ac:dyDescent="0.3">
      <c r="A52" s="191"/>
      <c r="B52" s="41" t="s">
        <v>334</v>
      </c>
      <c r="C52" s="42">
        <v>23</v>
      </c>
      <c r="D52" s="42">
        <v>4</v>
      </c>
      <c r="E52" s="42">
        <v>1</v>
      </c>
      <c r="F52" s="37">
        <v>3</v>
      </c>
    </row>
    <row r="53" spans="1:6" x14ac:dyDescent="0.3">
      <c r="A53" s="191"/>
      <c r="B53" s="41" t="s">
        <v>1067</v>
      </c>
      <c r="C53" s="42">
        <v>149</v>
      </c>
      <c r="D53" s="42">
        <v>49</v>
      </c>
      <c r="E53" s="42">
        <v>2</v>
      </c>
      <c r="F53" s="37">
        <v>34</v>
      </c>
    </row>
    <row r="54" spans="1:6" x14ac:dyDescent="0.3">
      <c r="A54" s="191"/>
      <c r="B54" s="41" t="s">
        <v>1068</v>
      </c>
      <c r="C54" s="42">
        <v>25</v>
      </c>
      <c r="D54" s="42">
        <v>13</v>
      </c>
      <c r="E54" s="42">
        <v>1</v>
      </c>
      <c r="F54" s="37">
        <v>8</v>
      </c>
    </row>
    <row r="55" spans="1:6" x14ac:dyDescent="0.3">
      <c r="A55" s="191"/>
      <c r="B55" s="41" t="s">
        <v>1069</v>
      </c>
      <c r="C55" s="42">
        <v>1</v>
      </c>
      <c r="D55" s="42">
        <v>0</v>
      </c>
      <c r="E55" s="42">
        <v>0</v>
      </c>
      <c r="F55" s="37">
        <v>0</v>
      </c>
    </row>
    <row r="56" spans="1:6" x14ac:dyDescent="0.3">
      <c r="A56" s="191"/>
      <c r="B56" s="41" t="s">
        <v>1070</v>
      </c>
      <c r="C56" s="17"/>
      <c r="D56" s="17"/>
      <c r="E56" s="17"/>
      <c r="F56" s="22"/>
    </row>
    <row r="57" spans="1:6" x14ac:dyDescent="0.3">
      <c r="A57" s="191"/>
      <c r="B57" s="41" t="s">
        <v>1071</v>
      </c>
      <c r="C57" s="42">
        <v>55</v>
      </c>
      <c r="D57" s="42">
        <v>8</v>
      </c>
      <c r="E57" s="42">
        <v>1</v>
      </c>
      <c r="F57" s="37">
        <v>10</v>
      </c>
    </row>
    <row r="58" spans="1:6" x14ac:dyDescent="0.3">
      <c r="A58" s="191"/>
      <c r="B58" s="41" t="s">
        <v>1072</v>
      </c>
      <c r="C58" s="42">
        <v>17</v>
      </c>
      <c r="D58" s="42">
        <v>4</v>
      </c>
      <c r="E58" s="42">
        <v>0</v>
      </c>
      <c r="F58" s="37">
        <v>1</v>
      </c>
    </row>
    <row r="59" spans="1:6" x14ac:dyDescent="0.3">
      <c r="A59" s="191"/>
      <c r="B59" s="41" t="s">
        <v>1073</v>
      </c>
      <c r="C59" s="17"/>
      <c r="D59" s="17"/>
      <c r="E59" s="17"/>
      <c r="F59" s="22"/>
    </row>
    <row r="60" spans="1:6" x14ac:dyDescent="0.3">
      <c r="A60" s="191"/>
      <c r="B60" s="41" t="s">
        <v>405</v>
      </c>
      <c r="C60" s="17"/>
      <c r="D60" s="17"/>
      <c r="E60" s="17"/>
      <c r="F60" s="22"/>
    </row>
    <row r="61" spans="1:6" x14ac:dyDescent="0.3">
      <c r="A61" s="191"/>
      <c r="B61" s="41" t="s">
        <v>1074</v>
      </c>
      <c r="C61" s="42">
        <v>1</v>
      </c>
      <c r="D61" s="42">
        <v>1</v>
      </c>
      <c r="E61" s="17"/>
      <c r="F61" s="22"/>
    </row>
    <row r="62" spans="1:6" x14ac:dyDescent="0.3">
      <c r="A62" s="191"/>
      <c r="B62" s="41" t="s">
        <v>1075</v>
      </c>
      <c r="C62" s="17"/>
      <c r="D62" s="17"/>
      <c r="E62" s="17"/>
      <c r="F62" s="22"/>
    </row>
    <row r="63" spans="1:6" x14ac:dyDescent="0.3">
      <c r="A63" s="191"/>
      <c r="B63" s="41" t="s">
        <v>1076</v>
      </c>
      <c r="C63" s="17"/>
      <c r="D63" s="17"/>
      <c r="E63" s="17"/>
      <c r="F63" s="22"/>
    </row>
    <row r="64" spans="1:6" x14ac:dyDescent="0.3">
      <c r="A64" s="191"/>
      <c r="B64" s="41" t="s">
        <v>1077</v>
      </c>
      <c r="C64" s="42">
        <v>72</v>
      </c>
      <c r="D64" s="42">
        <v>20</v>
      </c>
      <c r="E64" s="42">
        <v>2</v>
      </c>
      <c r="F64" s="37">
        <v>13</v>
      </c>
    </row>
    <row r="65" spans="1:6" x14ac:dyDescent="0.3">
      <c r="A65" s="191"/>
      <c r="B65" s="41" t="s">
        <v>1078</v>
      </c>
      <c r="C65" s="17"/>
      <c r="D65" s="17"/>
      <c r="E65" s="17"/>
      <c r="F65" s="22"/>
    </row>
    <row r="66" spans="1:6" x14ac:dyDescent="0.3">
      <c r="A66" s="192"/>
      <c r="B66" s="41" t="s">
        <v>1079</v>
      </c>
      <c r="C66" s="17"/>
      <c r="D66" s="17"/>
      <c r="E66" s="17"/>
      <c r="F66" s="22"/>
    </row>
    <row r="67" spans="1:6" x14ac:dyDescent="0.3">
      <c r="A67" s="185" t="s">
        <v>1080</v>
      </c>
      <c r="B67" s="186"/>
      <c r="C67" s="43">
        <v>343</v>
      </c>
      <c r="D67" s="43">
        <v>99</v>
      </c>
      <c r="E67" s="43">
        <v>7</v>
      </c>
      <c r="F67" s="43">
        <v>69</v>
      </c>
    </row>
    <row r="68" spans="1:6" x14ac:dyDescent="0.3">
      <c r="A68" s="190" t="s">
        <v>974</v>
      </c>
      <c r="B68" s="41" t="s">
        <v>1081</v>
      </c>
      <c r="C68" s="42">
        <v>14</v>
      </c>
      <c r="D68" s="42">
        <v>0</v>
      </c>
      <c r="E68" s="42">
        <v>3</v>
      </c>
      <c r="F68" s="37">
        <v>6</v>
      </c>
    </row>
    <row r="69" spans="1:6" x14ac:dyDescent="0.3">
      <c r="A69" s="191"/>
      <c r="B69" s="41" t="s">
        <v>1082</v>
      </c>
      <c r="C69" s="42">
        <v>3</v>
      </c>
      <c r="D69" s="17"/>
      <c r="E69" s="42">
        <v>2</v>
      </c>
      <c r="F69" s="37">
        <v>1</v>
      </c>
    </row>
    <row r="70" spans="1:6" x14ac:dyDescent="0.3">
      <c r="A70" s="192"/>
      <c r="B70" s="41" t="s">
        <v>111</v>
      </c>
      <c r="C70" s="42">
        <v>10</v>
      </c>
      <c r="D70" s="42">
        <v>0</v>
      </c>
      <c r="E70" s="42">
        <v>1</v>
      </c>
      <c r="F70" s="37">
        <v>0</v>
      </c>
    </row>
    <row r="71" spans="1:6" x14ac:dyDescent="0.3">
      <c r="A71" s="185" t="s">
        <v>1083</v>
      </c>
      <c r="B71" s="186"/>
      <c r="C71" s="43">
        <v>27</v>
      </c>
      <c r="D71" s="43">
        <v>0</v>
      </c>
      <c r="E71" s="43">
        <v>6</v>
      </c>
      <c r="F71" s="43">
        <v>7</v>
      </c>
    </row>
    <row r="72" spans="1:6" x14ac:dyDescent="0.3">
      <c r="A72" s="6"/>
    </row>
  </sheetData>
  <sheetProtection algorithmName="SHA-512" hashValue="OCn3emIKx70E2l8rgUwouIiINP85He9JNDUWFlhM4flg8LMzhPsfbQX5EAujoAod6fey4v468Xn0HF74YNwQag==" saltValue="afqjNgEsJzQOG5yB8zlaR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6.109375" bestFit="1" customWidth="1"/>
    <col min="3" max="3" width="6.6640625" bestFit="1" customWidth="1"/>
    <col min="4" max="4" width="7.88671875" bestFit="1" customWidth="1"/>
    <col min="5" max="5" width="10.5546875" bestFit="1" customWidth="1"/>
    <col min="6" max="6" width="13.109375" bestFit="1" customWidth="1"/>
    <col min="7" max="8" width="6.6640625" customWidth="1"/>
  </cols>
  <sheetData>
    <row r="2" spans="1:3" x14ac:dyDescent="0.3">
      <c r="A2" s="7" t="s">
        <v>1084</v>
      </c>
    </row>
    <row r="3" spans="1:3" x14ac:dyDescent="0.3">
      <c r="A3" s="8" t="s">
        <v>1085</v>
      </c>
    </row>
    <row r="4" spans="1:3" x14ac:dyDescent="0.3">
      <c r="A4" s="9" t="s">
        <v>14</v>
      </c>
      <c r="B4" s="44" t="s">
        <v>15</v>
      </c>
      <c r="C4" s="11" t="s">
        <v>3</v>
      </c>
    </row>
    <row r="5" spans="1:3" x14ac:dyDescent="0.3">
      <c r="A5" s="178" t="s">
        <v>1086</v>
      </c>
      <c r="B5" s="13" t="s">
        <v>1087</v>
      </c>
      <c r="C5" s="23">
        <v>581</v>
      </c>
    </row>
    <row r="6" spans="1:3" x14ac:dyDescent="0.3">
      <c r="A6" s="179"/>
      <c r="B6" s="13" t="s">
        <v>1029</v>
      </c>
      <c r="C6" s="23">
        <v>38</v>
      </c>
    </row>
    <row r="7" spans="1:3" x14ac:dyDescent="0.3">
      <c r="A7" s="179"/>
      <c r="B7" s="13" t="s">
        <v>1088</v>
      </c>
      <c r="C7" s="23">
        <v>2484</v>
      </c>
    </row>
    <row r="8" spans="1:3" x14ac:dyDescent="0.3">
      <c r="A8" s="179"/>
      <c r="B8" s="13" t="s">
        <v>1089</v>
      </c>
      <c r="C8" s="23">
        <v>195</v>
      </c>
    </row>
    <row r="9" spans="1:3" x14ac:dyDescent="0.3">
      <c r="A9" s="179"/>
      <c r="B9" s="13" t="s">
        <v>1031</v>
      </c>
      <c r="C9" s="23">
        <v>5</v>
      </c>
    </row>
    <row r="10" spans="1:3" x14ac:dyDescent="0.3">
      <c r="A10" s="179"/>
      <c r="B10" s="13" t="s">
        <v>1032</v>
      </c>
      <c r="C10" s="23">
        <v>3</v>
      </c>
    </row>
    <row r="11" spans="1:3" x14ac:dyDescent="0.3">
      <c r="A11" s="179"/>
      <c r="B11" s="13" t="s">
        <v>1090</v>
      </c>
      <c r="C11" s="22"/>
    </row>
    <row r="12" spans="1:3" x14ac:dyDescent="0.3">
      <c r="A12" s="180"/>
      <c r="B12" s="13" t="s">
        <v>1091</v>
      </c>
      <c r="C12" s="22"/>
    </row>
    <row r="13" spans="1:3" x14ac:dyDescent="0.3">
      <c r="A13" s="3"/>
    </row>
    <row r="14" spans="1:3" x14ac:dyDescent="0.3">
      <c r="A14" s="8" t="s">
        <v>1092</v>
      </c>
    </row>
    <row r="15" spans="1:3" x14ac:dyDescent="0.3">
      <c r="A15" s="9" t="s">
        <v>14</v>
      </c>
      <c r="B15" s="44" t="s">
        <v>15</v>
      </c>
      <c r="C15" s="11" t="s">
        <v>3</v>
      </c>
    </row>
    <row r="16" spans="1:3" x14ac:dyDescent="0.3">
      <c r="A16" s="21" t="s">
        <v>1093</v>
      </c>
      <c r="B16" s="16"/>
      <c r="C16" s="23">
        <v>750</v>
      </c>
    </row>
    <row r="17" spans="1:3" x14ac:dyDescent="0.3">
      <c r="A17" s="21" t="s">
        <v>1094</v>
      </c>
      <c r="B17" s="16"/>
      <c r="C17" s="23">
        <v>59</v>
      </c>
    </row>
    <row r="18" spans="1:3" x14ac:dyDescent="0.3">
      <c r="A18" s="21" t="s">
        <v>1095</v>
      </c>
      <c r="B18" s="16"/>
      <c r="C18" s="23">
        <v>431</v>
      </c>
    </row>
    <row r="19" spans="1:3" x14ac:dyDescent="0.3">
      <c r="A19" s="21" t="s">
        <v>1096</v>
      </c>
      <c r="B19" s="16"/>
      <c r="C19" s="23">
        <v>30</v>
      </c>
    </row>
    <row r="20" spans="1:3" x14ac:dyDescent="0.3">
      <c r="A20" s="3"/>
    </row>
    <row r="21" spans="1:3" x14ac:dyDescent="0.3">
      <c r="A21" s="8" t="s">
        <v>1097</v>
      </c>
    </row>
    <row r="22" spans="1:3" x14ac:dyDescent="0.3">
      <c r="A22" s="9" t="s">
        <v>14</v>
      </c>
      <c r="B22" s="44" t="s">
        <v>15</v>
      </c>
      <c r="C22" s="11" t="s">
        <v>3</v>
      </c>
    </row>
    <row r="23" spans="1:3" x14ac:dyDescent="0.3">
      <c r="A23" s="21" t="s">
        <v>1098</v>
      </c>
      <c r="B23" s="16"/>
      <c r="C23" s="23">
        <v>1</v>
      </c>
    </row>
    <row r="24" spans="1:3" x14ac:dyDescent="0.3">
      <c r="A24" s="21" t="s">
        <v>1099</v>
      </c>
      <c r="B24" s="16"/>
      <c r="C24" s="23">
        <v>25</v>
      </c>
    </row>
    <row r="25" spans="1:3" x14ac:dyDescent="0.3">
      <c r="A25" s="21" t="s">
        <v>1100</v>
      </c>
      <c r="B25" s="16"/>
      <c r="C25" s="23">
        <v>1</v>
      </c>
    </row>
    <row r="26" spans="1:3" x14ac:dyDescent="0.3">
      <c r="A26" s="21" t="s">
        <v>1101</v>
      </c>
      <c r="B26" s="16"/>
      <c r="C26" s="22"/>
    </row>
    <row r="27" spans="1:3" x14ac:dyDescent="0.3">
      <c r="A27" s="21" t="s">
        <v>1102</v>
      </c>
      <c r="B27" s="16"/>
      <c r="C27" s="23">
        <v>2</v>
      </c>
    </row>
    <row r="28" spans="1:3" x14ac:dyDescent="0.3">
      <c r="A28" s="21" t="s">
        <v>1103</v>
      </c>
      <c r="B28" s="16"/>
      <c r="C28" s="22"/>
    </row>
    <row r="29" spans="1:3" x14ac:dyDescent="0.3">
      <c r="A29" s="3"/>
    </row>
    <row r="30" spans="1:3" x14ac:dyDescent="0.3">
      <c r="A30" s="8" t="s">
        <v>1104</v>
      </c>
    </row>
    <row r="31" spans="1:3" x14ac:dyDescent="0.3">
      <c r="A31" s="9" t="s">
        <v>14</v>
      </c>
      <c r="B31" s="44" t="s">
        <v>15</v>
      </c>
      <c r="C31" s="11" t="s">
        <v>3</v>
      </c>
    </row>
    <row r="32" spans="1:3" x14ac:dyDescent="0.3">
      <c r="A32" s="21" t="s">
        <v>1105</v>
      </c>
      <c r="B32" s="16"/>
      <c r="C32" s="22"/>
    </row>
    <row r="33" spans="1:3" x14ac:dyDescent="0.3">
      <c r="A33" s="21" t="s">
        <v>1106</v>
      </c>
      <c r="B33" s="16"/>
      <c r="C33" s="22"/>
    </row>
    <row r="34" spans="1:3" x14ac:dyDescent="0.3">
      <c r="A34" s="3"/>
    </row>
    <row r="35" spans="1:3" x14ac:dyDescent="0.3">
      <c r="A35" s="8" t="s">
        <v>1050</v>
      </c>
    </row>
    <row r="36" spans="1:3" x14ac:dyDescent="0.3">
      <c r="A36" s="9" t="s">
        <v>14</v>
      </c>
      <c r="B36" s="44" t="s">
        <v>15</v>
      </c>
      <c r="C36" s="11" t="s">
        <v>3</v>
      </c>
    </row>
    <row r="37" spans="1:3" x14ac:dyDescent="0.3">
      <c r="A37" s="21" t="s">
        <v>1107</v>
      </c>
      <c r="B37" s="16"/>
      <c r="C37" s="23">
        <v>26</v>
      </c>
    </row>
    <row r="38" spans="1:3" x14ac:dyDescent="0.3">
      <c r="A38" s="21" t="s">
        <v>1108</v>
      </c>
      <c r="B38" s="16"/>
      <c r="C38" s="23">
        <v>51</v>
      </c>
    </row>
    <row r="39" spans="1:3" x14ac:dyDescent="0.3">
      <c r="A39" s="21" t="s">
        <v>1109</v>
      </c>
      <c r="B39" s="16"/>
      <c r="C39" s="23">
        <v>448</v>
      </c>
    </row>
    <row r="40" spans="1:3" x14ac:dyDescent="0.3">
      <c r="A40" s="21" t="s">
        <v>1110</v>
      </c>
      <c r="B40" s="16"/>
      <c r="C40" s="23">
        <v>105</v>
      </c>
    </row>
    <row r="41" spans="1:3" x14ac:dyDescent="0.3">
      <c r="A41" s="21" t="s">
        <v>1111</v>
      </c>
      <c r="B41" s="16"/>
      <c r="C41" s="23">
        <v>214</v>
      </c>
    </row>
    <row r="42" spans="1:3" x14ac:dyDescent="0.3">
      <c r="A42" s="21" t="s">
        <v>1112</v>
      </c>
      <c r="B42" s="16"/>
      <c r="C42" s="23">
        <v>127</v>
      </c>
    </row>
    <row r="43" spans="1:3" x14ac:dyDescent="0.3">
      <c r="A43" s="3"/>
    </row>
    <row r="44" spans="1:3" x14ac:dyDescent="0.3">
      <c r="A44" s="8" t="s">
        <v>1113</v>
      </c>
    </row>
    <row r="45" spans="1:3" x14ac:dyDescent="0.3">
      <c r="A45" s="9" t="s">
        <v>14</v>
      </c>
      <c r="B45" s="44" t="s">
        <v>15</v>
      </c>
      <c r="C45" s="11" t="s">
        <v>3</v>
      </c>
    </row>
    <row r="46" spans="1:3" x14ac:dyDescent="0.3">
      <c r="A46" s="21" t="s">
        <v>1114</v>
      </c>
      <c r="B46" s="16"/>
      <c r="C46" s="23">
        <v>7</v>
      </c>
    </row>
    <row r="47" spans="1:3" x14ac:dyDescent="0.3">
      <c r="A47" s="21" t="s">
        <v>1115</v>
      </c>
      <c r="B47" s="16"/>
      <c r="C47" s="23">
        <v>22</v>
      </c>
    </row>
    <row r="48" spans="1:3" x14ac:dyDescent="0.3">
      <c r="A48" s="3"/>
    </row>
    <row r="49" spans="1:6" x14ac:dyDescent="0.3">
      <c r="A49" s="8" t="s">
        <v>1116</v>
      </c>
    </row>
    <row r="50" spans="1:6" x14ac:dyDescent="0.3">
      <c r="A50" s="9" t="s">
        <v>14</v>
      </c>
      <c r="B50" s="44" t="s">
        <v>15</v>
      </c>
      <c r="C50" s="11" t="s">
        <v>3</v>
      </c>
    </row>
    <row r="51" spans="1:6" x14ac:dyDescent="0.3">
      <c r="A51" s="178" t="s">
        <v>1117</v>
      </c>
      <c r="B51" s="13" t="s">
        <v>1118</v>
      </c>
      <c r="C51" s="23">
        <v>181</v>
      </c>
    </row>
    <row r="52" spans="1:6" x14ac:dyDescent="0.3">
      <c r="A52" s="179"/>
      <c r="B52" s="13" t="s">
        <v>1119</v>
      </c>
      <c r="C52" s="23">
        <v>231</v>
      </c>
    </row>
    <row r="53" spans="1:6" x14ac:dyDescent="0.3">
      <c r="A53" s="179"/>
      <c r="B53" s="13" t="s">
        <v>1120</v>
      </c>
      <c r="C53" s="23">
        <v>47</v>
      </c>
    </row>
    <row r="54" spans="1:6" x14ac:dyDescent="0.3">
      <c r="A54" s="180"/>
      <c r="B54" s="13" t="s">
        <v>1121</v>
      </c>
      <c r="C54" s="23">
        <v>2</v>
      </c>
    </row>
    <row r="55" spans="1:6" x14ac:dyDescent="0.3">
      <c r="A55" s="3"/>
    </row>
    <row r="56" spans="1:6" x14ac:dyDescent="0.3">
      <c r="A56" s="8" t="s">
        <v>1059</v>
      </c>
    </row>
    <row r="57" spans="1:6" x14ac:dyDescent="0.3">
      <c r="A57" s="9" t="s">
        <v>14</v>
      </c>
      <c r="B57" s="44" t="s">
        <v>15</v>
      </c>
      <c r="C57" s="11" t="s">
        <v>3</v>
      </c>
    </row>
    <row r="58" spans="1:6" x14ac:dyDescent="0.3">
      <c r="A58" s="21" t="s">
        <v>104</v>
      </c>
      <c r="B58" s="16"/>
      <c r="C58" s="23">
        <v>6</v>
      </c>
    </row>
    <row r="59" spans="1:6" x14ac:dyDescent="0.3">
      <c r="A59" s="21" t="s">
        <v>114</v>
      </c>
      <c r="B59" s="16"/>
      <c r="C59" s="23">
        <v>3</v>
      </c>
    </row>
    <row r="60" spans="1:6" x14ac:dyDescent="0.3">
      <c r="A60" s="21" t="s">
        <v>1060</v>
      </c>
      <c r="B60" s="16"/>
      <c r="C60" s="23">
        <v>3</v>
      </c>
    </row>
    <row r="61" spans="1:6" x14ac:dyDescent="0.3">
      <c r="A61" s="8" t="s">
        <v>1061</v>
      </c>
    </row>
    <row r="62" spans="1:6" ht="30.6" x14ac:dyDescent="0.3">
      <c r="A62" s="9" t="s">
        <v>14</v>
      </c>
      <c r="B62" s="44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3">
      <c r="A63" s="178" t="s">
        <v>959</v>
      </c>
      <c r="B63" s="13" t="s">
        <v>1063</v>
      </c>
      <c r="C63" s="17"/>
      <c r="D63" s="17"/>
      <c r="E63" s="17"/>
      <c r="F63" s="22"/>
    </row>
    <row r="64" spans="1:6" x14ac:dyDescent="0.3">
      <c r="A64" s="179"/>
      <c r="B64" s="13" t="s">
        <v>1064</v>
      </c>
      <c r="C64" s="14">
        <v>1</v>
      </c>
      <c r="D64" s="17"/>
      <c r="E64" s="17"/>
      <c r="F64" s="22"/>
    </row>
    <row r="65" spans="1:6" x14ac:dyDescent="0.3">
      <c r="A65" s="179"/>
      <c r="B65" s="13" t="s">
        <v>1065</v>
      </c>
      <c r="C65" s="17"/>
      <c r="D65" s="17"/>
      <c r="E65" s="17"/>
      <c r="F65" s="22"/>
    </row>
    <row r="66" spans="1:6" x14ac:dyDescent="0.3">
      <c r="A66" s="179"/>
      <c r="B66" s="13" t="s">
        <v>1066</v>
      </c>
      <c r="C66" s="17"/>
      <c r="D66" s="17"/>
      <c r="E66" s="17"/>
      <c r="F66" s="22"/>
    </row>
    <row r="67" spans="1:6" x14ac:dyDescent="0.3">
      <c r="A67" s="179"/>
      <c r="B67" s="13" t="s">
        <v>334</v>
      </c>
      <c r="C67" s="14">
        <v>11</v>
      </c>
      <c r="D67" s="14">
        <v>16</v>
      </c>
      <c r="E67" s="14">
        <v>5</v>
      </c>
      <c r="F67" s="23">
        <v>5</v>
      </c>
    </row>
    <row r="68" spans="1:6" x14ac:dyDescent="0.3">
      <c r="A68" s="179"/>
      <c r="B68" s="13" t="s">
        <v>1122</v>
      </c>
      <c r="C68" s="14">
        <v>667</v>
      </c>
      <c r="D68" s="14">
        <v>294</v>
      </c>
      <c r="E68" s="14">
        <v>22</v>
      </c>
      <c r="F68" s="23">
        <v>178</v>
      </c>
    </row>
    <row r="69" spans="1:6" x14ac:dyDescent="0.3">
      <c r="A69" s="179"/>
      <c r="B69" s="13" t="s">
        <v>1123</v>
      </c>
      <c r="C69" s="14">
        <v>166</v>
      </c>
      <c r="D69" s="14">
        <v>69</v>
      </c>
      <c r="E69" s="14">
        <v>6</v>
      </c>
      <c r="F69" s="23">
        <v>17</v>
      </c>
    </row>
    <row r="70" spans="1:6" x14ac:dyDescent="0.3">
      <c r="A70" s="179"/>
      <c r="B70" s="13" t="s">
        <v>1069</v>
      </c>
      <c r="C70" s="14">
        <v>16</v>
      </c>
      <c r="D70" s="14">
        <v>16</v>
      </c>
      <c r="E70" s="14">
        <v>0</v>
      </c>
      <c r="F70" s="23">
        <v>9</v>
      </c>
    </row>
    <row r="71" spans="1:6" x14ac:dyDescent="0.3">
      <c r="A71" s="179"/>
      <c r="B71" s="13" t="s">
        <v>1124</v>
      </c>
      <c r="C71" s="17"/>
      <c r="D71" s="14">
        <v>1</v>
      </c>
      <c r="E71" s="17"/>
      <c r="F71" s="22"/>
    </row>
    <row r="72" spans="1:6" x14ac:dyDescent="0.3">
      <c r="A72" s="179"/>
      <c r="B72" s="13" t="s">
        <v>1125</v>
      </c>
      <c r="C72" s="14">
        <v>157</v>
      </c>
      <c r="D72" s="14">
        <v>95</v>
      </c>
      <c r="E72" s="14">
        <v>6</v>
      </c>
      <c r="F72" s="23">
        <v>72</v>
      </c>
    </row>
    <row r="73" spans="1:6" x14ac:dyDescent="0.3">
      <c r="A73" s="179"/>
      <c r="B73" s="13" t="s">
        <v>1126</v>
      </c>
      <c r="C73" s="14">
        <v>54</v>
      </c>
      <c r="D73" s="14">
        <v>30</v>
      </c>
      <c r="E73" s="14">
        <v>3</v>
      </c>
      <c r="F73" s="23">
        <v>13</v>
      </c>
    </row>
    <row r="74" spans="1:6" x14ac:dyDescent="0.3">
      <c r="A74" s="179"/>
      <c r="B74" s="13" t="s">
        <v>1073</v>
      </c>
      <c r="C74" s="14">
        <v>1</v>
      </c>
      <c r="D74" s="14">
        <v>0</v>
      </c>
      <c r="E74" s="14">
        <v>0</v>
      </c>
      <c r="F74" s="23">
        <v>0</v>
      </c>
    </row>
    <row r="75" spans="1:6" x14ac:dyDescent="0.3">
      <c r="A75" s="179"/>
      <c r="B75" s="13" t="s">
        <v>405</v>
      </c>
      <c r="C75" s="14">
        <v>2</v>
      </c>
      <c r="D75" s="17"/>
      <c r="E75" s="17"/>
      <c r="F75" s="22"/>
    </row>
    <row r="76" spans="1:6" x14ac:dyDescent="0.3">
      <c r="A76" s="179"/>
      <c r="B76" s="13" t="s">
        <v>1074</v>
      </c>
      <c r="C76" s="17"/>
      <c r="D76" s="14">
        <v>3</v>
      </c>
      <c r="E76" s="17"/>
      <c r="F76" s="22"/>
    </row>
    <row r="77" spans="1:6" x14ac:dyDescent="0.3">
      <c r="A77" s="179"/>
      <c r="B77" s="13" t="s">
        <v>1075</v>
      </c>
      <c r="C77" s="14">
        <v>2</v>
      </c>
      <c r="D77" s="14">
        <v>3</v>
      </c>
      <c r="E77" s="14">
        <v>1</v>
      </c>
      <c r="F77" s="23">
        <v>0</v>
      </c>
    </row>
    <row r="78" spans="1:6" x14ac:dyDescent="0.3">
      <c r="A78" s="179"/>
      <c r="B78" s="13" t="s">
        <v>1076</v>
      </c>
      <c r="C78" s="17"/>
      <c r="D78" s="17"/>
      <c r="E78" s="17"/>
      <c r="F78" s="22"/>
    </row>
    <row r="79" spans="1:6" x14ac:dyDescent="0.3">
      <c r="A79" s="179"/>
      <c r="B79" s="13" t="s">
        <v>1077</v>
      </c>
      <c r="C79" s="14">
        <v>1304</v>
      </c>
      <c r="D79" s="14">
        <v>160</v>
      </c>
      <c r="E79" s="14">
        <v>19</v>
      </c>
      <c r="F79" s="23">
        <v>140</v>
      </c>
    </row>
    <row r="80" spans="1:6" x14ac:dyDescent="0.3">
      <c r="A80" s="179"/>
      <c r="B80" s="13" t="s">
        <v>1078</v>
      </c>
      <c r="C80" s="14">
        <v>1</v>
      </c>
      <c r="D80" s="14">
        <v>3</v>
      </c>
      <c r="E80" s="17"/>
      <c r="F80" s="22"/>
    </row>
    <row r="81" spans="1:6" x14ac:dyDescent="0.3">
      <c r="A81" s="180"/>
      <c r="B81" s="13" t="s">
        <v>1079</v>
      </c>
      <c r="C81" s="14">
        <v>3</v>
      </c>
      <c r="D81" s="14">
        <v>2</v>
      </c>
      <c r="E81" s="14">
        <v>0</v>
      </c>
      <c r="F81" s="23">
        <v>1</v>
      </c>
    </row>
    <row r="82" spans="1:6" x14ac:dyDescent="0.3">
      <c r="A82" s="193" t="s">
        <v>1080</v>
      </c>
      <c r="B82" s="194"/>
      <c r="C82" s="30">
        <v>2385</v>
      </c>
      <c r="D82" s="30">
        <v>692</v>
      </c>
      <c r="E82" s="30">
        <v>62</v>
      </c>
      <c r="F82" s="30">
        <v>435</v>
      </c>
    </row>
    <row r="83" spans="1:6" x14ac:dyDescent="0.3">
      <c r="A83" s="178" t="s">
        <v>1127</v>
      </c>
      <c r="B83" s="13" t="s">
        <v>1081</v>
      </c>
      <c r="C83" s="14">
        <v>2</v>
      </c>
      <c r="D83" s="14">
        <v>0</v>
      </c>
      <c r="E83" s="14">
        <v>0</v>
      </c>
      <c r="F83" s="23">
        <v>0</v>
      </c>
    </row>
    <row r="84" spans="1:6" x14ac:dyDescent="0.3">
      <c r="A84" s="179"/>
      <c r="B84" s="13" t="s">
        <v>1082</v>
      </c>
      <c r="C84" s="14">
        <v>1</v>
      </c>
      <c r="D84" s="14">
        <v>0</v>
      </c>
      <c r="E84" s="14">
        <v>1</v>
      </c>
      <c r="F84" s="23">
        <v>0</v>
      </c>
    </row>
    <row r="85" spans="1:6" x14ac:dyDescent="0.3">
      <c r="A85" s="180"/>
      <c r="B85" s="13" t="s">
        <v>111</v>
      </c>
      <c r="C85" s="14">
        <v>50</v>
      </c>
      <c r="D85" s="14">
        <v>0</v>
      </c>
      <c r="E85" s="14">
        <v>5</v>
      </c>
      <c r="F85" s="23">
        <v>35</v>
      </c>
    </row>
    <row r="86" spans="1:6" x14ac:dyDescent="0.3">
      <c r="A86" s="193" t="s">
        <v>1128</v>
      </c>
      <c r="B86" s="194"/>
      <c r="C86" s="30">
        <v>53</v>
      </c>
      <c r="D86" s="30">
        <v>0</v>
      </c>
      <c r="E86" s="30">
        <v>6</v>
      </c>
      <c r="F86" s="30">
        <v>35</v>
      </c>
    </row>
    <row r="87" spans="1:6" x14ac:dyDescent="0.3">
      <c r="A87" s="6"/>
    </row>
  </sheetData>
  <sheetProtection algorithmName="SHA-512" hashValue="ZJd7cb53IG+h9VdmZvChLszp3UZ8VbwTt1yC3Wf+xJ8UuB1oKBzktPr7g0gWhetrU51yD/ffVMfB810FYhLmzA==" saltValue="OhgoXgYOPSUv8C5/64Rla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9.109375" defaultRowHeight="14.4" x14ac:dyDescent="0.3"/>
  <cols>
    <col min="1" max="1" width="46.6640625" bestFit="1" customWidth="1"/>
    <col min="2" max="2" width="13.6640625" bestFit="1" customWidth="1"/>
    <col min="3" max="3" width="4.44140625" bestFit="1" customWidth="1"/>
    <col min="4" max="5" width="19.109375" customWidth="1"/>
  </cols>
  <sheetData>
    <row r="2" spans="1:3" x14ac:dyDescent="0.3">
      <c r="A2" s="7" t="s">
        <v>1129</v>
      </c>
    </row>
    <row r="3" spans="1:3" x14ac:dyDescent="0.3">
      <c r="A3" s="8" t="s">
        <v>1130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1131</v>
      </c>
      <c r="B5" s="16"/>
      <c r="C5" s="23">
        <v>1</v>
      </c>
    </row>
    <row r="6" spans="1:3" x14ac:dyDescent="0.3">
      <c r="A6" s="12" t="s">
        <v>1132</v>
      </c>
      <c r="B6" s="16"/>
      <c r="C6" s="23">
        <v>396</v>
      </c>
    </row>
    <row r="7" spans="1:3" x14ac:dyDescent="0.3">
      <c r="A7" s="12" t="s">
        <v>1133</v>
      </c>
      <c r="B7" s="16"/>
      <c r="C7" s="23">
        <v>10</v>
      </c>
    </row>
    <row r="8" spans="1:3" x14ac:dyDescent="0.3">
      <c r="A8" s="12" t="s">
        <v>1134</v>
      </c>
      <c r="B8" s="16"/>
      <c r="C8" s="23">
        <v>0</v>
      </c>
    </row>
    <row r="9" spans="1:3" x14ac:dyDescent="0.3">
      <c r="A9" s="12" t="s">
        <v>1135</v>
      </c>
      <c r="B9" s="16"/>
      <c r="C9" s="23">
        <v>0</v>
      </c>
    </row>
    <row r="10" spans="1:3" x14ac:dyDescent="0.3">
      <c r="A10" s="3"/>
    </row>
    <row r="11" spans="1:3" x14ac:dyDescent="0.3">
      <c r="A11" s="8" t="s">
        <v>1136</v>
      </c>
    </row>
    <row r="12" spans="1:3" x14ac:dyDescent="0.3">
      <c r="A12" s="9" t="s">
        <v>14</v>
      </c>
      <c r="B12" s="9" t="s">
        <v>15</v>
      </c>
      <c r="C12" s="11" t="s">
        <v>3</v>
      </c>
    </row>
    <row r="13" spans="1:3" x14ac:dyDescent="0.3">
      <c r="A13" s="12" t="s">
        <v>1131</v>
      </c>
      <c r="B13" s="16"/>
      <c r="C13" s="23">
        <v>3</v>
      </c>
    </row>
    <row r="14" spans="1:3" x14ac:dyDescent="0.3">
      <c r="A14" s="12" t="s">
        <v>1132</v>
      </c>
      <c r="B14" s="16"/>
      <c r="C14" s="23">
        <v>18</v>
      </c>
    </row>
    <row r="15" spans="1:3" x14ac:dyDescent="0.3">
      <c r="A15" s="12" t="s">
        <v>1137</v>
      </c>
      <c r="B15" s="16"/>
      <c r="C15" s="23">
        <v>11</v>
      </c>
    </row>
    <row r="16" spans="1:3" x14ac:dyDescent="0.3">
      <c r="A16" s="12" t="s">
        <v>1134</v>
      </c>
      <c r="B16" s="16"/>
      <c r="C16" s="22"/>
    </row>
    <row r="17" spans="1:3" x14ac:dyDescent="0.3">
      <c r="A17" s="12" t="s">
        <v>1135</v>
      </c>
      <c r="B17" s="16"/>
      <c r="C17" s="22"/>
    </row>
    <row r="18" spans="1:3" x14ac:dyDescent="0.3">
      <c r="A18" s="3"/>
    </row>
    <row r="19" spans="1:3" x14ac:dyDescent="0.3">
      <c r="A19" s="8" t="s">
        <v>1059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12" t="s">
        <v>1138</v>
      </c>
      <c r="B21" s="16"/>
      <c r="C21" s="23">
        <v>24</v>
      </c>
    </row>
    <row r="22" spans="1:3" x14ac:dyDescent="0.3">
      <c r="A22" s="12" t="s">
        <v>1139</v>
      </c>
      <c r="B22" s="16"/>
      <c r="C22" s="23">
        <v>20</v>
      </c>
    </row>
    <row r="23" spans="1:3" x14ac:dyDescent="0.3">
      <c r="A23" s="12" t="s">
        <v>1140</v>
      </c>
      <c r="B23" s="16"/>
      <c r="C23" s="23">
        <v>4</v>
      </c>
    </row>
    <row r="24" spans="1:3" x14ac:dyDescent="0.3">
      <c r="A24" s="12" t="s">
        <v>1141</v>
      </c>
      <c r="B24" s="16"/>
      <c r="C24" s="23">
        <v>0</v>
      </c>
    </row>
    <row r="25" spans="1:3" x14ac:dyDescent="0.3">
      <c r="A25" s="3"/>
    </row>
    <row r="26" spans="1:3" x14ac:dyDescent="0.3">
      <c r="A26" s="8" t="s">
        <v>1142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1143</v>
      </c>
      <c r="B28" s="16"/>
      <c r="C28" s="23">
        <v>10</v>
      </c>
    </row>
    <row r="29" spans="1:3" x14ac:dyDescent="0.3">
      <c r="A29" s="12" t="s">
        <v>1144</v>
      </c>
      <c r="B29" s="16"/>
      <c r="C29" s="23">
        <v>16</v>
      </c>
    </row>
    <row r="30" spans="1:3" x14ac:dyDescent="0.3">
      <c r="A30" s="12" t="s">
        <v>1145</v>
      </c>
      <c r="B30" s="16"/>
      <c r="C30" s="23">
        <v>0</v>
      </c>
    </row>
    <row r="31" spans="1:3" x14ac:dyDescent="0.3">
      <c r="A31" s="3"/>
    </row>
    <row r="32" spans="1:3" x14ac:dyDescent="0.3">
      <c r="A32" s="8" t="s">
        <v>1146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1147</v>
      </c>
      <c r="B34" s="16"/>
      <c r="C34" s="23">
        <v>0</v>
      </c>
    </row>
    <row r="35" spans="1:3" x14ac:dyDescent="0.3">
      <c r="A35" s="12" t="s">
        <v>1148</v>
      </c>
      <c r="B35" s="16"/>
      <c r="C35" s="23">
        <v>10</v>
      </c>
    </row>
    <row r="36" spans="1:3" x14ac:dyDescent="0.3">
      <c r="A36" s="12" t="s">
        <v>1149</v>
      </c>
      <c r="B36" s="16"/>
      <c r="C36" s="23">
        <v>1</v>
      </c>
    </row>
    <row r="37" spans="1:3" x14ac:dyDescent="0.3">
      <c r="A37" s="6"/>
    </row>
  </sheetData>
  <sheetProtection algorithmName="SHA-512" hashValue="/b/s+y0Wrl3xobEBvPtZrnkuDxBbrdQXH08oDLylzmMt9d50nAA8W+9GYPQ45/ZIeesGxazVuOBd+/qJg13TxQ==" saltValue="tknfb41nWmXcR01s2ES+7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9.109375" defaultRowHeight="14.4" x14ac:dyDescent="0.3"/>
  <cols>
    <col min="1" max="1" width="68.109375" bestFit="1" customWidth="1"/>
    <col min="2" max="2" width="13.6640625" bestFit="1" customWidth="1"/>
    <col min="3" max="3" width="4.44140625" bestFit="1" customWidth="1"/>
    <col min="4" max="5" width="13.33203125" customWidth="1"/>
  </cols>
  <sheetData>
    <row r="2" spans="1:3" x14ac:dyDescent="0.3">
      <c r="A2" s="7" t="s">
        <v>1150</v>
      </c>
    </row>
    <row r="3" spans="1:3" x14ac:dyDescent="0.3">
      <c r="A3" s="8" t="s">
        <v>1151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1152</v>
      </c>
      <c r="B5" s="16"/>
      <c r="C5" s="23">
        <v>4</v>
      </c>
    </row>
    <row r="6" spans="1:3" x14ac:dyDescent="0.3">
      <c r="A6" s="12" t="s">
        <v>1153</v>
      </c>
      <c r="B6" s="16"/>
      <c r="C6" s="23">
        <v>5</v>
      </c>
    </row>
    <row r="7" spans="1:3" x14ac:dyDescent="0.3">
      <c r="A7" s="12" t="s">
        <v>1154</v>
      </c>
      <c r="B7" s="16"/>
      <c r="C7" s="22"/>
    </row>
    <row r="8" spans="1:3" x14ac:dyDescent="0.3">
      <c r="A8" s="12" t="s">
        <v>1155</v>
      </c>
      <c r="B8" s="16"/>
      <c r="C8" s="23">
        <v>11</v>
      </c>
    </row>
    <row r="9" spans="1:3" x14ac:dyDescent="0.3">
      <c r="A9" s="12" t="s">
        <v>1156</v>
      </c>
      <c r="B9" s="16"/>
      <c r="C9" s="22"/>
    </row>
    <row r="10" spans="1:3" x14ac:dyDescent="0.3">
      <c r="A10" s="12" t="s">
        <v>1157</v>
      </c>
      <c r="B10" s="16"/>
      <c r="C10" s="22"/>
    </row>
    <row r="11" spans="1:3" x14ac:dyDescent="0.3">
      <c r="A11" s="3"/>
    </row>
    <row r="12" spans="1:3" x14ac:dyDescent="0.3">
      <c r="A12" s="8" t="s">
        <v>1158</v>
      </c>
    </row>
    <row r="13" spans="1:3" x14ac:dyDescent="0.3">
      <c r="A13" s="9" t="s">
        <v>14</v>
      </c>
      <c r="B13" s="9" t="s">
        <v>15</v>
      </c>
      <c r="C13" s="11" t="s">
        <v>3</v>
      </c>
    </row>
    <row r="14" spans="1:3" x14ac:dyDescent="0.3">
      <c r="A14" s="12" t="s">
        <v>1159</v>
      </c>
      <c r="B14" s="16"/>
      <c r="C14" s="23">
        <v>6</v>
      </c>
    </row>
    <row r="15" spans="1:3" x14ac:dyDescent="0.3">
      <c r="A15" s="12" t="s">
        <v>1160</v>
      </c>
      <c r="B15" s="16"/>
      <c r="C15" s="22"/>
    </row>
    <row r="16" spans="1:3" x14ac:dyDescent="0.3">
      <c r="A16" s="12" t="s">
        <v>1161</v>
      </c>
      <c r="B16" s="16"/>
      <c r="C16" s="22"/>
    </row>
    <row r="17" spans="1:3" x14ac:dyDescent="0.3">
      <c r="A17" s="3"/>
    </row>
    <row r="18" spans="1:3" x14ac:dyDescent="0.3">
      <c r="A18" s="8" t="s">
        <v>1162</v>
      </c>
    </row>
    <row r="19" spans="1:3" x14ac:dyDescent="0.3">
      <c r="A19" s="9" t="s">
        <v>14</v>
      </c>
      <c r="B19" s="9" t="s">
        <v>15</v>
      </c>
      <c r="C19" s="11" t="s">
        <v>3</v>
      </c>
    </row>
    <row r="20" spans="1:3" x14ac:dyDescent="0.3">
      <c r="A20" s="12" t="s">
        <v>1163</v>
      </c>
      <c r="B20" s="16"/>
      <c r="C20" s="23">
        <v>21</v>
      </c>
    </row>
    <row r="21" spans="1:3" x14ac:dyDescent="0.3">
      <c r="A21" s="12" t="s">
        <v>1164</v>
      </c>
      <c r="B21" s="16"/>
      <c r="C21" s="23">
        <v>6</v>
      </c>
    </row>
    <row r="22" spans="1:3" x14ac:dyDescent="0.3">
      <c r="A22" s="12" t="s">
        <v>1165</v>
      </c>
      <c r="B22" s="16"/>
      <c r="C22" s="23">
        <v>1</v>
      </c>
    </row>
    <row r="23" spans="1:3" x14ac:dyDescent="0.3">
      <c r="A23" s="3"/>
    </row>
    <row r="24" spans="1:3" x14ac:dyDescent="0.3">
      <c r="A24" s="8" t="s">
        <v>1166</v>
      </c>
    </row>
    <row r="25" spans="1:3" x14ac:dyDescent="0.3">
      <c r="A25" s="9" t="s">
        <v>14</v>
      </c>
      <c r="B25" s="9" t="s">
        <v>15</v>
      </c>
      <c r="C25" s="11" t="s">
        <v>3</v>
      </c>
    </row>
    <row r="26" spans="1:3" x14ac:dyDescent="0.3">
      <c r="A26" s="12" t="s">
        <v>1167</v>
      </c>
      <c r="B26" s="16"/>
      <c r="C26" s="22"/>
    </row>
    <row r="27" spans="1:3" x14ac:dyDescent="0.3">
      <c r="A27" s="12" t="s">
        <v>1168</v>
      </c>
      <c r="B27" s="16"/>
      <c r="C27" s="22"/>
    </row>
    <row r="28" spans="1:3" x14ac:dyDescent="0.3">
      <c r="A28" s="12" t="s">
        <v>1169</v>
      </c>
      <c r="B28" s="16"/>
      <c r="C28" s="22"/>
    </row>
    <row r="29" spans="1:3" x14ac:dyDescent="0.3">
      <c r="A29" s="12" t="s">
        <v>1170</v>
      </c>
      <c r="B29" s="16"/>
      <c r="C29" s="22"/>
    </row>
    <row r="30" spans="1:3" x14ac:dyDescent="0.3">
      <c r="A30" s="12" t="s">
        <v>1171</v>
      </c>
      <c r="B30" s="16"/>
      <c r="C30" s="22"/>
    </row>
    <row r="31" spans="1:3" x14ac:dyDescent="0.3">
      <c r="A31" s="3"/>
    </row>
    <row r="32" spans="1:3" x14ac:dyDescent="0.3">
      <c r="A32" s="8" t="s">
        <v>1172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1173</v>
      </c>
      <c r="B34" s="16"/>
      <c r="C34" s="22"/>
    </row>
    <row r="35" spans="1:3" x14ac:dyDescent="0.3">
      <c r="A35" s="12" t="s">
        <v>1174</v>
      </c>
      <c r="B35" s="16"/>
      <c r="C35" s="22"/>
    </row>
    <row r="36" spans="1:3" x14ac:dyDescent="0.3">
      <c r="A36" s="12" t="s">
        <v>1175</v>
      </c>
      <c r="B36" s="16"/>
      <c r="C36" s="23">
        <v>7</v>
      </c>
    </row>
    <row r="37" spans="1:3" x14ac:dyDescent="0.3">
      <c r="A37" s="12" t="s">
        <v>1093</v>
      </c>
      <c r="B37" s="16"/>
      <c r="C37" s="23">
        <v>1</v>
      </c>
    </row>
    <row r="38" spans="1:3" x14ac:dyDescent="0.3">
      <c r="A38" s="12" t="s">
        <v>1176</v>
      </c>
      <c r="B38" s="16"/>
      <c r="C38" s="22"/>
    </row>
    <row r="39" spans="1:3" x14ac:dyDescent="0.3">
      <c r="A39" s="12" t="s">
        <v>1177</v>
      </c>
      <c r="B39" s="16"/>
      <c r="C39" s="23">
        <v>4</v>
      </c>
    </row>
    <row r="40" spans="1:3" x14ac:dyDescent="0.3">
      <c r="A40" s="3"/>
    </row>
    <row r="41" spans="1:3" x14ac:dyDescent="0.3">
      <c r="A41" s="8" t="s">
        <v>1178</v>
      </c>
    </row>
    <row r="42" spans="1:3" x14ac:dyDescent="0.3">
      <c r="A42" s="9" t="s">
        <v>14</v>
      </c>
      <c r="B42" s="9" t="s">
        <v>15</v>
      </c>
      <c r="C42" s="11" t="s">
        <v>3</v>
      </c>
    </row>
    <row r="43" spans="1:3" x14ac:dyDescent="0.3">
      <c r="A43" s="12" t="s">
        <v>1173</v>
      </c>
      <c r="B43" s="16"/>
      <c r="C43" s="22"/>
    </row>
    <row r="44" spans="1:3" x14ac:dyDescent="0.3">
      <c r="A44" s="12" t="s">
        <v>1174</v>
      </c>
      <c r="B44" s="16"/>
      <c r="C44" s="22"/>
    </row>
    <row r="45" spans="1:3" x14ac:dyDescent="0.3">
      <c r="A45" s="12" t="s">
        <v>1175</v>
      </c>
      <c r="B45" s="16"/>
      <c r="C45" s="23">
        <v>4</v>
      </c>
    </row>
    <row r="46" spans="1:3" x14ac:dyDescent="0.3">
      <c r="A46" s="12" t="s">
        <v>1093</v>
      </c>
      <c r="B46" s="16"/>
      <c r="C46" s="22"/>
    </row>
    <row r="47" spans="1:3" x14ac:dyDescent="0.3">
      <c r="A47" s="12" t="s">
        <v>1176</v>
      </c>
      <c r="B47" s="16"/>
      <c r="C47" s="22"/>
    </row>
    <row r="48" spans="1:3" x14ac:dyDescent="0.3">
      <c r="A48" s="3"/>
    </row>
    <row r="49" spans="1:3" x14ac:dyDescent="0.3">
      <c r="A49" s="8" t="s">
        <v>1179</v>
      </c>
    </row>
    <row r="50" spans="1:3" x14ac:dyDescent="0.3">
      <c r="A50" s="9" t="s">
        <v>14</v>
      </c>
      <c r="B50" s="9" t="s">
        <v>15</v>
      </c>
      <c r="C50" s="11" t="s">
        <v>3</v>
      </c>
    </row>
    <row r="51" spans="1:3" x14ac:dyDescent="0.3">
      <c r="A51" s="12" t="s">
        <v>1173</v>
      </c>
      <c r="B51" s="16"/>
      <c r="C51" s="23">
        <v>2</v>
      </c>
    </row>
    <row r="52" spans="1:3" x14ac:dyDescent="0.3">
      <c r="A52" s="12" t="s">
        <v>1174</v>
      </c>
      <c r="B52" s="16"/>
      <c r="C52" s="23">
        <v>1</v>
      </c>
    </row>
    <row r="53" spans="1:3" x14ac:dyDescent="0.3">
      <c r="A53" s="12" t="s">
        <v>1175</v>
      </c>
      <c r="B53" s="16"/>
      <c r="C53" s="23">
        <v>3</v>
      </c>
    </row>
    <row r="54" spans="1:3" x14ac:dyDescent="0.3">
      <c r="A54" s="12" t="s">
        <v>1093</v>
      </c>
      <c r="B54" s="16"/>
      <c r="C54" s="22"/>
    </row>
    <row r="55" spans="1:3" x14ac:dyDescent="0.3">
      <c r="A55" s="12" t="s">
        <v>1176</v>
      </c>
      <c r="B55" s="16"/>
      <c r="C55" s="22"/>
    </row>
    <row r="56" spans="1:3" x14ac:dyDescent="0.3">
      <c r="A56" s="3"/>
    </row>
    <row r="57" spans="1:3" x14ac:dyDescent="0.3">
      <c r="A57" s="8" t="s">
        <v>1180</v>
      </c>
    </row>
    <row r="58" spans="1:3" x14ac:dyDescent="0.3">
      <c r="A58" s="9" t="s">
        <v>14</v>
      </c>
      <c r="B58" s="9" t="s">
        <v>15</v>
      </c>
      <c r="C58" s="11" t="s">
        <v>3</v>
      </c>
    </row>
    <row r="59" spans="1:3" x14ac:dyDescent="0.3">
      <c r="A59" s="12" t="s">
        <v>1173</v>
      </c>
      <c r="B59" s="16"/>
      <c r="C59" s="22"/>
    </row>
    <row r="60" spans="1:3" x14ac:dyDescent="0.3">
      <c r="A60" s="12" t="s">
        <v>1174</v>
      </c>
      <c r="B60" s="16"/>
      <c r="C60" s="22"/>
    </row>
    <row r="61" spans="1:3" x14ac:dyDescent="0.3">
      <c r="A61" s="12" t="s">
        <v>1175</v>
      </c>
      <c r="B61" s="16"/>
      <c r="C61" s="23">
        <v>4</v>
      </c>
    </row>
    <row r="62" spans="1:3" x14ac:dyDescent="0.3">
      <c r="A62" s="12" t="s">
        <v>1093</v>
      </c>
      <c r="B62" s="16"/>
      <c r="C62" s="22"/>
    </row>
    <row r="63" spans="1:3" x14ac:dyDescent="0.3">
      <c r="A63" s="12" t="s">
        <v>1176</v>
      </c>
      <c r="B63" s="16"/>
      <c r="C63" s="22"/>
    </row>
    <row r="64" spans="1:3" x14ac:dyDescent="0.3">
      <c r="A64" s="6"/>
    </row>
  </sheetData>
  <sheetProtection algorithmName="SHA-512" hashValue="kToDM6cK2ZYLDg0hRofrcwjWLPknlvK0tBT3oKJjqFST6o5+u8GIcd1RXJD3X13gr3ISdwxXNu2YG1ULy1Rh8Q==" saltValue="Oi79y929pEt4q/SHnHjHf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9.109375" defaultRowHeight="14.4" x14ac:dyDescent="0.3"/>
  <cols>
    <col min="1" max="1" width="25.44140625" bestFit="1" customWidth="1"/>
    <col min="2" max="2" width="12.88671875" bestFit="1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6640625" customWidth="1"/>
  </cols>
  <sheetData>
    <row r="2" spans="1:16" ht="27.6" x14ac:dyDescent="0.3">
      <c r="A2" s="7" t="s">
        <v>1181</v>
      </c>
    </row>
    <row r="3" spans="1:16" ht="30.6" x14ac:dyDescent="0.3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3">
      <c r="A4" s="195" t="s">
        <v>645</v>
      </c>
      <c r="B4" s="196"/>
      <c r="C4" s="30">
        <v>501</v>
      </c>
      <c r="D4" s="30">
        <v>478</v>
      </c>
      <c r="E4" s="31">
        <v>0</v>
      </c>
      <c r="F4" s="30">
        <v>900</v>
      </c>
      <c r="G4" s="30">
        <v>868</v>
      </c>
      <c r="H4" s="30">
        <v>125</v>
      </c>
      <c r="I4" s="30">
        <v>176</v>
      </c>
      <c r="J4" s="30">
        <v>0</v>
      </c>
      <c r="K4" s="30">
        <v>0</v>
      </c>
      <c r="L4" s="30">
        <v>0</v>
      </c>
      <c r="M4" s="30">
        <v>0</v>
      </c>
      <c r="N4" s="30">
        <v>25</v>
      </c>
      <c r="O4" s="30">
        <v>0</v>
      </c>
      <c r="P4" s="30">
        <v>994</v>
      </c>
    </row>
    <row r="5" spans="1:16" ht="40.799999999999997" x14ac:dyDescent="0.3">
      <c r="A5" s="45" t="s">
        <v>646</v>
      </c>
      <c r="B5" s="45" t="s">
        <v>647</v>
      </c>
      <c r="C5" s="14">
        <v>13</v>
      </c>
      <c r="D5" s="14">
        <v>10</v>
      </c>
      <c r="E5" s="29">
        <v>0</v>
      </c>
      <c r="F5" s="14">
        <v>13</v>
      </c>
      <c r="G5" s="14">
        <v>11</v>
      </c>
      <c r="H5" s="14">
        <v>0</v>
      </c>
      <c r="I5" s="14">
        <v>4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13</v>
      </c>
    </row>
    <row r="6" spans="1:16" ht="30.6" x14ac:dyDescent="0.3">
      <c r="A6" s="45" t="s">
        <v>648</v>
      </c>
      <c r="B6" s="45" t="s">
        <v>649</v>
      </c>
      <c r="C6" s="14">
        <v>308</v>
      </c>
      <c r="D6" s="14">
        <v>297</v>
      </c>
      <c r="E6" s="29">
        <v>0</v>
      </c>
      <c r="F6" s="14">
        <v>566</v>
      </c>
      <c r="G6" s="14">
        <v>563</v>
      </c>
      <c r="H6" s="14">
        <v>68</v>
      </c>
      <c r="I6" s="14">
        <v>81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629</v>
      </c>
    </row>
    <row r="7" spans="1:16" ht="20.399999999999999" x14ac:dyDescent="0.3">
      <c r="A7" s="45" t="s">
        <v>650</v>
      </c>
      <c r="B7" s="45" t="s">
        <v>651</v>
      </c>
      <c r="C7" s="14">
        <v>30</v>
      </c>
      <c r="D7" s="14">
        <v>39</v>
      </c>
      <c r="E7" s="29">
        <v>-1</v>
      </c>
      <c r="F7" s="14">
        <v>20</v>
      </c>
      <c r="G7" s="14">
        <v>17</v>
      </c>
      <c r="H7" s="14">
        <v>10</v>
      </c>
      <c r="I7" s="14">
        <v>25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35</v>
      </c>
    </row>
    <row r="8" spans="1:16" ht="30.6" x14ac:dyDescent="0.3">
      <c r="A8" s="45" t="s">
        <v>652</v>
      </c>
      <c r="B8" s="45" t="s">
        <v>653</v>
      </c>
      <c r="C8" s="14">
        <v>1</v>
      </c>
      <c r="D8" s="14">
        <v>0</v>
      </c>
      <c r="E8" s="29">
        <v>0</v>
      </c>
      <c r="F8" s="14">
        <v>0</v>
      </c>
      <c r="G8" s="14">
        <v>0</v>
      </c>
      <c r="H8" s="14">
        <v>0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3</v>
      </c>
    </row>
    <row r="9" spans="1:16" ht="40.799999999999997" x14ac:dyDescent="0.3">
      <c r="A9" s="45" t="s">
        <v>654</v>
      </c>
      <c r="B9" s="45" t="s">
        <v>655</v>
      </c>
      <c r="C9" s="14">
        <v>13</v>
      </c>
      <c r="D9" s="14">
        <v>7</v>
      </c>
      <c r="E9" s="29">
        <v>0</v>
      </c>
      <c r="F9" s="14">
        <v>16</v>
      </c>
      <c r="G9" s="14">
        <v>14</v>
      </c>
      <c r="H9" s="14">
        <v>5</v>
      </c>
      <c r="I9" s="14">
        <v>15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32</v>
      </c>
    </row>
    <row r="10" spans="1:16" ht="20.399999999999999" x14ac:dyDescent="0.3">
      <c r="A10" s="45" t="s">
        <v>656</v>
      </c>
      <c r="B10" s="45" t="s">
        <v>657</v>
      </c>
      <c r="C10" s="14">
        <v>134</v>
      </c>
      <c r="D10" s="14">
        <v>121</v>
      </c>
      <c r="E10" s="29">
        <v>0</v>
      </c>
      <c r="F10" s="14">
        <v>283</v>
      </c>
      <c r="G10" s="14">
        <v>261</v>
      </c>
      <c r="H10" s="14">
        <v>40</v>
      </c>
      <c r="I10" s="14">
        <v>50</v>
      </c>
      <c r="J10" s="14">
        <v>0</v>
      </c>
      <c r="K10" s="14">
        <v>0</v>
      </c>
      <c r="L10" s="14">
        <v>0</v>
      </c>
      <c r="M10" s="14">
        <v>0</v>
      </c>
      <c r="N10" s="14">
        <v>22</v>
      </c>
      <c r="O10" s="14">
        <v>0</v>
      </c>
      <c r="P10" s="23">
        <v>282</v>
      </c>
    </row>
    <row r="11" spans="1:16" ht="30.6" x14ac:dyDescent="0.3">
      <c r="A11" s="45" t="s">
        <v>658</v>
      </c>
      <c r="B11" s="45" t="s">
        <v>659</v>
      </c>
      <c r="C11" s="14">
        <v>2</v>
      </c>
      <c r="D11" s="14">
        <v>4</v>
      </c>
      <c r="E11" s="29">
        <v>-1</v>
      </c>
      <c r="F11" s="14">
        <v>2</v>
      </c>
      <c r="G11" s="14">
        <v>2</v>
      </c>
      <c r="H11" s="14">
        <v>2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3</v>
      </c>
      <c r="O11" s="14">
        <v>0</v>
      </c>
      <c r="P11" s="23">
        <v>0</v>
      </c>
    </row>
    <row r="12" spans="1:16" x14ac:dyDescent="0.3">
      <c r="A12" s="6"/>
    </row>
  </sheetData>
  <sheetProtection algorithmName="SHA-512" hashValue="B7RQzhv9rxyRdw8GVeVubUYr2db5jB6I6Up/faGUwlwk/1jd8OhTGfXNbTF1KOo/StGq5XCusOVIERAmUzUqDg==" saltValue="J/FQes7NKkVLxludiOPFP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2024-05-14T08:44:20Z</dcterms:created>
  <dcterms:modified xsi:type="dcterms:W3CDTF">2024-06-03T10:40:19Z</dcterms:modified>
</cp:coreProperties>
</file>