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4D488C95-A33F-40BE-983C-631149560C79}" xr6:coauthVersionLast="47" xr6:coauthVersionMax="47" xr10:uidLastSave="{00000000-0000-0000-0000-000000000000}"/>
  <workbookProtection workbookAlgorithmName="SHA-512" workbookHashValue="iP9y9yr4yNoxDX3J1A9MvtjDr58oxzMMtSkqfFWML9/WqgKX3B3XxxufR40GZVoD57KsDidx6lBz2wF+VE3z7g==" workbookSaltValue="O+VAZWy8udpV1hp3r2dQM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R7" i="20" l="1"/>
  <c r="BS7" i="20"/>
  <c r="Z6" i="27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F43" i="15" s="1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K43" i="15" s="1"/>
  <c r="J11" i="15"/>
  <c r="I11" i="15"/>
  <c r="H11" i="15"/>
  <c r="G11" i="15"/>
  <c r="G43" i="15" s="1"/>
  <c r="F11" i="15"/>
  <c r="E11" i="15"/>
  <c r="D11" i="15"/>
  <c r="D123" i="15"/>
  <c r="E82" i="15"/>
  <c r="D82" i="15"/>
  <c r="H43" i="15"/>
  <c r="D43" i="15"/>
  <c r="L43" i="15" l="1"/>
  <c r="J43" i="15"/>
  <c r="E43" i="15"/>
  <c r="I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4D4F631-AD90-4CF5-8753-0826E5D1AB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6D5051D-D4D8-4066-9628-B9CA10AD82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A2D077D-CCB1-4DCD-84B7-1E017A7CEB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16F7471-E637-4B98-BD28-72E87379F2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3C533CB-C4BD-4D13-95CA-5EFA6CD3FD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8E3F3E8-757C-4FC6-9980-F327077302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51B79A5-095E-4BDD-844F-6A5A80A277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FFC1C9B-EDC6-44F1-8DCB-C6696ADDE1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FAA3089-4F30-42D4-8473-5AAFE4B5A8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159075C-9F0B-41AE-B2E1-1C4037D65F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1EF3A44-E9A4-4AD6-9E4D-328354F2BD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77156C8-6F96-4932-8505-C2C8338FFA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8926894-E5B6-4C12-A0AC-B0F4FCA998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3E4564F-765C-44AA-A683-45012A0EEB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F8E5BA0-3D7B-4283-B5BA-D88CF8D227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2077E9D-D5D8-42F9-A6BE-BF09CD8A84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67AB8E5-A076-4484-A357-64D8F5EE63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9CD856A-33D4-45C1-8C0D-F93022E4F5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86EB3C3-090C-407B-B244-CC1375F6D0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39B3F2F-39E6-494D-8781-6D85BEF2E6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6605D55-264D-4342-85FA-529BA1D4CC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40305CA-D25E-473F-99C6-25294368B8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3A4B366-C0F0-4A1F-8EE2-2C506B5555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2E24411-BA7A-42DA-8C86-67E281082D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EF59CD5-92D3-4204-9244-D8EB01F0E6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3D014B2-546F-4618-A016-37942B8CD8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663031A-D7D5-4E07-B613-BD10C8AC03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3B30272-5445-4AD0-A99F-3C7AAE62F6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D7EDBCC-6C4B-4C9C-83FD-D3314E74FB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388A0F2-915B-4F57-93A6-2E186189EF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E7141CD-7799-486E-8E51-41E5166A9C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8BD619F-3DB6-475B-BAF1-5135D42F56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<sst xmlns="http://schemas.openxmlformats.org/spreadsheetml/2006/main" count="2932" uniqueCount="1826">
  <si>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</si>
  <si>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</si>
  <si>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</si>
  <si>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</si>
  <si>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</si>
  <si>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</si>
  <si>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Badajoz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</si>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</sst>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C248F8EA-9D6D-4AF1-96A3-E0D65F2D8A76}"/>
    <cellStyle name="Normal" xfId="0" builtinId="0"/>
    <cellStyle name="Normal 2" xfId="1" xr:uid="{8470379A-8966-449E-ABCB-67DA58B40A15}"/>
    <cellStyle name="Normal 3" xfId="3" xr:uid="{4DC239BE-CD41-4658-91E3-E74537776C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EC-465C-AEB6-FB511CE334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EC-465C-AEB6-FB511CE334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3577</c:v>
                </c:pt>
                <c:pt idx="1">
                  <c:v>18396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EC-465C-AEB6-FB511CE33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56-447D-A82C-5F5E485F4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56-447D-A82C-5F5E485F4B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56-447D-A82C-5F5E485F4B3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41</c:v>
                </c:pt>
                <c:pt idx="1">
                  <c:v>945</c:v>
                </c:pt>
                <c:pt idx="2">
                  <c:v>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56-447D-A82C-5F5E485F4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5F-4F2A-88D9-EA73819326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5F-4F2A-88D9-EA73819326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75F-4F2A-88D9-EA73819326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1129</c:v>
                </c:pt>
                <c:pt idx="1">
                  <c:v>250</c:v>
                </c:pt>
                <c:pt idx="2">
                  <c:v>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5F-4F2A-88D9-EA7381932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9A-451F-AB1D-6C5C286C04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9A-451F-AB1D-6C5C286C04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48</c:v>
                </c:pt>
                <c:pt idx="1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9A-451F-AB1D-6C5C286C0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EB-4B3B-A168-2979D3BB9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EB-4B3B-A168-2979D3BB9B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3325</c:v>
                </c:pt>
                <c:pt idx="1">
                  <c:v>2355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EB-4B3B-A168-2979D3BB9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992</c:v>
              </c:pt>
              <c:pt idx="1">
                <c:v>2189</c:v>
              </c:pt>
              <c:pt idx="2">
                <c:v>18</c:v>
              </c:pt>
              <c:pt idx="3">
                <c:v>1</c:v>
              </c:pt>
              <c:pt idx="4">
                <c:v>377</c:v>
              </c:pt>
            </c:numLit>
          </c:val>
          <c:extLst>
            <c:ext xmlns:c16="http://schemas.microsoft.com/office/drawing/2014/chart" uri="{C3380CC4-5D6E-409C-BE32-E72D297353CC}">
              <c16:uniqueId val="{00000003-4FED-481F-9823-BED7DE370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1483</c:v>
              </c:pt>
              <c:pt idx="1">
                <c:v>1730</c:v>
              </c:pt>
              <c:pt idx="2">
                <c:v>84</c:v>
              </c:pt>
              <c:pt idx="3">
                <c:v>17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2627-452D-B85F-2030F9460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178</c:v>
              </c:pt>
              <c:pt idx="2">
                <c:v>10</c:v>
              </c:pt>
              <c:pt idx="3">
                <c:v>10</c:v>
              </c:pt>
              <c:pt idx="4">
                <c:v>88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71CF-4E7A-A721-085429CE2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321634795650532"/>
          <c:y val="0.15275590551181104"/>
          <c:w val="0.3001169853768279"/>
          <c:h val="0.844488188976378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94</c:v>
              </c:pt>
              <c:pt idx="1">
                <c:v>204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9C6A-4FEB-AA93-C97B08CA4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3091</c:v>
              </c:pt>
              <c:pt idx="1">
                <c:v>21</c:v>
              </c:pt>
              <c:pt idx="2">
                <c:v>286</c:v>
              </c:pt>
              <c:pt idx="3">
                <c:v>62</c:v>
              </c:pt>
              <c:pt idx="4">
                <c:v>48</c:v>
              </c:pt>
              <c:pt idx="5">
                <c:v>41</c:v>
              </c:pt>
              <c:pt idx="6">
                <c:v>32</c:v>
              </c:pt>
              <c:pt idx="7">
                <c:v>518</c:v>
              </c:pt>
              <c:pt idx="8">
                <c:v>191</c:v>
              </c:pt>
              <c:pt idx="9">
                <c:v>1125</c:v>
              </c:pt>
            </c:numLit>
          </c:val>
          <c:extLst>
            <c:ext xmlns:c16="http://schemas.microsoft.com/office/drawing/2014/chart" uri="{C3380CC4-5D6E-409C-BE32-E72D297353CC}">
              <c16:uniqueId val="{00000003-85E2-48B4-B680-EAF87E9F1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Liquidación régimen económico matrimonial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376</c:v>
              </c:pt>
              <c:pt idx="1">
                <c:v>569</c:v>
              </c:pt>
              <c:pt idx="2">
                <c:v>468</c:v>
              </c:pt>
              <c:pt idx="3">
                <c:v>399</c:v>
              </c:pt>
              <c:pt idx="4">
                <c:v>171</c:v>
              </c:pt>
              <c:pt idx="5">
                <c:v>104</c:v>
              </c:pt>
              <c:pt idx="6">
                <c:v>374</c:v>
              </c:pt>
              <c:pt idx="7">
                <c:v>309</c:v>
              </c:pt>
              <c:pt idx="8">
                <c:v>279</c:v>
              </c:pt>
              <c:pt idx="9">
                <c:v>30</c:v>
              </c:pt>
              <c:pt idx="1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C76C-4C42-A962-E21EB647E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CF-45B8-BDB2-72171C8AB1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CF-45B8-BDB2-72171C8AB1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CF-45B8-BDB2-72171C8AB1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145</c:v>
                </c:pt>
                <c:pt idx="1">
                  <c:v>47</c:v>
                </c:pt>
                <c:pt idx="2">
                  <c:v>1483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CF-45B8-BDB2-72171C8AB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6567</c:v>
              </c:pt>
              <c:pt idx="1">
                <c:v>1366</c:v>
              </c:pt>
              <c:pt idx="2">
                <c:v>835</c:v>
              </c:pt>
              <c:pt idx="3">
                <c:v>192</c:v>
              </c:pt>
              <c:pt idx="4">
                <c:v>116</c:v>
              </c:pt>
              <c:pt idx="5">
                <c:v>405</c:v>
              </c:pt>
              <c:pt idx="6">
                <c:v>3755</c:v>
              </c:pt>
              <c:pt idx="7">
                <c:v>102</c:v>
              </c:pt>
              <c:pt idx="8">
                <c:v>128</c:v>
              </c:pt>
              <c:pt idx="9">
                <c:v>397</c:v>
              </c:pt>
              <c:pt idx="10">
                <c:v>242</c:v>
              </c:pt>
              <c:pt idx="11">
                <c:v>690</c:v>
              </c:pt>
              <c:pt idx="12">
                <c:v>158</c:v>
              </c:pt>
              <c:pt idx="13">
                <c:v>7155</c:v>
              </c:pt>
              <c:pt idx="14">
                <c:v>291</c:v>
              </c:pt>
            </c:numLit>
          </c:val>
          <c:extLst>
            <c:ext xmlns:c16="http://schemas.microsoft.com/office/drawing/2014/chart" uri="{C3380CC4-5D6E-409C-BE32-E72D297353CC}">
              <c16:uniqueId val="{00000000-336D-42F3-B069-8A652956A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620</c:v>
              </c:pt>
              <c:pt idx="1">
                <c:v>78</c:v>
              </c:pt>
              <c:pt idx="2">
                <c:v>113</c:v>
              </c:pt>
              <c:pt idx="3">
                <c:v>939</c:v>
              </c:pt>
              <c:pt idx="4">
                <c:v>190</c:v>
              </c:pt>
              <c:pt idx="5">
                <c:v>53</c:v>
              </c:pt>
              <c:pt idx="6">
                <c:v>55</c:v>
              </c:pt>
              <c:pt idx="7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D58C-4C45-8D44-E58BAEA7D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38</c:v>
              </c:pt>
              <c:pt idx="1">
                <c:v>458</c:v>
              </c:pt>
              <c:pt idx="2">
                <c:v>73</c:v>
              </c:pt>
              <c:pt idx="3">
                <c:v>81</c:v>
              </c:pt>
              <c:pt idx="4">
                <c:v>82</c:v>
              </c:pt>
              <c:pt idx="5">
                <c:v>90</c:v>
              </c:pt>
              <c:pt idx="6">
                <c:v>845</c:v>
              </c:pt>
              <c:pt idx="7">
                <c:v>128</c:v>
              </c:pt>
              <c:pt idx="8">
                <c:v>45</c:v>
              </c:pt>
              <c:pt idx="9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958E-4851-845B-F73BE2EED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221</c:v>
              </c:pt>
              <c:pt idx="1">
                <c:v>274</c:v>
              </c:pt>
              <c:pt idx="2">
                <c:v>92</c:v>
              </c:pt>
              <c:pt idx="3">
                <c:v>193</c:v>
              </c:pt>
              <c:pt idx="4">
                <c:v>758</c:v>
              </c:pt>
              <c:pt idx="5">
                <c:v>87</c:v>
              </c:pt>
              <c:pt idx="6">
                <c:v>87</c:v>
              </c:pt>
              <c:pt idx="7">
                <c:v>144</c:v>
              </c:pt>
              <c:pt idx="8">
                <c:v>204</c:v>
              </c:pt>
              <c:pt idx="9">
                <c:v>118</c:v>
              </c:pt>
              <c:pt idx="10">
                <c:v>242</c:v>
              </c:pt>
              <c:pt idx="11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6422-4F39-8B57-80DFE9F82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212</c:v>
              </c:pt>
              <c:pt idx="1">
                <c:v>69</c:v>
              </c:pt>
              <c:pt idx="2">
                <c:v>157</c:v>
              </c:pt>
              <c:pt idx="3">
                <c:v>128</c:v>
              </c:pt>
              <c:pt idx="4">
                <c:v>598</c:v>
              </c:pt>
              <c:pt idx="5">
                <c:v>111</c:v>
              </c:pt>
              <c:pt idx="6">
                <c:v>180</c:v>
              </c:pt>
              <c:pt idx="7">
                <c:v>157</c:v>
              </c:pt>
              <c:pt idx="8">
                <c:v>146</c:v>
              </c:pt>
              <c:pt idx="9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7C05-40B4-BC6A-923AD9A66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4</c:v>
              </c:pt>
              <c:pt idx="2">
                <c:v>17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397-4274-A6B2-96C3B38F3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3</c:v>
              </c:pt>
              <c:pt idx="2">
                <c:v>1</c:v>
              </c:pt>
              <c:pt idx="3">
                <c:v>12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B73-4DE6-9EFE-BCEFD04BC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E90-4DFB-94A9-D3B7A2E4A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Administración Justicia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DE-40E9-9645-371286329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Seguridad Vial </c:v>
                </c:pt>
                <c:pt idx="4">
                  <c:v>Administración Pública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51</c:v>
              </c:pt>
              <c:pt idx="1">
                <c:v>16</c:v>
              </c:pt>
              <c:pt idx="2">
                <c:v>84</c:v>
              </c:pt>
              <c:pt idx="3">
                <c:v>49</c:v>
              </c:pt>
              <c:pt idx="4">
                <c:v>17</c:v>
              </c:pt>
              <c:pt idx="5">
                <c:v>20</c:v>
              </c:pt>
              <c:pt idx="6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1E4B-4B2A-A2E9-A4B7451B2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BE-4044-93B3-76F7C10D67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BE-4044-93B3-76F7C10D67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1413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BE-4044-93B3-76F7C10D6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</c:v>
              </c:pt>
              <c:pt idx="1">
                <c:v>106</c:v>
              </c:pt>
              <c:pt idx="2">
                <c:v>1</c:v>
              </c:pt>
              <c:pt idx="3">
                <c:v>4</c:v>
              </c:pt>
              <c:pt idx="4">
                <c:v>26</c:v>
              </c:pt>
              <c:pt idx="5">
                <c:v>1</c:v>
              </c:pt>
              <c:pt idx="6">
                <c:v>18</c:v>
              </c:pt>
              <c:pt idx="7">
                <c:v>8</c:v>
              </c:pt>
              <c:pt idx="8">
                <c:v>2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9EA-4E96-8B66-BA27C3109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246</c:v>
              </c:pt>
              <c:pt idx="1">
                <c:v>570</c:v>
              </c:pt>
              <c:pt idx="2">
                <c:v>177</c:v>
              </c:pt>
              <c:pt idx="3">
                <c:v>108</c:v>
              </c:pt>
              <c:pt idx="4">
                <c:v>535</c:v>
              </c:pt>
              <c:pt idx="5">
                <c:v>92</c:v>
              </c:pt>
              <c:pt idx="6">
                <c:v>1052</c:v>
              </c:pt>
              <c:pt idx="7">
                <c:v>279</c:v>
              </c:pt>
              <c:pt idx="8">
                <c:v>158</c:v>
              </c:pt>
              <c:pt idx="9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4B44-48D7-BF87-A6A4AA3FB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51-4A82-A70C-7CAA62105C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51-4A82-A70C-7CAA62105C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51-4A82-A70C-7CAA62105C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51-4A82-A70C-7CAA62105C8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51-4A82-A70C-7CAA62105C8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51-4A82-A70C-7CAA62105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7</c:v>
                </c:pt>
                <c:pt idx="1">
                  <c:v>10</c:v>
                </c:pt>
                <c:pt idx="2">
                  <c:v>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51-4A82-A70C-7CAA62105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6E-43B0-A283-388AF6A3EA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6E-43B0-A283-388AF6A3EA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6E-43B0-A283-388AF6A3EA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6E-43B0-A283-388AF6A3EA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66E-43B0-A283-388AF6A3EA7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6E-43B0-A283-388AF6A3EA7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E-43B0-A283-388AF6A3EA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6E-43B0-A283-388AF6A3EA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6E-43B0-A283-388AF6A3E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19</c:v>
                </c:pt>
                <c:pt idx="1">
                  <c:v>11</c:v>
                </c:pt>
                <c:pt idx="2">
                  <c:v>19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6E-43B0-A283-388AF6A3E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637</c:v>
              </c:pt>
              <c:pt idx="1">
                <c:v>87</c:v>
              </c:pt>
              <c:pt idx="2">
                <c:v>28</c:v>
              </c:pt>
              <c:pt idx="3">
                <c:v>207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9601-4A55-AED1-BB6FA4B1F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315</c:v>
              </c:pt>
              <c:pt idx="1">
                <c:v>73</c:v>
              </c:pt>
              <c:pt idx="2">
                <c:v>20</c:v>
              </c:pt>
              <c:pt idx="3">
                <c:v>184</c:v>
              </c:pt>
              <c:pt idx="4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0F42-491F-8C47-DB265604A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47</c:v>
              </c:pt>
              <c:pt idx="2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517B-4BD8-BFF7-1836A4FC1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188</c:v>
              </c:pt>
              <c:pt idx="1">
                <c:v>25</c:v>
              </c:pt>
              <c:pt idx="2">
                <c:v>7</c:v>
              </c:pt>
              <c:pt idx="3">
                <c:v>147</c:v>
              </c:pt>
              <c:pt idx="4">
                <c:v>54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0538-4DC3-A288-49CECE317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124</c:v>
              </c:pt>
              <c:pt idx="1">
                <c:v>20</c:v>
              </c:pt>
              <c:pt idx="2">
                <c:v>5</c:v>
              </c:pt>
              <c:pt idx="3">
                <c:v>27</c:v>
              </c:pt>
              <c:pt idx="4">
                <c:v>13</c:v>
              </c:pt>
              <c:pt idx="5">
                <c:v>38</c:v>
              </c:pt>
              <c:pt idx="6">
                <c:v>41</c:v>
              </c:pt>
              <c:pt idx="7">
                <c:v>5</c:v>
              </c:pt>
              <c:pt idx="8">
                <c:v>4</c:v>
              </c:pt>
              <c:pt idx="9">
                <c:v>26</c:v>
              </c:pt>
              <c:pt idx="10">
                <c:v>55</c:v>
              </c:pt>
              <c:pt idx="11">
                <c:v>7</c:v>
              </c:pt>
              <c:pt idx="12">
                <c:v>62</c:v>
              </c:pt>
              <c:pt idx="1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DC8-4671-A3D8-C1CB5F21F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94</c:v>
              </c:pt>
              <c:pt idx="1">
                <c:v>20</c:v>
              </c:pt>
              <c:pt idx="2">
                <c:v>198</c:v>
              </c:pt>
              <c:pt idx="3">
                <c:v>8</c:v>
              </c:pt>
              <c:pt idx="4">
                <c:v>3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76CD-4953-AAC3-313E68A99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60-4472-B7DE-F9210E577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60-4472-B7DE-F9210E5778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677</c:v>
                </c:pt>
                <c:pt idx="1">
                  <c:v>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60-4472-B7DE-F9210E577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2C-4CAC-939B-CC1EDC0BB3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2C-4CAC-939B-CC1EDC0BB3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24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2C-4CAC-939B-CC1EDC0BB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95-41A6-97A4-DD606DDA48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95-41A6-97A4-DD606DDA48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95-41A6-97A4-DD606DDA48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95-41A6-97A4-DD606DDA48C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5-41A6-97A4-DD606DDA48C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13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95-41A6-97A4-DD606DDA48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182</c:v>
              </c:pt>
              <c:pt idx="1">
                <c:v>48</c:v>
              </c:pt>
              <c:pt idx="2">
                <c:v>2</c:v>
              </c:pt>
              <c:pt idx="3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9D62-4275-B260-21B34A949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107</c:v>
              </c:pt>
              <c:pt idx="1">
                <c:v>19</c:v>
              </c:pt>
              <c:pt idx="2">
                <c:v>1</c:v>
              </c:pt>
              <c:pt idx="3">
                <c:v>1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D9E3-48AE-8A0F-68FCEAC29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11</c:v>
              </c:pt>
              <c:pt idx="2">
                <c:v>13</c:v>
              </c:pt>
              <c:pt idx="3">
                <c:v>23</c:v>
              </c:pt>
              <c:pt idx="4">
                <c:v>79</c:v>
              </c:pt>
              <c:pt idx="5">
                <c:v>88</c:v>
              </c:pt>
              <c:pt idx="6">
                <c:v>26</c:v>
              </c:pt>
              <c:pt idx="7">
                <c:v>11</c:v>
              </c:pt>
              <c:pt idx="8">
                <c:v>3</c:v>
              </c:pt>
              <c:pt idx="9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7092-4CC0-A1A9-DFF01A834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F92-418A-965D-488479B76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F6-4BC6-946C-90262B469B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F6-4BC6-946C-90262B469B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47</c:v>
                </c:pt>
                <c:pt idx="1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F6-4BC6-946C-90262B469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0A-4B65-904A-E93BE0F0EA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0A-4B65-904A-E93BE0F0EA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40A-4B65-904A-E93BE0F0EA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40A-4B65-904A-E93BE0F0EAD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0A-4B65-904A-E93BE0F0EA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84</c:v>
                </c:pt>
                <c:pt idx="1">
                  <c:v>145</c:v>
                </c:pt>
                <c:pt idx="2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0A-4B65-904A-E93BE0F0E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657</c:v>
              </c:pt>
              <c:pt idx="1">
                <c:v>163</c:v>
              </c:pt>
              <c:pt idx="2">
                <c:v>10</c:v>
              </c:pt>
              <c:pt idx="3">
                <c:v>3</c:v>
              </c:pt>
              <c:pt idx="4">
                <c:v>6</c:v>
              </c:pt>
              <c:pt idx="5">
                <c:v>516</c:v>
              </c:pt>
            </c:numLit>
          </c:val>
          <c:extLst>
            <c:ext xmlns:c16="http://schemas.microsoft.com/office/drawing/2014/chart" uri="{C3380CC4-5D6E-409C-BE32-E72D297353CC}">
              <c16:uniqueId val="{00000000-E320-4FFE-B11D-0208FA50E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299</c:v>
              </c:pt>
              <c:pt idx="1">
                <c:v>124</c:v>
              </c:pt>
              <c:pt idx="2">
                <c:v>1</c:v>
              </c:pt>
              <c:pt idx="3">
                <c:v>2</c:v>
              </c:pt>
              <c:pt idx="4">
                <c:v>3</c:v>
              </c:pt>
              <c:pt idx="5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BCCD-4F31-917A-B6CEACD24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C8-4870-BFBF-3C642DBAA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C8-4870-BFBF-3C642DBAA8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380</c:v>
                </c:pt>
                <c:pt idx="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C8-4870-BFBF-3C642DBAA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52-449E-AE75-EAD3F8B2E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221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3A2-49E7-B6B0-9C1C66FA4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13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097-4BB4-B89B-3258D52E4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441-416C-9D80-E5E586E55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8AC-4A3A-8575-1BB0C6A3F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B8D-4D24-9292-8CD111C2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225</c:v>
              </c:pt>
              <c:pt idx="2">
                <c:v>31</c:v>
              </c:pt>
              <c:pt idx="3">
                <c:v>3</c:v>
              </c:pt>
              <c:pt idx="4">
                <c:v>12</c:v>
              </c:pt>
              <c:pt idx="5">
                <c:v>109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BC8-41B7-8701-503924EDA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587</c:v>
              </c:pt>
              <c:pt idx="2">
                <c:v>14</c:v>
              </c:pt>
              <c:pt idx="3">
                <c:v>27</c:v>
              </c:pt>
              <c:pt idx="4">
                <c:v>301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BC6-46D3-B0A8-E859E59E2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D6-40DB-AF2B-3E08F95D8C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D6-40DB-AF2B-3E08F95D8C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32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D6-40DB-AF2B-3E08F95D8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553</c:v>
              </c:pt>
              <c:pt idx="2">
                <c:v>16</c:v>
              </c:pt>
              <c:pt idx="3">
                <c:v>1</c:v>
              </c:pt>
              <c:pt idx="4">
                <c:v>22</c:v>
              </c:pt>
              <c:pt idx="5">
                <c:v>248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1D-4C3E-BB99-EECD5A585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58</c:v>
              </c:pt>
              <c:pt idx="2">
                <c:v>21</c:v>
              </c:pt>
              <c:pt idx="3">
                <c:v>4</c:v>
              </c:pt>
              <c:pt idx="4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9625-43F3-9D49-93286C371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64</c:v>
              </c:pt>
              <c:pt idx="2">
                <c:v>28</c:v>
              </c:pt>
              <c:pt idx="3">
                <c:v>13</c:v>
              </c:pt>
              <c:pt idx="4">
                <c:v>69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27D-4825-8F48-66FE7E93C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6CDC-462D-A6CF-4D0674030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643</c:v>
              </c:pt>
              <c:pt idx="2">
                <c:v>46</c:v>
              </c:pt>
              <c:pt idx="3">
                <c:v>3</c:v>
              </c:pt>
              <c:pt idx="4">
                <c:v>44</c:v>
              </c:pt>
              <c:pt idx="5">
                <c:v>308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78B-47BF-84AF-4EBA76592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5</c:v>
              </c:pt>
              <c:pt idx="2">
                <c:v>79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F65-4FE4-B72A-9079C8FB4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</c:v>
              </c:pt>
              <c:pt idx="2">
                <c:v>114</c:v>
              </c:pt>
              <c:pt idx="3">
                <c:v>9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2-3E8E-49DE-AE4D-D7203EE2D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</c:v>
              </c:pt>
              <c:pt idx="2">
                <c:v>3</c:v>
              </c:pt>
              <c:pt idx="3">
                <c:v>23</c:v>
              </c:pt>
              <c:pt idx="4">
                <c:v>2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10BB-444A-97AB-9D6E358E3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CFB-4E1B-9F7A-07FE807B0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26-4358-8F2B-959FAF73A8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26-4358-8F2B-959FAF73A8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50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26-4358-8F2B-959FAF73A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D5-481A-9507-89C0B12A6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D5-481A-9507-89C0B12A68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D5-481A-9507-89C0B12A685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78</c:v>
                </c:pt>
                <c:pt idx="1">
                  <c:v>2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D5-481A-9507-89C0B12A6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1D-4A3C-8241-5A0F56A000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1D-4A3C-8241-5A0F56A000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696</c:v>
                </c:pt>
                <c:pt idx="1">
                  <c:v>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1D-4A3C-8241-5A0F56A00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22</xdr:row>
      <xdr:rowOff>104775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3F00E25-CBE3-41CC-AB94-3DE1434B1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183378A-8220-40F2-8643-D0388CFCED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F132973-69F8-4AFB-8257-20CB35CC44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D2312CD-221F-4CAC-BFEE-E443B7C7B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4CEDDCA-42B7-4FF2-A5AA-CB9CF93D13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DBF857B-C6AB-4560-8B93-A7E4ABDF01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0DB1E99-B071-403C-9F62-DC0465F3AC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732E0E7-D9CA-4784-90F0-92421AAEE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7597398-CA4E-43A5-9116-CE1482AD6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558CF55-91C5-4F3F-9583-54351E18BE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9AE2F34-9705-4D0A-987C-12F8B2D74B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D9F55F5-780A-40AF-9AAF-4E3177559C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853675-677E-49F4-ACC4-9177A4AF3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EDABCF6-408D-40F1-9433-6E104B64A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F6F39DD-62CC-4B53-A040-D520FD640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2FD3439-7D8B-4093-BBD5-F98E98936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F3F1B47-57D1-4A70-892A-AFE14F712C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5E49EB2F-B0C5-4D6B-8C41-5EBC4F54F6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17490A48-0E33-4A80-9140-0D7EAA8D22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6251836D-59BC-4929-BA60-96DB9BB578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3F0858D-258F-4286-9CE5-AF5ED453E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EC90D0C-6C0B-40FA-BF7A-B99FD9A04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451164C-F2CF-42BB-A142-CF674DF0D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42FD685-2E03-4D19-870F-7D7AF31F4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A9ECE2A-7A64-4457-A409-EC8E62881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9CBDCB9-FD07-4C47-8AE3-C5BB0B88A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699DE4F-4BE0-4C64-8C8B-207B4C743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F545144-EF1F-4EF6-86DB-5DD5FD853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2E52490-C7DC-4A6A-9E62-3311D3C44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A7A9DFE-04BD-4EAD-98AD-F403A11C9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15721F8-4FC9-4201-A1A7-166C6A4C7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335CD10-6074-477B-800C-766630C9C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F61A56C-1CE2-4E7A-ADE0-8EC55B6A6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2CC2C8B-8E20-4DC9-B797-C119FF2AA8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107950</xdr:colOff>
      <xdr:row>6</xdr:row>
      <xdr:rowOff>238125</xdr:rowOff>
    </xdr:from>
    <xdr:to>
      <xdr:col>21</xdr:col>
      <xdr:colOff>552450</xdr:colOff>
      <xdr:row>18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DE25CF5-1B0B-4603-BD6E-546F7FE375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241300</xdr:colOff>
      <xdr:row>8</xdr:row>
      <xdr:rowOff>76199</xdr:rowOff>
    </xdr:from>
    <xdr:to>
      <xdr:col>54</xdr:col>
      <xdr:colOff>3175</xdr:colOff>
      <xdr:row>19</xdr:row>
      <xdr:rowOff>95249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579EDEA-CD68-497B-83FF-736D0D674B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514350</xdr:colOff>
      <xdr:row>6</xdr:row>
      <xdr:rowOff>203200</xdr:rowOff>
    </xdr:from>
    <xdr:to>
      <xdr:col>60</xdr:col>
      <xdr:colOff>409575</xdr:colOff>
      <xdr:row>16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542CE38-0E9F-4C5D-B656-585F4C25FF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AA7DB08-6B05-4804-9B2D-9EDBF7D748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38</xdr:row>
      <xdr:rowOff>95250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A8474CD-00C9-4F59-B725-D5F3B49894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B30C440-864A-4D41-8CE4-67B5F86E8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B487FCC-D37A-484B-B823-B39EC1F97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6F1C497-8031-4BC8-8927-942AA1B324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0323986-8EF2-46A0-B188-634D40E47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C3877C1-454B-434B-99AA-BE44F4048A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D4D4BE2-5AD8-4A7F-9476-0C1C3EC60A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2F3B1B3-91D5-4DFB-8C56-A2A1E7487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386C524-EB19-4FA7-B687-E89A732F1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BFFD175-772E-4DDE-93F9-51A89B1677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A615AD0-2D5F-4E94-9ED5-7A1BB05791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E712C9C-BC52-45F8-826C-2BBB59AC9A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C45AFDA-1DE8-4E05-BA2E-7D1B67DFE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12EE08E-804D-4783-A4DC-949789695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C04BFBA-39DC-4D73-B444-05F7980B1B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DBFB225-0B7B-40A5-9081-664CA70F0B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34DA487-A50B-4FE4-B2D3-6A8E3E5CF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7791CFD-66E3-4CEE-A361-6E1E5AA891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7C02049-C85C-4433-B135-23E8DC7075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162969F-38E6-4DCB-BEB1-DCD98BA782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FB721CD-0D12-42B5-82E7-E9B2607E7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2EA545E-FE55-4506-B6AE-AF44C919F5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0B5C258-FF75-403C-8842-789A6D0500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66EE16B-1027-4B6F-8498-549817883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C0CB7D78-7218-41B6-8F04-57FA523FE5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3199C767-04E8-4102-8DE9-011B5A6F0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98E97D5-6122-4738-AEC1-ABF401AC2B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851E5B3-C6F4-4900-86F3-32A166EBF9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48728D6-7B2D-4F1D-83CF-D4620FF117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E21C726-DB2F-47E0-9F4F-9F0A62799F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ygZT5bYrx+kzsY97gqx+QzjORNq5VTKrh61wB8ETWybsWNumJ7Mj+AZWP9ZTU0zbWM2ZJFScyGkcsWc5b+C11w==" saltValue="O86K07piJXUkmZtEsoopD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4</v>
      </c>
      <c r="D5" s="14">
        <v>1</v>
      </c>
      <c r="E5" s="23">
        <v>2</v>
      </c>
    </row>
    <row r="6" spans="1:5" x14ac:dyDescent="0.25">
      <c r="A6" s="22" t="s">
        <v>1204</v>
      </c>
      <c r="B6" s="17"/>
      <c r="C6" s="14">
        <v>5</v>
      </c>
      <c r="D6" s="14">
        <v>4</v>
      </c>
      <c r="E6" s="23">
        <v>1</v>
      </c>
    </row>
    <row r="7" spans="1:5" x14ac:dyDescent="0.25">
      <c r="A7" s="22" t="s">
        <v>1205</v>
      </c>
      <c r="B7" s="17"/>
      <c r="C7" s="14">
        <v>0</v>
      </c>
      <c r="D7" s="14">
        <v>0</v>
      </c>
      <c r="E7" s="23">
        <v>0</v>
      </c>
    </row>
    <row r="8" spans="1:5" x14ac:dyDescent="0.25">
      <c r="A8" s="22" t="s">
        <v>1206</v>
      </c>
      <c r="B8" s="17"/>
      <c r="C8" s="14">
        <v>79</v>
      </c>
      <c r="D8" s="14">
        <v>24</v>
      </c>
      <c r="E8" s="23">
        <v>54</v>
      </c>
    </row>
    <row r="9" spans="1:5" x14ac:dyDescent="0.25">
      <c r="A9" s="22" t="s">
        <v>635</v>
      </c>
      <c r="B9" s="17"/>
      <c r="C9" s="14">
        <v>1</v>
      </c>
      <c r="D9" s="14">
        <v>0</v>
      </c>
      <c r="E9" s="23">
        <v>1</v>
      </c>
    </row>
    <row r="10" spans="1:5" x14ac:dyDescent="0.25">
      <c r="A10" s="22" t="s">
        <v>1207</v>
      </c>
      <c r="B10" s="17"/>
      <c r="C10" s="14">
        <v>1</v>
      </c>
      <c r="D10" s="14">
        <v>1</v>
      </c>
      <c r="E10" s="23">
        <v>0</v>
      </c>
    </row>
    <row r="11" spans="1:5" x14ac:dyDescent="0.25">
      <c r="A11" s="195" t="s">
        <v>976</v>
      </c>
      <c r="B11" s="196"/>
      <c r="C11" s="31">
        <v>90</v>
      </c>
      <c r="D11" s="31">
        <v>30</v>
      </c>
      <c r="E11" s="31">
        <v>58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>
        <v>0</v>
      </c>
    </row>
    <row r="15" spans="1:5" x14ac:dyDescent="0.25">
      <c r="A15" s="22" t="s">
        <v>1210</v>
      </c>
      <c r="B15" s="17"/>
      <c r="C15" s="23">
        <v>0</v>
      </c>
    </row>
    <row r="16" spans="1:5" x14ac:dyDescent="0.25">
      <c r="A16" s="22" t="s">
        <v>1211</v>
      </c>
      <c r="B16" s="17"/>
      <c r="C16" s="23">
        <v>0</v>
      </c>
    </row>
    <row r="17" spans="1:3" x14ac:dyDescent="0.25">
      <c r="A17" s="195" t="s">
        <v>976</v>
      </c>
      <c r="B17" s="196"/>
      <c r="C17" s="31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8</v>
      </c>
    </row>
    <row r="22" spans="1:3" x14ac:dyDescent="0.25">
      <c r="A22" s="22" t="s">
        <v>1204</v>
      </c>
      <c r="B22" s="17"/>
      <c r="C22" s="23">
        <v>7</v>
      </c>
    </row>
    <row r="23" spans="1:3" x14ac:dyDescent="0.25">
      <c r="A23" s="22" t="s">
        <v>1205</v>
      </c>
      <c r="B23" s="17"/>
      <c r="C23" s="23">
        <v>4</v>
      </c>
    </row>
    <row r="24" spans="1:3" x14ac:dyDescent="0.25">
      <c r="A24" s="22" t="s">
        <v>1206</v>
      </c>
      <c r="B24" s="17"/>
      <c r="C24" s="23">
        <v>47</v>
      </c>
    </row>
    <row r="25" spans="1:3" x14ac:dyDescent="0.25">
      <c r="A25" s="22" t="s">
        <v>635</v>
      </c>
      <c r="B25" s="17"/>
      <c r="C25" s="23">
        <v>10</v>
      </c>
    </row>
    <row r="26" spans="1:3" x14ac:dyDescent="0.25">
      <c r="A26" s="22" t="s">
        <v>1207</v>
      </c>
      <c r="B26" s="17"/>
      <c r="C26" s="23">
        <v>37</v>
      </c>
    </row>
    <row r="27" spans="1:3" x14ac:dyDescent="0.25">
      <c r="A27" s="195" t="s">
        <v>976</v>
      </c>
      <c r="B27" s="196"/>
      <c r="C27" s="31">
        <v>113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10</v>
      </c>
    </row>
    <row r="32" spans="1:3" x14ac:dyDescent="0.25">
      <c r="A32" s="22" t="s">
        <v>1048</v>
      </c>
      <c r="B32" s="17"/>
      <c r="C32" s="23">
        <v>1</v>
      </c>
    </row>
    <row r="33" spans="1:3" x14ac:dyDescent="0.25">
      <c r="A33" s="22" t="s">
        <v>1213</v>
      </c>
      <c r="B33" s="17"/>
      <c r="C33" s="23">
        <v>114</v>
      </c>
    </row>
    <row r="34" spans="1:3" x14ac:dyDescent="0.25">
      <c r="A34" s="22" t="s">
        <v>1146</v>
      </c>
      <c r="B34" s="17"/>
      <c r="C34" s="23">
        <v>9</v>
      </c>
    </row>
    <row r="35" spans="1:3" x14ac:dyDescent="0.25">
      <c r="A35" s="22" t="s">
        <v>1214</v>
      </c>
      <c r="B35" s="17"/>
      <c r="C35" s="23">
        <v>33</v>
      </c>
    </row>
    <row r="36" spans="1:3" x14ac:dyDescent="0.25">
      <c r="A36" s="22" t="s">
        <v>1050</v>
      </c>
      <c r="B36" s="17"/>
      <c r="C36" s="23">
        <v>0</v>
      </c>
    </row>
    <row r="37" spans="1:3" x14ac:dyDescent="0.25">
      <c r="A37" s="22" t="s">
        <v>1051</v>
      </c>
      <c r="B37" s="17"/>
      <c r="C37" s="23">
        <v>0</v>
      </c>
    </row>
    <row r="38" spans="1:3" x14ac:dyDescent="0.25">
      <c r="A38" s="22" t="s">
        <v>1109</v>
      </c>
      <c r="B38" s="17"/>
      <c r="C38" s="23">
        <v>0</v>
      </c>
    </row>
    <row r="39" spans="1:3" x14ac:dyDescent="0.25">
      <c r="A39" s="22" t="s">
        <v>1110</v>
      </c>
      <c r="B39" s="17"/>
      <c r="C39" s="23">
        <v>0</v>
      </c>
    </row>
    <row r="40" spans="1:3" x14ac:dyDescent="0.25">
      <c r="A40" s="195" t="s">
        <v>976</v>
      </c>
      <c r="B40" s="196"/>
      <c r="C40" s="31">
        <v>167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>
        <v>0</v>
      </c>
    </row>
    <row r="45" spans="1:3" x14ac:dyDescent="0.25">
      <c r="A45" s="22" t="s">
        <v>1204</v>
      </c>
      <c r="B45" s="17"/>
      <c r="C45" s="23">
        <v>4</v>
      </c>
    </row>
    <row r="46" spans="1:3" x14ac:dyDescent="0.25">
      <c r="A46" s="22" t="s">
        <v>1205</v>
      </c>
      <c r="B46" s="17"/>
      <c r="C46" s="23">
        <v>3</v>
      </c>
    </row>
    <row r="47" spans="1:3" x14ac:dyDescent="0.25">
      <c r="A47" s="22" t="s">
        <v>1206</v>
      </c>
      <c r="B47" s="17"/>
      <c r="C47" s="23">
        <v>19</v>
      </c>
    </row>
    <row r="48" spans="1:3" x14ac:dyDescent="0.25">
      <c r="A48" s="22" t="s">
        <v>635</v>
      </c>
      <c r="B48" s="17"/>
      <c r="C48" s="23">
        <v>4</v>
      </c>
    </row>
    <row r="49" spans="1:3" x14ac:dyDescent="0.25">
      <c r="A49" s="22" t="s">
        <v>1207</v>
      </c>
      <c r="B49" s="17"/>
      <c r="C49" s="23">
        <v>11</v>
      </c>
    </row>
    <row r="50" spans="1:3" x14ac:dyDescent="0.25">
      <c r="A50" s="195" t="s">
        <v>976</v>
      </c>
      <c r="B50" s="196"/>
      <c r="C50" s="31">
        <v>41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3">
        <v>1</v>
      </c>
    </row>
    <row r="54" spans="1:3" x14ac:dyDescent="0.25">
      <c r="A54" s="174"/>
      <c r="B54" s="13" t="s">
        <v>81</v>
      </c>
      <c r="C54" s="23">
        <v>0</v>
      </c>
    </row>
    <row r="55" spans="1:3" x14ac:dyDescent="0.25">
      <c r="A55" s="172" t="s">
        <v>1204</v>
      </c>
      <c r="B55" s="13" t="s">
        <v>80</v>
      </c>
      <c r="C55" s="23">
        <v>3</v>
      </c>
    </row>
    <row r="56" spans="1:3" x14ac:dyDescent="0.25">
      <c r="A56" s="174"/>
      <c r="B56" s="13" t="s">
        <v>81</v>
      </c>
      <c r="C56" s="23">
        <v>0</v>
      </c>
    </row>
    <row r="57" spans="1:3" x14ac:dyDescent="0.25">
      <c r="A57" s="172" t="s">
        <v>1205</v>
      </c>
      <c r="B57" s="13" t="s">
        <v>80</v>
      </c>
      <c r="C57" s="23">
        <v>3</v>
      </c>
    </row>
    <row r="58" spans="1:3" x14ac:dyDescent="0.25">
      <c r="A58" s="174"/>
      <c r="B58" s="13" t="s">
        <v>81</v>
      </c>
      <c r="C58" s="23">
        <v>0</v>
      </c>
    </row>
    <row r="59" spans="1:3" x14ac:dyDescent="0.25">
      <c r="A59" s="172" t="s">
        <v>1206</v>
      </c>
      <c r="B59" s="13" t="s">
        <v>80</v>
      </c>
      <c r="C59" s="23">
        <v>23</v>
      </c>
    </row>
    <row r="60" spans="1:3" x14ac:dyDescent="0.25">
      <c r="A60" s="174"/>
      <c r="B60" s="13" t="s">
        <v>81</v>
      </c>
      <c r="C60" s="23">
        <v>1</v>
      </c>
    </row>
    <row r="61" spans="1:3" x14ac:dyDescent="0.25">
      <c r="A61" s="172" t="s">
        <v>635</v>
      </c>
      <c r="B61" s="13" t="s">
        <v>80</v>
      </c>
      <c r="C61" s="23">
        <v>2</v>
      </c>
    </row>
    <row r="62" spans="1:3" x14ac:dyDescent="0.25">
      <c r="A62" s="174"/>
      <c r="B62" s="13" t="s">
        <v>81</v>
      </c>
      <c r="C62" s="23">
        <v>0</v>
      </c>
    </row>
    <row r="63" spans="1:3" x14ac:dyDescent="0.25">
      <c r="A63" s="172" t="s">
        <v>1207</v>
      </c>
      <c r="B63" s="13" t="s">
        <v>80</v>
      </c>
      <c r="C63" s="23">
        <v>5</v>
      </c>
    </row>
    <row r="64" spans="1:3" x14ac:dyDescent="0.25">
      <c r="A64" s="174"/>
      <c r="B64" s="13" t="s">
        <v>81</v>
      </c>
      <c r="C64" s="23">
        <v>1</v>
      </c>
    </row>
    <row r="65" spans="1:3" x14ac:dyDescent="0.25">
      <c r="A65" s="195" t="s">
        <v>976</v>
      </c>
      <c r="B65" s="196"/>
      <c r="C65" s="31">
        <v>39</v>
      </c>
    </row>
  </sheetData>
  <sheetProtection algorithmName="SHA-512" hashValue="sv8fqTjpm1ogqq2Cj8XYr/qBLZWWAFMzvyFcNhU0Davhc54jlN015QThBy+PAirGxsxhZNvNccRfheT6piuTQA==" saltValue="oh8ZwvrVCW9DbWn4ybwXO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5" t="s">
        <v>1221</v>
      </c>
      <c r="B5" s="47" t="s">
        <v>1222</v>
      </c>
      <c r="C5" s="14">
        <v>101</v>
      </c>
      <c r="D5" s="14">
        <v>1</v>
      </c>
      <c r="E5" s="14">
        <v>8</v>
      </c>
      <c r="F5" s="23">
        <v>0</v>
      </c>
    </row>
    <row r="6" spans="1:6" x14ac:dyDescent="0.25">
      <c r="A6" s="177"/>
      <c r="B6" s="47" t="s">
        <v>1223</v>
      </c>
      <c r="C6" s="14">
        <v>14</v>
      </c>
      <c r="D6" s="14">
        <v>3</v>
      </c>
      <c r="E6" s="14">
        <v>2</v>
      </c>
      <c r="F6" s="23">
        <v>0</v>
      </c>
    </row>
    <row r="7" spans="1:6" x14ac:dyDescent="0.25">
      <c r="A7" s="12" t="s">
        <v>1224</v>
      </c>
      <c r="B7" s="47" t="s">
        <v>1225</v>
      </c>
      <c r="C7" s="14">
        <v>0</v>
      </c>
      <c r="D7" s="14">
        <v>0</v>
      </c>
      <c r="E7" s="14">
        <v>0</v>
      </c>
      <c r="F7" s="23">
        <v>0</v>
      </c>
    </row>
    <row r="8" spans="1:6" ht="22.5" x14ac:dyDescent="0.25">
      <c r="A8" s="175" t="s">
        <v>1226</v>
      </c>
      <c r="B8" s="47" t="s">
        <v>1227</v>
      </c>
      <c r="C8" s="14">
        <v>8</v>
      </c>
      <c r="D8" s="14">
        <v>4</v>
      </c>
      <c r="E8" s="14">
        <v>2</v>
      </c>
      <c r="F8" s="23">
        <v>0</v>
      </c>
    </row>
    <row r="9" spans="1:6" x14ac:dyDescent="0.25">
      <c r="A9" s="176"/>
      <c r="B9" s="47" t="s">
        <v>1228</v>
      </c>
      <c r="C9" s="14">
        <v>2</v>
      </c>
      <c r="D9" s="14">
        <v>1</v>
      </c>
      <c r="E9" s="14">
        <v>0</v>
      </c>
      <c r="F9" s="23">
        <v>0</v>
      </c>
    </row>
    <row r="10" spans="1:6" ht="22.5" x14ac:dyDescent="0.25">
      <c r="A10" s="177"/>
      <c r="B10" s="47" t="s">
        <v>1229</v>
      </c>
      <c r="C10" s="14">
        <v>14</v>
      </c>
      <c r="D10" s="14">
        <v>0</v>
      </c>
      <c r="E10" s="14">
        <v>1</v>
      </c>
      <c r="F10" s="23">
        <v>0</v>
      </c>
    </row>
    <row r="11" spans="1:6" ht="22.5" x14ac:dyDescent="0.25">
      <c r="A11" s="175" t="s">
        <v>1230</v>
      </c>
      <c r="B11" s="47" t="s">
        <v>1231</v>
      </c>
      <c r="C11" s="14">
        <v>7</v>
      </c>
      <c r="D11" s="14">
        <v>0</v>
      </c>
      <c r="E11" s="14">
        <v>0</v>
      </c>
      <c r="F11" s="23">
        <v>0</v>
      </c>
    </row>
    <row r="12" spans="1:6" x14ac:dyDescent="0.25">
      <c r="A12" s="176"/>
      <c r="B12" s="47" t="s">
        <v>1232</v>
      </c>
      <c r="C12" s="14">
        <v>4</v>
      </c>
      <c r="D12" s="14">
        <v>1</v>
      </c>
      <c r="E12" s="14">
        <v>1</v>
      </c>
      <c r="F12" s="23">
        <v>0</v>
      </c>
    </row>
    <row r="13" spans="1:6" ht="22.5" x14ac:dyDescent="0.25">
      <c r="A13" s="177"/>
      <c r="B13" s="47" t="s">
        <v>1233</v>
      </c>
      <c r="C13" s="14">
        <v>37</v>
      </c>
      <c r="D13" s="14">
        <v>10</v>
      </c>
      <c r="E13" s="14">
        <v>0</v>
      </c>
      <c r="F13" s="23">
        <v>1</v>
      </c>
    </row>
    <row r="14" spans="1:6" ht="22.5" x14ac:dyDescent="0.25">
      <c r="A14" s="12" t="s">
        <v>1234</v>
      </c>
      <c r="B14" s="47" t="s">
        <v>1235</v>
      </c>
      <c r="C14" s="14">
        <v>4</v>
      </c>
      <c r="D14" s="14">
        <v>5</v>
      </c>
      <c r="E14" s="14">
        <v>0</v>
      </c>
      <c r="F14" s="23">
        <v>1</v>
      </c>
    </row>
    <row r="15" spans="1:6" x14ac:dyDescent="0.25">
      <c r="A15" s="175" t="s">
        <v>1236</v>
      </c>
      <c r="B15" s="47" t="s">
        <v>1237</v>
      </c>
      <c r="C15" s="14">
        <v>723</v>
      </c>
      <c r="D15" s="14">
        <v>68</v>
      </c>
      <c r="E15" s="14">
        <v>101</v>
      </c>
      <c r="F15" s="23">
        <v>35</v>
      </c>
    </row>
    <row r="16" spans="1:6" x14ac:dyDescent="0.25">
      <c r="A16" s="176"/>
      <c r="B16" s="47" t="s">
        <v>1238</v>
      </c>
      <c r="C16" s="14">
        <v>1</v>
      </c>
      <c r="D16" s="14">
        <v>0</v>
      </c>
      <c r="E16" s="14">
        <v>0</v>
      </c>
      <c r="F16" s="23">
        <v>0</v>
      </c>
    </row>
    <row r="17" spans="1:6" ht="22.5" x14ac:dyDescent="0.25">
      <c r="A17" s="176"/>
      <c r="B17" s="47" t="s">
        <v>1239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176"/>
      <c r="B18" s="47" t="s">
        <v>1240</v>
      </c>
      <c r="C18" s="14">
        <v>3</v>
      </c>
      <c r="D18" s="14">
        <v>1</v>
      </c>
      <c r="E18" s="14">
        <v>0</v>
      </c>
      <c r="F18" s="23">
        <v>0</v>
      </c>
    </row>
    <row r="19" spans="1:6" ht="22.5" x14ac:dyDescent="0.25">
      <c r="A19" s="177"/>
      <c r="B19" s="47" t="s">
        <v>1241</v>
      </c>
      <c r="C19" s="14">
        <v>3</v>
      </c>
      <c r="D19" s="14">
        <v>2</v>
      </c>
      <c r="E19" s="14">
        <v>3</v>
      </c>
      <c r="F19" s="23">
        <v>0</v>
      </c>
    </row>
    <row r="20" spans="1:6" x14ac:dyDescent="0.25">
      <c r="A20" s="12" t="s">
        <v>1242</v>
      </c>
      <c r="B20" s="47" t="s">
        <v>1243</v>
      </c>
      <c r="C20" s="14">
        <v>1</v>
      </c>
      <c r="D20" s="14">
        <v>1</v>
      </c>
      <c r="E20" s="14">
        <v>0</v>
      </c>
      <c r="F20" s="23">
        <v>0</v>
      </c>
    </row>
    <row r="21" spans="1:6" ht="22.5" x14ac:dyDescent="0.25">
      <c r="A21" s="12" t="s">
        <v>1244</v>
      </c>
      <c r="B21" s="47" t="s">
        <v>1245</v>
      </c>
      <c r="C21" s="14">
        <v>0</v>
      </c>
      <c r="D21" s="14">
        <v>0</v>
      </c>
      <c r="E21" s="14">
        <v>0</v>
      </c>
      <c r="F21" s="23">
        <v>0</v>
      </c>
    </row>
    <row r="22" spans="1:6" x14ac:dyDescent="0.25">
      <c r="A22" s="195" t="s">
        <v>976</v>
      </c>
      <c r="B22" s="196"/>
      <c r="C22" s="31">
        <v>922</v>
      </c>
      <c r="D22" s="31">
        <v>97</v>
      </c>
      <c r="E22" s="31">
        <v>118</v>
      </c>
      <c r="F22" s="31">
        <v>37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37</v>
      </c>
    </row>
    <row r="26" spans="1:6" x14ac:dyDescent="0.25">
      <c r="A26" s="22" t="s">
        <v>113</v>
      </c>
      <c r="B26" s="17"/>
      <c r="C26" s="23">
        <v>0</v>
      </c>
    </row>
    <row r="27" spans="1:6" x14ac:dyDescent="0.25">
      <c r="A27" s="22" t="s">
        <v>1079</v>
      </c>
      <c r="B27" s="17"/>
      <c r="C27" s="23">
        <v>37</v>
      </c>
    </row>
    <row r="28" spans="1:6" x14ac:dyDescent="0.25">
      <c r="A28" s="195" t="s">
        <v>976</v>
      </c>
      <c r="B28" s="196"/>
      <c r="C28" s="31">
        <v>74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83</v>
      </c>
    </row>
    <row r="33" spans="1:3" x14ac:dyDescent="0.25">
      <c r="A33" s="22" t="s">
        <v>1248</v>
      </c>
      <c r="B33" s="17"/>
      <c r="C33" s="23">
        <v>35</v>
      </c>
    </row>
    <row r="34" spans="1:3" x14ac:dyDescent="0.25">
      <c r="A34" s="22" t="s">
        <v>81</v>
      </c>
      <c r="B34" s="17"/>
      <c r="C34" s="23">
        <v>31</v>
      </c>
    </row>
    <row r="35" spans="1:3" x14ac:dyDescent="0.25">
      <c r="A35" s="195" t="s">
        <v>976</v>
      </c>
      <c r="B35" s="196"/>
      <c r="C35" s="31">
        <v>149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3">
        <v>117</v>
      </c>
    </row>
    <row r="40" spans="1:3" x14ac:dyDescent="0.25">
      <c r="A40" s="22" t="s">
        <v>1251</v>
      </c>
      <c r="B40" s="17"/>
      <c r="C40" s="23">
        <v>125</v>
      </c>
    </row>
    <row r="41" spans="1:3" x14ac:dyDescent="0.25">
      <c r="A41" s="195" t="s">
        <v>976</v>
      </c>
      <c r="B41" s="196"/>
      <c r="C41" s="31">
        <v>242</v>
      </c>
    </row>
    <row r="42" spans="1:3" ht="15.95" customHeight="1" x14ac:dyDescent="0.25"/>
  </sheetData>
  <sheetProtection algorithmName="SHA-512" hashValue="MXS+1D9pkLiVEChypEZ+95GPmADjPGwFTAwnch68jE5ogmGGJEF4xhSOrXGFoM13wTVjcWPwCRx5zFWfosC8hA==" saltValue="DzKzWtCyIwH9DohOzjyFW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8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1254</v>
      </c>
      <c r="B5" s="13" t="s">
        <v>1255</v>
      </c>
      <c r="C5" s="14">
        <v>628</v>
      </c>
      <c r="D5" s="19"/>
      <c r="E5" s="15">
        <v>0</v>
      </c>
    </row>
    <row r="6" spans="1:5" x14ac:dyDescent="0.25">
      <c r="A6" s="176"/>
      <c r="B6" s="13" t="s">
        <v>1256</v>
      </c>
      <c r="C6" s="14">
        <v>85</v>
      </c>
      <c r="D6" s="19"/>
      <c r="E6" s="15">
        <v>0</v>
      </c>
    </row>
    <row r="7" spans="1:5" x14ac:dyDescent="0.25">
      <c r="A7" s="177"/>
      <c r="B7" s="13" t="s">
        <v>1257</v>
      </c>
      <c r="C7" s="14">
        <v>228</v>
      </c>
      <c r="D7" s="19"/>
      <c r="E7" s="15">
        <v>0</v>
      </c>
    </row>
    <row r="8" spans="1:5" x14ac:dyDescent="0.25">
      <c r="A8" s="16"/>
    </row>
    <row r="9" spans="1:5" x14ac:dyDescent="0.25">
      <c r="A9" s="48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5" t="s">
        <v>1259</v>
      </c>
      <c r="B11" s="13" t="s">
        <v>1260</v>
      </c>
      <c r="C11" s="14">
        <v>0</v>
      </c>
      <c r="D11" s="19"/>
      <c r="E11" s="15">
        <v>0</v>
      </c>
    </row>
    <row r="12" spans="1:5" x14ac:dyDescent="0.25">
      <c r="A12" s="176"/>
      <c r="B12" s="13" t="s">
        <v>1261</v>
      </c>
      <c r="C12" s="14">
        <v>20</v>
      </c>
      <c r="D12" s="19"/>
      <c r="E12" s="15">
        <v>0</v>
      </c>
    </row>
    <row r="13" spans="1:5" x14ac:dyDescent="0.25">
      <c r="A13" s="176"/>
      <c r="B13" s="13" t="s">
        <v>1262</v>
      </c>
      <c r="C13" s="14">
        <v>198</v>
      </c>
      <c r="D13" s="19"/>
      <c r="E13" s="15">
        <v>0</v>
      </c>
    </row>
    <row r="14" spans="1:5" x14ac:dyDescent="0.25">
      <c r="A14" s="176"/>
      <c r="B14" s="13" t="s">
        <v>1263</v>
      </c>
      <c r="C14" s="14">
        <v>94</v>
      </c>
      <c r="D14" s="19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19"/>
      <c r="E15" s="15">
        <v>0</v>
      </c>
    </row>
    <row r="16" spans="1:5" x14ac:dyDescent="0.25">
      <c r="A16" s="176"/>
      <c r="B16" s="13" t="s">
        <v>1265</v>
      </c>
      <c r="C16" s="14">
        <v>0</v>
      </c>
      <c r="D16" s="19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19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19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19"/>
      <c r="E19" s="15">
        <v>0</v>
      </c>
    </row>
    <row r="20" spans="1:5" x14ac:dyDescent="0.25">
      <c r="A20" s="16"/>
    </row>
    <row r="21" spans="1:5" x14ac:dyDescent="0.25">
      <c r="A21" s="48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19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19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19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19"/>
      <c r="E26" s="15">
        <v>0</v>
      </c>
    </row>
    <row r="27" spans="1:5" x14ac:dyDescent="0.25">
      <c r="A27" s="16"/>
    </row>
    <row r="28" spans="1:5" x14ac:dyDescent="0.25">
      <c r="A28" s="48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5" t="s">
        <v>1275</v>
      </c>
      <c r="B30" s="13" t="s">
        <v>1276</v>
      </c>
      <c r="C30" s="14">
        <v>0</v>
      </c>
      <c r="D30" s="19"/>
      <c r="E30" s="15">
        <v>0</v>
      </c>
    </row>
    <row r="31" spans="1:5" x14ac:dyDescent="0.25">
      <c r="A31" s="176"/>
      <c r="B31" s="13" t="s">
        <v>1277</v>
      </c>
      <c r="C31" s="14">
        <v>0</v>
      </c>
      <c r="D31" s="19"/>
      <c r="E31" s="15">
        <v>0</v>
      </c>
    </row>
    <row r="32" spans="1:5" x14ac:dyDescent="0.25">
      <c r="A32" s="177"/>
      <c r="B32" s="13" t="s">
        <v>1278</v>
      </c>
      <c r="C32" s="14">
        <v>0</v>
      </c>
      <c r="D32" s="19"/>
      <c r="E32" s="15">
        <v>0</v>
      </c>
    </row>
  </sheetData>
  <sheetProtection algorithmName="SHA-512" hashValue="6jOZeEuieTJNaGoW7UdKca8iPsNUPet+3p6iK483YXUddmQfm57wkhAwGPwdU4f/AB3uLytcABDtpBY5CrtpuA==" saltValue="eYQjJW0aoM54UGebkBsIh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8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19"/>
      <c r="E5" s="15">
        <v>0</v>
      </c>
    </row>
    <row r="6" spans="1:5" x14ac:dyDescent="0.25">
      <c r="A6" s="176"/>
      <c r="B6" s="13" t="s">
        <v>1283</v>
      </c>
      <c r="C6" s="14">
        <v>0</v>
      </c>
      <c r="D6" s="19"/>
      <c r="E6" s="15">
        <v>0</v>
      </c>
    </row>
    <row r="7" spans="1:5" x14ac:dyDescent="0.25">
      <c r="A7" s="176"/>
      <c r="B7" s="13" t="s">
        <v>1284</v>
      </c>
      <c r="C7" s="14">
        <v>0</v>
      </c>
      <c r="D7" s="19"/>
      <c r="E7" s="15">
        <v>0</v>
      </c>
    </row>
    <row r="8" spans="1:5" x14ac:dyDescent="0.25">
      <c r="A8" s="176"/>
      <c r="B8" s="13" t="s">
        <v>1285</v>
      </c>
      <c r="C8" s="14">
        <v>0</v>
      </c>
      <c r="D8" s="19"/>
      <c r="E8" s="15">
        <v>0</v>
      </c>
    </row>
    <row r="9" spans="1:5" x14ac:dyDescent="0.25">
      <c r="A9" s="176"/>
      <c r="B9" s="13" t="s">
        <v>1286</v>
      </c>
      <c r="C9" s="14">
        <v>0</v>
      </c>
      <c r="D9" s="19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19"/>
      <c r="E10" s="15">
        <v>0</v>
      </c>
    </row>
    <row r="11" spans="1:5" x14ac:dyDescent="0.25">
      <c r="A11" s="176"/>
      <c r="B11" s="13" t="s">
        <v>1288</v>
      </c>
      <c r="C11" s="14">
        <v>2</v>
      </c>
      <c r="D11" s="19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19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19"/>
      <c r="E13" s="15">
        <v>0</v>
      </c>
    </row>
    <row r="14" spans="1:5" x14ac:dyDescent="0.25">
      <c r="A14" s="176"/>
      <c r="B14" s="13" t="s">
        <v>1291</v>
      </c>
      <c r="C14" s="14">
        <v>7</v>
      </c>
      <c r="D14" s="19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19"/>
      <c r="E15" s="15">
        <v>0</v>
      </c>
    </row>
    <row r="16" spans="1:5" x14ac:dyDescent="0.25">
      <c r="A16" s="177"/>
      <c r="B16" s="13" t="s">
        <v>110</v>
      </c>
      <c r="C16" s="14">
        <v>13</v>
      </c>
      <c r="D16" s="19"/>
      <c r="E16" s="15">
        <v>0</v>
      </c>
    </row>
  </sheetData>
  <sheetProtection algorithmName="SHA-512" hashValue="mRmC9/IqdvufiJmuWuK/8h1kwaQyAn0gFtpbEPRK+6oqiUy/2MGQwIIBtpzEtE+RE+9PRPvJwJKDO2hryLEXrQ==" saltValue="HUahrNNN03yhsbiD09Han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7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1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7" t="s">
        <v>1047</v>
      </c>
      <c r="C5" s="51">
        <v>2</v>
      </c>
      <c r="D5" s="51">
        <v>0</v>
      </c>
      <c r="E5" s="51">
        <v>8</v>
      </c>
      <c r="F5" s="51">
        <v>1</v>
      </c>
      <c r="G5" s="51">
        <v>0</v>
      </c>
      <c r="H5" s="51">
        <v>35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6"/>
      <c r="B6" s="47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7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7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7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7" t="s">
        <v>1311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3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7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7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7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7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7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7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7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7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7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7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7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7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7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7" t="s">
        <v>1325</v>
      </c>
      <c r="C24" s="51">
        <v>1</v>
      </c>
      <c r="D24" s="51">
        <v>0</v>
      </c>
      <c r="E24" s="51">
        <v>2</v>
      </c>
      <c r="F24" s="51">
        <v>0</v>
      </c>
      <c r="G24" s="51">
        <v>0</v>
      </c>
      <c r="H24" s="51">
        <v>2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7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7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7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7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7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7" t="s">
        <v>1331</v>
      </c>
      <c r="C30" s="51">
        <v>0</v>
      </c>
      <c r="D30" s="51">
        <v>0</v>
      </c>
      <c r="E30" s="51">
        <v>1</v>
      </c>
      <c r="F30" s="51">
        <v>0</v>
      </c>
      <c r="G30" s="51">
        <v>0</v>
      </c>
      <c r="H30" s="51">
        <v>1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7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7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7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7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7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7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7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7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7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7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7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7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7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7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7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7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7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7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7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7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7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7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7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7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7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7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7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7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7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7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7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7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7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7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7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7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7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7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7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7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7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7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7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7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7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7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7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7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7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7" t="s">
        <v>1381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3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7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7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7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7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7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7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7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7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7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7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7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7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7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7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7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7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7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7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7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7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7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7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7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7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7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7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7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7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7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7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7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7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7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7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7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7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7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7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7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7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7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7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7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7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7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7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7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7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7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7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7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7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7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7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7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7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7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7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7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7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7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7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7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7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7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7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7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7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7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7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7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7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7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7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7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7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7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7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7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7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7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7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7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7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7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7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7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7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7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7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7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7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7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7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7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7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7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7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7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7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7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7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7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7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7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7" t="s">
        <v>1487</v>
      </c>
      <c r="C186" s="51">
        <v>1</v>
      </c>
      <c r="D186" s="51">
        <v>0</v>
      </c>
      <c r="E186" s="51">
        <v>0</v>
      </c>
      <c r="F186" s="51">
        <v>1</v>
      </c>
      <c r="G186" s="51">
        <v>0</v>
      </c>
      <c r="H186" s="51">
        <v>4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7" t="s">
        <v>1488</v>
      </c>
      <c r="C187" s="51">
        <v>0</v>
      </c>
      <c r="D187" s="51">
        <v>0</v>
      </c>
      <c r="E187" s="51">
        <v>5</v>
      </c>
      <c r="F187" s="51">
        <v>0</v>
      </c>
      <c r="G187" s="51">
        <v>0</v>
      </c>
      <c r="H187" s="51">
        <v>20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7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7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7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7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7" t="s">
        <v>1493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2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7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7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7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7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7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7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7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7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7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7" t="s">
        <v>1503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7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7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7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7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7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7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7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7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7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7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7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7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7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7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7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7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7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7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7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7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7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7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7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7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7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7" t="s">
        <v>1529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7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7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7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7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7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7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7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7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7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7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7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7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7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7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7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7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7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7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7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7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7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7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7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7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7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7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7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7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7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7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7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7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7" t="s">
        <v>1563</v>
      </c>
      <c r="C261" s="51">
        <v>1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7" t="s">
        <v>1564</v>
      </c>
      <c r="C262" s="51">
        <v>3</v>
      </c>
      <c r="D262" s="51">
        <v>0</v>
      </c>
      <c r="E262" s="51">
        <v>2</v>
      </c>
      <c r="F262" s="51">
        <v>1</v>
      </c>
      <c r="G262" s="51">
        <v>0</v>
      </c>
      <c r="H262" s="51">
        <v>18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7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7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7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7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7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3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7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7" t="s">
        <v>1571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1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7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1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7" t="s">
        <v>986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6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7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7" t="s">
        <v>1574</v>
      </c>
      <c r="C273" s="51">
        <v>0</v>
      </c>
      <c r="D273" s="51">
        <v>0</v>
      </c>
      <c r="E273" s="51">
        <v>4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7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1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7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7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7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7" t="s">
        <v>1579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7" t="s">
        <v>1580</v>
      </c>
      <c r="C279" s="51">
        <v>0</v>
      </c>
      <c r="D279" s="51">
        <v>0</v>
      </c>
      <c r="E279" s="51">
        <v>2</v>
      </c>
      <c r="F279" s="51">
        <v>0</v>
      </c>
      <c r="G279" s="51">
        <v>0</v>
      </c>
      <c r="H279" s="51">
        <v>3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7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7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7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7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7" t="s">
        <v>1585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7" t="s">
        <v>946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7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7" t="s">
        <v>1586</v>
      </c>
      <c r="C287" s="51">
        <v>0</v>
      </c>
      <c r="D287" s="51">
        <v>0</v>
      </c>
      <c r="E287" s="51">
        <v>0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7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7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7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7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1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7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7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7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25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7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2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7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2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7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4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7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7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7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7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7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7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2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7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7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5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7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7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Axh+vMrO5jpZ7Xzw9an+jYDEUtRITIqWnFwS5ldp6XJmeMw0qNteuwX8PCF78lNZYXljf1KfiFf16D+bPEfJKA==" saltValue="KeQCxQ6uWcAH5xp+96bda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24567-301A-40F9-B11C-E80179A4861A}">
  <dimension ref="A1:CO66"/>
  <sheetViews>
    <sheetView showGridLines="0" showRowColHeaders="0" workbookViewId="0">
      <selection activeCell="C27" sqref="C27"/>
    </sheetView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22340</v>
      </c>
      <c r="D7" s="119">
        <f>SUM(DatosGenerales!C15:C19)</f>
        <v>3577</v>
      </c>
      <c r="E7" s="118">
        <f>SUM(DatosGenerales!C12:C14)</f>
        <v>18396</v>
      </c>
      <c r="I7" s="120">
        <f>DatosGenerales!C31</f>
        <v>1931</v>
      </c>
      <c r="J7" s="119">
        <f>DatosGenerales!C32</f>
        <v>145</v>
      </c>
      <c r="K7" s="118">
        <f>SUM(DatosGenerales!C33:C34)</f>
        <v>47</v>
      </c>
      <c r="L7" s="119">
        <f>DatosGenerales!C36</f>
        <v>1483</v>
      </c>
      <c r="M7" s="118">
        <f>DatosGenerales!C95</f>
        <v>1413</v>
      </c>
      <c r="N7" s="121">
        <f>L7-M7</f>
        <v>70</v>
      </c>
      <c r="O7" s="121"/>
      <c r="Q7" s="120">
        <f>DatosGenerales!C36</f>
        <v>1483</v>
      </c>
      <c r="R7" s="119">
        <f>DatosGenerales!C49</f>
        <v>1730</v>
      </c>
      <c r="S7" s="119">
        <f>DatosGenerales!C50</f>
        <v>84</v>
      </c>
      <c r="T7" s="119">
        <f>DatosGenerales!C62</f>
        <v>17</v>
      </c>
      <c r="U7" s="119">
        <f>DatosGenerales!C78</f>
        <v>3</v>
      </c>
      <c r="V7" s="122">
        <f>SUM(Q7:U7)</f>
        <v>3317</v>
      </c>
      <c r="Z7" s="120">
        <f>SUM(DatosGenerales!C106,DatosGenerales!C107,DatosGenerales!C109)</f>
        <v>677</v>
      </c>
      <c r="AA7" s="119">
        <f>SUM(DatosGenerales!C108,DatosGenerales!C110)</f>
        <v>812</v>
      </c>
      <c r="AB7" s="119">
        <f>DatosGenerales!C106</f>
        <v>380</v>
      </c>
      <c r="AC7" s="122">
        <f>DatosGenerales!C107</f>
        <v>276</v>
      </c>
      <c r="AH7" s="120">
        <f>SUM(DatosGenerales!C115,DatosGenerales!C116,DatosGenerales!C118)</f>
        <v>50</v>
      </c>
      <c r="AI7" s="119">
        <f>SUM(DatosGenerales!C117,DatosGenerales!C119)</f>
        <v>45</v>
      </c>
      <c r="AJ7" s="119">
        <f>DatosGenerales!C115</f>
        <v>32</v>
      </c>
      <c r="AK7" s="122">
        <f>DatosGenerales!C116</f>
        <v>16</v>
      </c>
      <c r="AP7" s="120">
        <f>SUM(DatosGenerales!C135:C136)</f>
        <v>78</v>
      </c>
      <c r="AQ7" s="119">
        <f>SUM(DatosGenerales!C137:C138)</f>
        <v>2</v>
      </c>
      <c r="AR7" s="122">
        <f>SUM(DatosGenerales!C139:C140)</f>
        <v>12</v>
      </c>
      <c r="AV7" s="120">
        <f>DatosGenerales!C145</f>
        <v>5</v>
      </c>
      <c r="AW7" s="119">
        <f>DatosGenerales!C146</f>
        <v>178</v>
      </c>
      <c r="AX7" s="119">
        <f>DatosGenerales!C147</f>
        <v>10</v>
      </c>
      <c r="AY7" s="119">
        <f>DatosGenerales!C148</f>
        <v>10</v>
      </c>
      <c r="AZ7" s="119">
        <f>DatosGenerales!C149</f>
        <v>88</v>
      </c>
      <c r="BA7" s="122">
        <f>DatosGenerales!C150</f>
        <v>2</v>
      </c>
      <c r="BE7" s="120">
        <f>DatosGenerales!C151</f>
        <v>94</v>
      </c>
      <c r="BF7" s="119">
        <f>DatosGenerales!C152</f>
        <v>204</v>
      </c>
      <c r="BG7" s="122">
        <f>DatosGenerales!C154</f>
        <v>17</v>
      </c>
      <c r="BK7" s="120">
        <f>SUM(DatosGenerales!C307:C321)</f>
        <v>3091</v>
      </c>
      <c r="BL7" s="119">
        <f>SUM(DatosGenerales!C304:C306)</f>
        <v>21</v>
      </c>
      <c r="BM7" s="119">
        <f>SUM(DatosGenerales!C322:C354)</f>
        <v>286</v>
      </c>
      <c r="BN7" s="119">
        <f>SUM(DatosGenerales!C299)</f>
        <v>62</v>
      </c>
      <c r="BO7" s="119">
        <f>SUM(DatosGenerales!C366:C374)</f>
        <v>48</v>
      </c>
      <c r="BP7" s="119">
        <f>SUM(DatosGenerales!C296:C298)</f>
        <v>0</v>
      </c>
      <c r="BQ7" s="119">
        <f>SUM(DatosGenerales!C355:C365)</f>
        <v>41</v>
      </c>
      <c r="BR7" s="119">
        <f>SUM(DatosGenerales!C300:C302)</f>
        <v>32</v>
      </c>
      <c r="BS7" s="122">
        <f>SUM(DatosGenerales!C293:C295)</f>
        <v>518</v>
      </c>
      <c r="BT7" s="122">
        <f>SUM(DatosGenerales!C303)</f>
        <v>0</v>
      </c>
      <c r="BU7" s="122">
        <f>SUM(DatosGenerales!C375:C387)</f>
        <v>191</v>
      </c>
      <c r="BV7" s="122">
        <f>SUM(DatosGenerales!C388:C409)</f>
        <v>1125</v>
      </c>
      <c r="BY7" s="120">
        <f>DatosGenerales!C246</f>
        <v>1129</v>
      </c>
      <c r="BZ7" s="119">
        <f>DatosGenerales!C247</f>
        <v>250</v>
      </c>
      <c r="CA7" s="122">
        <f>DatosGenerales!C248</f>
        <v>902</v>
      </c>
      <c r="CF7" s="120">
        <f>DatosGenerales!C255</f>
        <v>48</v>
      </c>
      <c r="CG7" s="122">
        <f>DatosGenerales!C258</f>
        <v>156</v>
      </c>
      <c r="CM7" s="120">
        <f>DatosGenerales!C40</f>
        <v>3325</v>
      </c>
      <c r="CN7" s="122">
        <f>DatosGenerales!C41</f>
        <v>2355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696</v>
      </c>
      <c r="BL53" s="130">
        <f>SUM(DatosGenerales!C321,DatosGenerales!C310,DatosGenerales!C319)</f>
        <v>878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41</v>
      </c>
      <c r="BL66" s="130">
        <f>SUM(DatosGenerales!C309:C310)</f>
        <v>945</v>
      </c>
      <c r="BM66" s="130">
        <f>SUM(DatosGenerales!C318:C319)</f>
        <v>588</v>
      </c>
      <c r="BN66" s="130"/>
      <c r="BO66" s="117"/>
      <c r="BP66" s="117"/>
      <c r="BQ66" s="117"/>
      <c r="BR66" s="117"/>
      <c r="BS66" s="117"/>
    </row>
  </sheetData>
  <sheetProtection algorithmName="SHA-512" hashValue="Ne9sA/OixB0X0CR4m4/JcznQGnR/V8s2kJiko8SGMCSNUtltF9j4oymij7S5fj3y1/mPgewE04ybop931Y54Xg==" saltValue="4jy0IL0kXUhTZdBuTpNSV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21D0-6FEC-423F-AC0A-8B260F7CDB26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Gt0/LJQausPsDdsDl2UWBUActSnNhJmwakS3bwBiBrONNyDF2UR2IoqdOFSMwvMVGXmokV/tz792rWeIeyklww==" saltValue="0rnG8naaZBxrx5dC2JHEk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5B18-B211-43A9-ACF0-18971177A0DB}">
  <dimension ref="A1:AX17"/>
  <sheetViews>
    <sheetView showGridLines="0" zoomScale="98" zoomScaleNormal="98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94</v>
      </c>
    </row>
    <row r="8" spans="1:50" s="117" customFormat="1" ht="14.85" customHeight="1" x14ac:dyDescent="0.25">
      <c r="C8" s="204"/>
      <c r="D8" s="119">
        <f>DatosMenores!C56</f>
        <v>637</v>
      </c>
      <c r="E8" s="119">
        <f>DatosMenores!C57</f>
        <v>87</v>
      </c>
      <c r="F8" s="119">
        <f>DatosMenores!C58</f>
        <v>28</v>
      </c>
      <c r="G8" s="119">
        <f>DatosMenores!C59</f>
        <v>207</v>
      </c>
      <c r="H8" s="118">
        <f>DatosMenores!C60</f>
        <v>15</v>
      </c>
      <c r="I8" s="101"/>
      <c r="L8" s="118">
        <f>DatosMenores!C48</f>
        <v>14</v>
      </c>
      <c r="M8" s="119">
        <f>DatosMenores!C49</f>
        <v>47</v>
      </c>
      <c r="N8" s="119">
        <f>DatosMenores!C50</f>
        <v>148</v>
      </c>
      <c r="O8" s="119">
        <f>DatosMenores!C51</f>
        <v>0</v>
      </c>
      <c r="P8" s="118">
        <f>DatosMenores!C52</f>
        <v>0</v>
      </c>
      <c r="S8" s="118">
        <f>DatosMenores!C28</f>
        <v>188</v>
      </c>
      <c r="T8" s="119">
        <f>SUM(DatosMenores!C29:C32)</f>
        <v>25</v>
      </c>
      <c r="U8" s="119">
        <f>DatosMenores!C33</f>
        <v>7</v>
      </c>
      <c r="V8" s="119">
        <f>DatosMenores!C34</f>
        <v>147</v>
      </c>
      <c r="W8" s="119">
        <f>DatosMenores!C35</f>
        <v>54</v>
      </c>
      <c r="X8" s="119">
        <f>DatosMenores!C36</f>
        <v>0</v>
      </c>
      <c r="Y8" s="119">
        <f>DatosMenores!C38</f>
        <v>14</v>
      </c>
      <c r="Z8" s="119">
        <f>DatosMenores!C37</f>
        <v>0</v>
      </c>
      <c r="AA8" s="118">
        <f>DatosMenores!C39</f>
        <v>0</v>
      </c>
      <c r="AC8" s="103"/>
      <c r="AE8" s="120">
        <f>DatosMenores!C5</f>
        <v>0</v>
      </c>
      <c r="AF8" s="119">
        <f>DatosMenores!C6</f>
        <v>124</v>
      </c>
      <c r="AG8" s="119">
        <f>DatosMenores!C7</f>
        <v>20</v>
      </c>
      <c r="AH8" s="119">
        <f>DatosMenores!C8</f>
        <v>5</v>
      </c>
      <c r="AI8" s="119">
        <f>DatosMenores!C9</f>
        <v>27</v>
      </c>
      <c r="AJ8" s="118">
        <f>DatosMenores!C10</f>
        <v>13</v>
      </c>
      <c r="AK8" s="119">
        <f>DatosMenores!C11</f>
        <v>38</v>
      </c>
      <c r="AL8" s="119">
        <f>DatosMenores!C12</f>
        <v>41</v>
      </c>
      <c r="AM8" s="118">
        <f>DatosMenores!C13</f>
        <v>5</v>
      </c>
      <c r="AN8" s="103"/>
      <c r="AP8" s="120">
        <f>DatosMenores!C69</f>
        <v>94</v>
      </c>
      <c r="AQ8" s="120">
        <f>DatosMenores!C70</f>
        <v>20</v>
      </c>
      <c r="AR8" s="119">
        <f>DatosMenores!C71</f>
        <v>198</v>
      </c>
      <c r="AS8" s="119">
        <f>DatosMenores!C74</f>
        <v>3</v>
      </c>
      <c r="AT8" s="119">
        <f>DatosMenores!C75</f>
        <v>19</v>
      </c>
      <c r="AU8" s="118">
        <f>DatosMenores!C76</f>
        <v>0</v>
      </c>
      <c r="AW8" s="141" t="s">
        <v>1657</v>
      </c>
      <c r="AX8" s="142">
        <f>DatosMenores!C70</f>
        <v>20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198</v>
      </c>
    </row>
    <row r="10" spans="1:50" ht="29.85" customHeight="1" x14ac:dyDescent="0.25">
      <c r="C10" s="204"/>
      <c r="D10" s="118">
        <f>DatosMenores!C61</f>
        <v>315</v>
      </c>
      <c r="E10" s="119">
        <f>DatosMenores!C62</f>
        <v>73</v>
      </c>
      <c r="F10" s="122">
        <f>DatosMenores!C63</f>
        <v>20</v>
      </c>
      <c r="G10" s="122">
        <f>DatosMenores!C64</f>
        <v>184</v>
      </c>
      <c r="H10" s="122">
        <f>DatosMenores!C65</f>
        <v>92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4</v>
      </c>
      <c r="AG11" s="119">
        <f>DatosMenores!C16</f>
        <v>26</v>
      </c>
      <c r="AH11" s="119">
        <f>DatosMenores!C17</f>
        <v>55</v>
      </c>
      <c r="AI11" s="119">
        <f>DatosMenores!C18</f>
        <v>7</v>
      </c>
      <c r="AJ11" s="119">
        <f>DatosMenores!C20</f>
        <v>8</v>
      </c>
      <c r="AK11" s="119">
        <f>DatosMenores!C21</f>
        <v>0</v>
      </c>
      <c r="AL11" s="118">
        <f>DatosMenores!C19</f>
        <v>62</v>
      </c>
      <c r="AP11" s="120">
        <f>DatosMenores!C78</f>
        <v>0</v>
      </c>
      <c r="AQ11" s="119">
        <f>DatosMenores!C77</f>
        <v>0</v>
      </c>
      <c r="AR11" s="119">
        <f>DatosMenores!C79</f>
        <v>0</v>
      </c>
      <c r="AS11" s="120">
        <f>DatosMenores!C72</f>
        <v>0</v>
      </c>
      <c r="AT11" s="118">
        <f>DatosMenores!C73</f>
        <v>8</v>
      </c>
      <c r="AW11" s="141" t="s">
        <v>1799</v>
      </c>
      <c r="AX11" s="142">
        <f>DatosMenores!C73</f>
        <v>8</v>
      </c>
    </row>
    <row r="12" spans="1:50" ht="12.75" customHeight="1" x14ac:dyDescent="0.25">
      <c r="AW12" s="141" t="s">
        <v>1659</v>
      </c>
      <c r="AX12" s="142">
        <f>DatosMenores!C74</f>
        <v>3</v>
      </c>
    </row>
    <row r="13" spans="1:50" ht="12.75" customHeight="1" x14ac:dyDescent="0.25">
      <c r="AW13" s="141" t="s">
        <v>1040</v>
      </c>
      <c r="AX13" s="142">
        <f>DatosMenores!C75</f>
        <v>19</v>
      </c>
    </row>
    <row r="14" spans="1:50" ht="12.75" customHeight="1" x14ac:dyDescent="0.25">
      <c r="AW14" s="141" t="s">
        <v>1660</v>
      </c>
      <c r="AX14" s="142">
        <f>DatosMenores!C76</f>
        <v>0</v>
      </c>
    </row>
    <row r="15" spans="1:50" ht="12.75" customHeight="1" x14ac:dyDescent="0.25">
      <c r="AW15" s="141" t="s">
        <v>1661</v>
      </c>
      <c r="AX15" s="142">
        <f>DatosMenores!C77</f>
        <v>0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yN5EEoCDYeFpAWlHG7Y/A5YedIxMy0B2QV5/8fd91h0TJeB4GwkiebBSk69WwKE9jtKldn1vDx7db3AK4lIndg==" saltValue="pY9x+OAlgyAe7veJx1NTy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37A04-6731-4276-B96E-DC436486883F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63</v>
      </c>
      <c r="F4" s="155" t="s">
        <v>1807</v>
      </c>
      <c r="G4" s="157">
        <f>DatosViolenciaDoméstica!E67</f>
        <v>6</v>
      </c>
      <c r="H4" s="158"/>
    </row>
    <row r="5" spans="1:30" x14ac:dyDescent="0.2">
      <c r="C5" s="155" t="s">
        <v>12</v>
      </c>
      <c r="D5" s="156">
        <f>DatosViolenciaDoméstica!C6</f>
        <v>222</v>
      </c>
      <c r="F5" s="155" t="s">
        <v>1808</v>
      </c>
      <c r="G5" s="159">
        <f>DatosViolenciaDoméstica!F67</f>
        <v>103</v>
      </c>
      <c r="H5" s="158"/>
    </row>
    <row r="6" spans="1:30" x14ac:dyDescent="0.2">
      <c r="C6" s="155" t="s">
        <v>1809</v>
      </c>
      <c r="D6" s="156">
        <f>DatosViolenciaDoméstica!C7</f>
        <v>51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1810</v>
      </c>
      <c r="D8" s="156">
        <f>DatosViolenciaDoméstica!C9</f>
        <v>1</v>
      </c>
    </row>
    <row r="9" spans="1:30" x14ac:dyDescent="0.2">
      <c r="C9" s="155" t="s">
        <v>1811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07f/PG2pWqpQvudkT9dqDKCKdtXIYX8wDx2IhAA6sWQN3VeNrJ1zbmNMjB1ygiNtwCeS8f6HxvqDl2wGcCk7fg==" saltValue="8xS6MCxrzOLCpLVCV/tae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22F4-B9C6-4D48-B3B7-209B0CD82A2A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1074</v>
      </c>
      <c r="F4" s="155" t="s">
        <v>1807</v>
      </c>
      <c r="G4" s="157">
        <f>DatosViolenciaGénero!E82</f>
        <v>32</v>
      </c>
      <c r="H4" s="158"/>
    </row>
    <row r="5" spans="1:30" x14ac:dyDescent="0.2">
      <c r="C5" s="155" t="s">
        <v>39</v>
      </c>
      <c r="D5" s="156">
        <f>DatosViolenciaGénero!C5</f>
        <v>448</v>
      </c>
      <c r="F5" s="155" t="s">
        <v>1808</v>
      </c>
      <c r="G5" s="157">
        <f>DatosViolenciaGénero!F82</f>
        <v>433</v>
      </c>
      <c r="H5" s="158"/>
    </row>
    <row r="6" spans="1:30" x14ac:dyDescent="0.2">
      <c r="C6" s="155" t="s">
        <v>1809</v>
      </c>
      <c r="D6" s="165">
        <f>DatosViolenciaGénero!C8</f>
        <v>152</v>
      </c>
    </row>
    <row r="7" spans="1:30" x14ac:dyDescent="0.2">
      <c r="C7" s="155" t="s">
        <v>59</v>
      </c>
      <c r="D7" s="165">
        <f>DatosViolenciaGénero!C9</f>
        <v>2</v>
      </c>
    </row>
    <row r="8" spans="1:30" x14ac:dyDescent="0.2">
      <c r="C8" s="155" t="s">
        <v>1813</v>
      </c>
      <c r="D8" s="156">
        <f>DatosViolenciaGénero!C11</f>
        <v>0</v>
      </c>
    </row>
    <row r="9" spans="1:30" x14ac:dyDescent="0.2">
      <c r="C9" s="155" t="s">
        <v>1814</v>
      </c>
      <c r="D9" s="156">
        <f>DatosViolenciaGénero!C12</f>
        <v>0</v>
      </c>
    </row>
    <row r="10" spans="1:30" x14ac:dyDescent="0.2">
      <c r="C10" s="155" t="s">
        <v>1806</v>
      </c>
      <c r="D10" s="165">
        <f>DatosViolenciaGénero!C6</f>
        <v>23</v>
      </c>
    </row>
    <row r="11" spans="1:30" x14ac:dyDescent="0.2">
      <c r="C11" s="155" t="s">
        <v>1810</v>
      </c>
      <c r="D11" s="165">
        <f>DatosViolenciaGénero!C10</f>
        <v>5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7e2ropJe0K1hbx5nKO/b7JarKQ/UUuCMH0kG5kiXBXki/37IGq/NQVd5sXKI9Erqve3DMbYjCMgw5BwrfNfgrw==" saltValue="R1dEjyd7QR7+b62LfYlba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9808</v>
      </c>
      <c r="D7" s="14">
        <v>8420</v>
      </c>
      <c r="E7" s="15">
        <v>0.16484560570071199</v>
      </c>
    </row>
    <row r="8" spans="1:5" x14ac:dyDescent="0.25">
      <c r="A8" s="176"/>
      <c r="B8" s="13" t="s">
        <v>19</v>
      </c>
      <c r="C8" s="14">
        <v>22340</v>
      </c>
      <c r="D8" s="14">
        <v>19278</v>
      </c>
      <c r="E8" s="15">
        <v>0.15883390393194299</v>
      </c>
    </row>
    <row r="9" spans="1:5" x14ac:dyDescent="0.25">
      <c r="A9" s="176"/>
      <c r="B9" s="13" t="s">
        <v>20</v>
      </c>
      <c r="C9" s="14">
        <v>20111</v>
      </c>
      <c r="D9" s="14">
        <v>17315</v>
      </c>
      <c r="E9" s="15">
        <v>0.161478486861103</v>
      </c>
    </row>
    <row r="10" spans="1:5" x14ac:dyDescent="0.25">
      <c r="A10" s="176"/>
      <c r="B10" s="13" t="s">
        <v>21</v>
      </c>
      <c r="C10" s="14">
        <v>353</v>
      </c>
      <c r="D10" s="14">
        <v>329</v>
      </c>
      <c r="E10" s="15">
        <v>7.29483282674772E-2</v>
      </c>
    </row>
    <row r="11" spans="1:5" x14ac:dyDescent="0.25">
      <c r="A11" s="177"/>
      <c r="B11" s="13" t="s">
        <v>22</v>
      </c>
      <c r="C11" s="14">
        <v>9663</v>
      </c>
      <c r="D11" s="14">
        <v>8310</v>
      </c>
      <c r="E11" s="15">
        <v>0.162815884476534</v>
      </c>
    </row>
    <row r="12" spans="1:5" x14ac:dyDescent="0.25">
      <c r="A12" s="175" t="s">
        <v>23</v>
      </c>
      <c r="B12" s="13" t="s">
        <v>24</v>
      </c>
      <c r="C12" s="14">
        <v>5888</v>
      </c>
      <c r="D12" s="14">
        <v>4593</v>
      </c>
      <c r="E12" s="15">
        <v>0.28195079468756801</v>
      </c>
    </row>
    <row r="13" spans="1:5" x14ac:dyDescent="0.25">
      <c r="A13" s="176"/>
      <c r="B13" s="13" t="s">
        <v>25</v>
      </c>
      <c r="C13" s="14">
        <v>2222</v>
      </c>
      <c r="D13" s="14">
        <v>2259</v>
      </c>
      <c r="E13" s="15">
        <v>-1.6378928729526301E-2</v>
      </c>
    </row>
    <row r="14" spans="1:5" x14ac:dyDescent="0.25">
      <c r="A14" s="177"/>
      <c r="B14" s="13" t="s">
        <v>26</v>
      </c>
      <c r="C14" s="14">
        <v>10286</v>
      </c>
      <c r="D14" s="14">
        <v>9302</v>
      </c>
      <c r="E14" s="15">
        <v>0.105783702429585</v>
      </c>
    </row>
    <row r="15" spans="1:5" x14ac:dyDescent="0.25">
      <c r="A15" s="175" t="s">
        <v>27</v>
      </c>
      <c r="B15" s="13" t="s">
        <v>28</v>
      </c>
      <c r="C15" s="14">
        <v>992</v>
      </c>
      <c r="D15" s="14">
        <v>821</v>
      </c>
      <c r="E15" s="15">
        <v>0.20828258221680901</v>
      </c>
    </row>
    <row r="16" spans="1:5" x14ac:dyDescent="0.25">
      <c r="A16" s="176"/>
      <c r="B16" s="13" t="s">
        <v>29</v>
      </c>
      <c r="C16" s="14">
        <v>2189</v>
      </c>
      <c r="D16" s="14">
        <v>1748</v>
      </c>
      <c r="E16" s="15">
        <v>0.25228832951945102</v>
      </c>
    </row>
    <row r="17" spans="1:5" x14ac:dyDescent="0.25">
      <c r="A17" s="176"/>
      <c r="B17" s="13" t="s">
        <v>30</v>
      </c>
      <c r="C17" s="14">
        <v>18</v>
      </c>
      <c r="D17" s="14">
        <v>19</v>
      </c>
      <c r="E17" s="15">
        <v>-5.2631578947368397E-2</v>
      </c>
    </row>
    <row r="18" spans="1:5" x14ac:dyDescent="0.25">
      <c r="A18" s="176"/>
      <c r="B18" s="13" t="s">
        <v>31</v>
      </c>
      <c r="C18" s="14">
        <v>1</v>
      </c>
      <c r="D18" s="14">
        <v>0</v>
      </c>
      <c r="E18" s="15">
        <v>0</v>
      </c>
    </row>
    <row r="19" spans="1:5" x14ac:dyDescent="0.25">
      <c r="A19" s="177"/>
      <c r="B19" s="13" t="s">
        <v>32</v>
      </c>
      <c r="C19" s="14">
        <v>377</v>
      </c>
      <c r="D19" s="14">
        <v>310</v>
      </c>
      <c r="E19" s="15">
        <v>0.21612903225806401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23</v>
      </c>
      <c r="D23" s="14">
        <v>282</v>
      </c>
      <c r="E23" s="15">
        <v>-0.91843971631205701</v>
      </c>
    </row>
    <row r="24" spans="1:5" x14ac:dyDescent="0.25">
      <c r="A24" s="12" t="s">
        <v>35</v>
      </c>
      <c r="B24" s="17"/>
      <c r="C24" s="14">
        <v>46</v>
      </c>
      <c r="D24" s="14">
        <v>171</v>
      </c>
      <c r="E24" s="15">
        <v>-0.73099415204678397</v>
      </c>
    </row>
    <row r="25" spans="1:5" x14ac:dyDescent="0.25">
      <c r="A25" s="12" t="s">
        <v>36</v>
      </c>
      <c r="B25" s="17"/>
      <c r="C25" s="14">
        <v>446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424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32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1931</v>
      </c>
      <c r="D31" s="14">
        <v>1596</v>
      </c>
      <c r="E31" s="15">
        <v>0.209899749373434</v>
      </c>
    </row>
    <row r="32" spans="1:5" x14ac:dyDescent="0.25">
      <c r="A32" s="175" t="s">
        <v>41</v>
      </c>
      <c r="B32" s="13" t="s">
        <v>42</v>
      </c>
      <c r="C32" s="14">
        <v>145</v>
      </c>
      <c r="D32" s="14">
        <v>156</v>
      </c>
      <c r="E32" s="15">
        <v>-7.0512820512820498E-2</v>
      </c>
    </row>
    <row r="33" spans="1:5" x14ac:dyDescent="0.25">
      <c r="A33" s="176"/>
      <c r="B33" s="13" t="s">
        <v>43</v>
      </c>
      <c r="C33" s="14">
        <v>39</v>
      </c>
      <c r="D33" s="14">
        <v>25</v>
      </c>
      <c r="E33" s="15">
        <v>0.56000000000000005</v>
      </c>
    </row>
    <row r="34" spans="1:5" x14ac:dyDescent="0.25">
      <c r="A34" s="176"/>
      <c r="B34" s="13" t="s">
        <v>44</v>
      </c>
      <c r="C34" s="14">
        <v>8</v>
      </c>
      <c r="D34" s="14">
        <v>7</v>
      </c>
      <c r="E34" s="15">
        <v>0.14285714285714299</v>
      </c>
    </row>
    <row r="35" spans="1:5" x14ac:dyDescent="0.25">
      <c r="A35" s="176"/>
      <c r="B35" s="13" t="s">
        <v>45</v>
      </c>
      <c r="C35" s="14">
        <v>18</v>
      </c>
      <c r="D35" s="14">
        <v>14</v>
      </c>
      <c r="E35" s="15">
        <v>0.28571428571428598</v>
      </c>
    </row>
    <row r="36" spans="1:5" x14ac:dyDescent="0.25">
      <c r="A36" s="177"/>
      <c r="B36" s="13" t="s">
        <v>46</v>
      </c>
      <c r="C36" s="14">
        <v>1483</v>
      </c>
      <c r="D36" s="14">
        <v>1192</v>
      </c>
      <c r="E36" s="15">
        <v>0.24412751677852301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3325</v>
      </c>
      <c r="D40" s="14">
        <v>2909</v>
      </c>
      <c r="E40" s="15">
        <v>0.14300446888965301</v>
      </c>
    </row>
    <row r="41" spans="1:5" x14ac:dyDescent="0.25">
      <c r="A41" s="12" t="s">
        <v>49</v>
      </c>
      <c r="B41" s="17"/>
      <c r="C41" s="14">
        <v>2355</v>
      </c>
      <c r="D41" s="14">
        <v>1558</v>
      </c>
      <c r="E41" s="15">
        <v>0.51155327342747103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1557</v>
      </c>
      <c r="D45" s="14">
        <v>1362</v>
      </c>
      <c r="E45" s="15">
        <v>0.14317180616740099</v>
      </c>
    </row>
    <row r="46" spans="1:5" x14ac:dyDescent="0.25">
      <c r="A46" s="176"/>
      <c r="B46" s="13" t="s">
        <v>52</v>
      </c>
      <c r="C46" s="14">
        <v>65</v>
      </c>
      <c r="D46" s="14">
        <v>51</v>
      </c>
      <c r="E46" s="15">
        <v>0.27450980392156898</v>
      </c>
    </row>
    <row r="47" spans="1:5" x14ac:dyDescent="0.25">
      <c r="A47" s="176"/>
      <c r="B47" s="13" t="s">
        <v>53</v>
      </c>
      <c r="C47" s="14">
        <v>2189</v>
      </c>
      <c r="D47" s="14">
        <v>1748</v>
      </c>
      <c r="E47" s="15">
        <v>0.25228832951945102</v>
      </c>
    </row>
    <row r="48" spans="1:5" x14ac:dyDescent="0.25">
      <c r="A48" s="177"/>
      <c r="B48" s="13" t="s">
        <v>22</v>
      </c>
      <c r="C48" s="14">
        <v>887</v>
      </c>
      <c r="D48" s="14">
        <v>841</v>
      </c>
      <c r="E48" s="15">
        <v>5.4696789536266298E-2</v>
      </c>
    </row>
    <row r="49" spans="1:5" x14ac:dyDescent="0.25">
      <c r="A49" s="175" t="s">
        <v>54</v>
      </c>
      <c r="B49" s="13" t="s">
        <v>55</v>
      </c>
      <c r="C49" s="14">
        <v>1730</v>
      </c>
      <c r="D49" s="14">
        <v>1347</v>
      </c>
      <c r="E49" s="15">
        <v>0.284335560504826</v>
      </c>
    </row>
    <row r="50" spans="1:5" x14ac:dyDescent="0.25">
      <c r="A50" s="176"/>
      <c r="B50" s="13" t="s">
        <v>56</v>
      </c>
      <c r="C50" s="14">
        <v>84</v>
      </c>
      <c r="D50" s="14">
        <v>67</v>
      </c>
      <c r="E50" s="15">
        <v>0.25373134328358199</v>
      </c>
    </row>
    <row r="51" spans="1:5" x14ac:dyDescent="0.25">
      <c r="A51" s="176"/>
      <c r="B51" s="13" t="s">
        <v>57</v>
      </c>
      <c r="C51" s="14">
        <v>164</v>
      </c>
      <c r="D51" s="14">
        <v>180</v>
      </c>
      <c r="E51" s="15">
        <v>-8.8888888888888906E-2</v>
      </c>
    </row>
    <row r="52" spans="1:5" x14ac:dyDescent="0.25">
      <c r="A52" s="177"/>
      <c r="B52" s="13" t="s">
        <v>58</v>
      </c>
      <c r="C52" s="14">
        <v>42</v>
      </c>
      <c r="D52" s="14">
        <v>32</v>
      </c>
      <c r="E52" s="15">
        <v>0.3125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29</v>
      </c>
      <c r="D56" s="14">
        <v>27</v>
      </c>
      <c r="E56" s="15">
        <v>7.4074074074074098E-2</v>
      </c>
    </row>
    <row r="57" spans="1:5" x14ac:dyDescent="0.25">
      <c r="A57" s="176"/>
      <c r="B57" s="13" t="s">
        <v>52</v>
      </c>
      <c r="C57" s="14">
        <v>1</v>
      </c>
      <c r="D57" s="14">
        <v>1</v>
      </c>
      <c r="E57" s="15">
        <v>0</v>
      </c>
    </row>
    <row r="58" spans="1:5" x14ac:dyDescent="0.25">
      <c r="A58" s="176"/>
      <c r="B58" s="13" t="s">
        <v>18</v>
      </c>
      <c r="C58" s="14">
        <v>29</v>
      </c>
      <c r="D58" s="14">
        <v>21</v>
      </c>
      <c r="E58" s="15">
        <v>0.38095238095238099</v>
      </c>
    </row>
    <row r="59" spans="1:5" x14ac:dyDescent="0.25">
      <c r="A59" s="176"/>
      <c r="B59" s="13" t="s">
        <v>22</v>
      </c>
      <c r="C59" s="14">
        <v>35</v>
      </c>
      <c r="D59" s="14">
        <v>29</v>
      </c>
      <c r="E59" s="15">
        <v>0.20689655172413801</v>
      </c>
    </row>
    <row r="60" spans="1:5" x14ac:dyDescent="0.25">
      <c r="A60" s="176"/>
      <c r="B60" s="13" t="s">
        <v>61</v>
      </c>
      <c r="C60" s="14">
        <v>16</v>
      </c>
      <c r="D60" s="14">
        <v>14</v>
      </c>
      <c r="E60" s="15">
        <v>0.14285714285714299</v>
      </c>
    </row>
    <row r="61" spans="1:5" x14ac:dyDescent="0.25">
      <c r="A61" s="177"/>
      <c r="B61" s="13" t="s">
        <v>62</v>
      </c>
      <c r="C61" s="14">
        <v>0</v>
      </c>
      <c r="D61" s="14">
        <v>1</v>
      </c>
      <c r="E61" s="15">
        <v>-1</v>
      </c>
    </row>
    <row r="62" spans="1:5" x14ac:dyDescent="0.25">
      <c r="A62" s="175" t="s">
        <v>63</v>
      </c>
      <c r="B62" s="13" t="s">
        <v>64</v>
      </c>
      <c r="C62" s="14">
        <v>17</v>
      </c>
      <c r="D62" s="14">
        <v>13</v>
      </c>
      <c r="E62" s="15">
        <v>0.30769230769230799</v>
      </c>
    </row>
    <row r="63" spans="1:5" x14ac:dyDescent="0.25">
      <c r="A63" s="176"/>
      <c r="B63" s="13" t="s">
        <v>57</v>
      </c>
      <c r="C63" s="14">
        <v>1</v>
      </c>
      <c r="D63" s="14">
        <v>4</v>
      </c>
      <c r="E63" s="15">
        <v>-0.75</v>
      </c>
    </row>
    <row r="64" spans="1:5" x14ac:dyDescent="0.25">
      <c r="A64" s="177"/>
      <c r="B64" s="13" t="s">
        <v>65</v>
      </c>
      <c r="C64" s="14">
        <v>6</v>
      </c>
      <c r="D64" s="14">
        <v>1</v>
      </c>
      <c r="E64" s="15">
        <v>5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1</v>
      </c>
      <c r="E68" s="15">
        <v>-1</v>
      </c>
    </row>
    <row r="69" spans="1:5" x14ac:dyDescent="0.25">
      <c r="A69" s="12" t="s">
        <v>35</v>
      </c>
      <c r="B69" s="17"/>
      <c r="C69" s="14">
        <v>0</v>
      </c>
      <c r="D69" s="14">
        <v>1</v>
      </c>
      <c r="E69" s="15">
        <v>-1</v>
      </c>
    </row>
    <row r="70" spans="1:5" x14ac:dyDescent="0.25">
      <c r="A70" s="12" t="s">
        <v>36</v>
      </c>
      <c r="B70" s="17"/>
      <c r="C70" s="14">
        <v>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4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3</v>
      </c>
      <c r="D76" s="14">
        <v>5</v>
      </c>
      <c r="E76" s="15">
        <v>-0.4</v>
      </c>
    </row>
    <row r="77" spans="1:5" x14ac:dyDescent="0.25">
      <c r="A77" s="179"/>
      <c r="B77" s="13" t="s">
        <v>57</v>
      </c>
      <c r="C77" s="14">
        <v>0</v>
      </c>
      <c r="D77" s="14">
        <v>2</v>
      </c>
      <c r="E77" s="15">
        <v>-1</v>
      </c>
    </row>
    <row r="78" spans="1:5" x14ac:dyDescent="0.25">
      <c r="A78" s="179"/>
      <c r="B78" s="13" t="s">
        <v>64</v>
      </c>
      <c r="C78" s="14">
        <v>3</v>
      </c>
      <c r="D78" s="14">
        <v>1</v>
      </c>
      <c r="E78" s="15">
        <v>2</v>
      </c>
    </row>
    <row r="79" spans="1:5" x14ac:dyDescent="0.25">
      <c r="A79" s="179"/>
      <c r="B79" s="13" t="s">
        <v>68</v>
      </c>
      <c r="C79" s="14">
        <v>3</v>
      </c>
      <c r="D79" s="14">
        <v>3</v>
      </c>
      <c r="E79" s="15">
        <v>0</v>
      </c>
    </row>
    <row r="80" spans="1:5" x14ac:dyDescent="0.25">
      <c r="A80" s="180"/>
      <c r="B80" s="13" t="s">
        <v>69</v>
      </c>
      <c r="C80" s="14">
        <v>0</v>
      </c>
      <c r="D80" s="14">
        <v>1</v>
      </c>
      <c r="E80" s="15">
        <v>-1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2355</v>
      </c>
      <c r="D84" s="14">
        <v>1558</v>
      </c>
      <c r="E84" s="15">
        <v>0.51155327342747103</v>
      </c>
    </row>
    <row r="85" spans="1:5" x14ac:dyDescent="0.25">
      <c r="A85" s="177"/>
      <c r="B85" s="13" t="s">
        <v>73</v>
      </c>
      <c r="C85" s="14">
        <v>1117</v>
      </c>
      <c r="D85" s="14">
        <v>945</v>
      </c>
      <c r="E85" s="15">
        <v>0.18201058201058201</v>
      </c>
    </row>
    <row r="86" spans="1:5" x14ac:dyDescent="0.25">
      <c r="A86" s="175" t="s">
        <v>74</v>
      </c>
      <c r="B86" s="13" t="s">
        <v>72</v>
      </c>
      <c r="C86" s="14">
        <v>1525</v>
      </c>
      <c r="D86" s="14">
        <v>1037</v>
      </c>
      <c r="E86" s="15">
        <v>0.47058823529411797</v>
      </c>
    </row>
    <row r="87" spans="1:5" x14ac:dyDescent="0.25">
      <c r="A87" s="177"/>
      <c r="B87" s="13" t="s">
        <v>73</v>
      </c>
      <c r="C87" s="14">
        <v>971</v>
      </c>
      <c r="D87" s="14">
        <v>922</v>
      </c>
      <c r="E87" s="15">
        <v>5.3145336225596501E-2</v>
      </c>
    </row>
    <row r="88" spans="1:5" x14ac:dyDescent="0.25">
      <c r="A88" s="175" t="s">
        <v>75</v>
      </c>
      <c r="B88" s="13" t="s">
        <v>72</v>
      </c>
      <c r="C88" s="14">
        <v>94</v>
      </c>
      <c r="D88" s="14">
        <v>67</v>
      </c>
      <c r="E88" s="15">
        <v>0.402985074626866</v>
      </c>
    </row>
    <row r="89" spans="1:5" x14ac:dyDescent="0.25">
      <c r="A89" s="177"/>
      <c r="B89" s="13" t="s">
        <v>73</v>
      </c>
      <c r="C89" s="14">
        <v>51</v>
      </c>
      <c r="D89" s="14">
        <v>55</v>
      </c>
      <c r="E89" s="15">
        <v>-7.2727272727272696E-2</v>
      </c>
    </row>
    <row r="90" spans="1:5" x14ac:dyDescent="0.25">
      <c r="A90" s="175" t="s">
        <v>76</v>
      </c>
      <c r="B90" s="13" t="s">
        <v>72</v>
      </c>
      <c r="C90" s="19"/>
      <c r="D90" s="14">
        <v>0</v>
      </c>
      <c r="E90" s="15">
        <v>0</v>
      </c>
    </row>
    <row r="91" spans="1:5" x14ac:dyDescent="0.25">
      <c r="A91" s="177"/>
      <c r="B91" s="13" t="s">
        <v>73</v>
      </c>
      <c r="C91" s="19"/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1413</v>
      </c>
      <c r="D95" s="14">
        <v>1154</v>
      </c>
      <c r="E95" s="15">
        <v>0.22443674176776399</v>
      </c>
    </row>
    <row r="96" spans="1:5" x14ac:dyDescent="0.25">
      <c r="A96" s="12" t="s">
        <v>78</v>
      </c>
      <c r="B96" s="17"/>
      <c r="C96" s="19"/>
      <c r="D96" s="19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1199</v>
      </c>
      <c r="D100" s="14">
        <v>847</v>
      </c>
      <c r="E100" s="15">
        <v>0.415584415584415</v>
      </c>
    </row>
    <row r="101" spans="1:5" x14ac:dyDescent="0.25">
      <c r="A101" s="12" t="s">
        <v>81</v>
      </c>
      <c r="B101" s="17"/>
      <c r="C101" s="14">
        <v>1027</v>
      </c>
      <c r="D101" s="14">
        <v>664</v>
      </c>
      <c r="E101" s="15">
        <v>0.54668674698795205</v>
      </c>
    </row>
    <row r="102" spans="1:5" x14ac:dyDescent="0.25">
      <c r="A102" s="12" t="s">
        <v>78</v>
      </c>
      <c r="B102" s="17"/>
      <c r="C102" s="14">
        <v>10</v>
      </c>
      <c r="D102" s="14">
        <v>7</v>
      </c>
      <c r="E102" s="15">
        <v>0.42857142857142799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380</v>
      </c>
      <c r="D106" s="14">
        <v>367</v>
      </c>
      <c r="E106" s="15">
        <v>3.5422343324250698E-2</v>
      </c>
    </row>
    <row r="107" spans="1:5" x14ac:dyDescent="0.25">
      <c r="A107" s="176"/>
      <c r="B107" s="13" t="s">
        <v>84</v>
      </c>
      <c r="C107" s="14">
        <v>276</v>
      </c>
      <c r="D107" s="14">
        <v>167</v>
      </c>
      <c r="E107" s="15">
        <v>0.65269461077844304</v>
      </c>
    </row>
    <row r="108" spans="1:5" x14ac:dyDescent="0.25">
      <c r="A108" s="177"/>
      <c r="B108" s="13" t="s">
        <v>85</v>
      </c>
      <c r="C108" s="14">
        <v>653</v>
      </c>
      <c r="D108" s="14">
        <v>409</v>
      </c>
      <c r="E108" s="15">
        <v>0.59657701711491395</v>
      </c>
    </row>
    <row r="109" spans="1:5" x14ac:dyDescent="0.25">
      <c r="A109" s="175" t="s">
        <v>81</v>
      </c>
      <c r="B109" s="13" t="s">
        <v>86</v>
      </c>
      <c r="C109" s="14">
        <v>21</v>
      </c>
      <c r="D109" s="14">
        <v>21</v>
      </c>
      <c r="E109" s="15">
        <v>0</v>
      </c>
    </row>
    <row r="110" spans="1:5" x14ac:dyDescent="0.25">
      <c r="A110" s="177"/>
      <c r="B110" s="13" t="s">
        <v>85</v>
      </c>
      <c r="C110" s="14">
        <v>159</v>
      </c>
      <c r="D110" s="14">
        <v>99</v>
      </c>
      <c r="E110" s="15">
        <v>0.60606060606060597</v>
      </c>
    </row>
    <row r="111" spans="1:5" x14ac:dyDescent="0.25">
      <c r="A111" s="12" t="s">
        <v>78</v>
      </c>
      <c r="B111" s="17"/>
      <c r="C111" s="14">
        <v>3</v>
      </c>
      <c r="D111" s="14">
        <v>7</v>
      </c>
      <c r="E111" s="15">
        <v>-0.57142857142857095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32</v>
      </c>
      <c r="D115" s="14">
        <v>40</v>
      </c>
      <c r="E115" s="15">
        <v>-0.2</v>
      </c>
    </row>
    <row r="116" spans="1:5" x14ac:dyDescent="0.25">
      <c r="A116" s="176"/>
      <c r="B116" s="13" t="s">
        <v>84</v>
      </c>
      <c r="C116" s="14">
        <v>16</v>
      </c>
      <c r="D116" s="14">
        <v>27</v>
      </c>
      <c r="E116" s="15">
        <v>-0.407407407407407</v>
      </c>
    </row>
    <row r="117" spans="1:5" x14ac:dyDescent="0.25">
      <c r="A117" s="177"/>
      <c r="B117" s="13" t="s">
        <v>85</v>
      </c>
      <c r="C117" s="14">
        <v>36</v>
      </c>
      <c r="D117" s="14">
        <v>2</v>
      </c>
      <c r="E117" s="15">
        <v>17</v>
      </c>
    </row>
    <row r="118" spans="1:5" x14ac:dyDescent="0.25">
      <c r="A118" s="175" t="s">
        <v>81</v>
      </c>
      <c r="B118" s="13" t="s">
        <v>86</v>
      </c>
      <c r="C118" s="14">
        <v>2</v>
      </c>
      <c r="D118" s="14">
        <v>0</v>
      </c>
      <c r="E118" s="15">
        <v>0</v>
      </c>
    </row>
    <row r="119" spans="1:5" x14ac:dyDescent="0.25">
      <c r="A119" s="177"/>
      <c r="B119" s="13" t="s">
        <v>85</v>
      </c>
      <c r="C119" s="14">
        <v>9</v>
      </c>
      <c r="D119" s="14">
        <v>3</v>
      </c>
      <c r="E119" s="15">
        <v>2</v>
      </c>
    </row>
    <row r="120" spans="1:5" x14ac:dyDescent="0.25">
      <c r="A120" s="12" t="s">
        <v>78</v>
      </c>
      <c r="B120" s="17"/>
      <c r="C120" s="14">
        <v>1</v>
      </c>
      <c r="D120" s="14">
        <v>1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1594</v>
      </c>
      <c r="D126" s="14">
        <v>686</v>
      </c>
      <c r="E126" s="15">
        <v>1.3236151603498501</v>
      </c>
    </row>
    <row r="127" spans="1:5" x14ac:dyDescent="0.25">
      <c r="A127" s="177"/>
      <c r="B127" s="13" t="s">
        <v>91</v>
      </c>
      <c r="C127" s="14">
        <v>3508</v>
      </c>
      <c r="D127" s="14">
        <v>1732</v>
      </c>
      <c r="E127" s="15">
        <v>1.0254041570438801</v>
      </c>
    </row>
    <row r="128" spans="1:5" x14ac:dyDescent="0.25">
      <c r="A128" s="175" t="s">
        <v>93</v>
      </c>
      <c r="B128" s="13" t="s">
        <v>90</v>
      </c>
      <c r="C128" s="14">
        <v>5594</v>
      </c>
      <c r="D128" s="14">
        <v>5958</v>
      </c>
      <c r="E128" s="15">
        <v>-6.1094326955354099E-2</v>
      </c>
    </row>
    <row r="129" spans="1:5" x14ac:dyDescent="0.25">
      <c r="A129" s="177"/>
      <c r="B129" s="13" t="s">
        <v>91</v>
      </c>
      <c r="C129" s="14">
        <v>13177</v>
      </c>
      <c r="D129" s="14">
        <v>12728</v>
      </c>
      <c r="E129" s="15">
        <v>3.5276555625392801E-2</v>
      </c>
    </row>
    <row r="130" spans="1:5" x14ac:dyDescent="0.25">
      <c r="A130" s="175" t="s">
        <v>94</v>
      </c>
      <c r="B130" s="13" t="s">
        <v>90</v>
      </c>
      <c r="C130" s="14">
        <v>1476</v>
      </c>
      <c r="D130" s="14">
        <v>1732</v>
      </c>
      <c r="E130" s="15">
        <v>-0.147806004618938</v>
      </c>
    </row>
    <row r="131" spans="1:5" x14ac:dyDescent="0.25">
      <c r="A131" s="177"/>
      <c r="B131" s="13" t="s">
        <v>91</v>
      </c>
      <c r="C131" s="14">
        <v>3203</v>
      </c>
      <c r="D131" s="14">
        <v>3990</v>
      </c>
      <c r="E131" s="15">
        <v>-0.197243107769423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76</v>
      </c>
      <c r="D135" s="14">
        <v>133</v>
      </c>
      <c r="E135" s="15">
        <v>-0.42857142857142799</v>
      </c>
    </row>
    <row r="136" spans="1:5" x14ac:dyDescent="0.25">
      <c r="A136" s="177"/>
      <c r="B136" s="13" t="s">
        <v>98</v>
      </c>
      <c r="C136" s="14">
        <v>2</v>
      </c>
      <c r="D136" s="14">
        <v>18</v>
      </c>
      <c r="E136" s="15">
        <v>-0.88888888888888895</v>
      </c>
    </row>
    <row r="137" spans="1:5" x14ac:dyDescent="0.25">
      <c r="A137" s="175" t="s">
        <v>99</v>
      </c>
      <c r="B137" s="13" t="s">
        <v>97</v>
      </c>
      <c r="C137" s="14">
        <v>1</v>
      </c>
      <c r="D137" s="14">
        <v>14</v>
      </c>
      <c r="E137" s="15">
        <v>-0.92857142857142805</v>
      </c>
    </row>
    <row r="138" spans="1:5" x14ac:dyDescent="0.25">
      <c r="A138" s="177"/>
      <c r="B138" s="13" t="s">
        <v>98</v>
      </c>
      <c r="C138" s="14">
        <v>1</v>
      </c>
      <c r="D138" s="14">
        <v>3</v>
      </c>
      <c r="E138" s="15">
        <v>-0.66666666666666696</v>
      </c>
    </row>
    <row r="139" spans="1:5" x14ac:dyDescent="0.25">
      <c r="A139" s="175" t="s">
        <v>100</v>
      </c>
      <c r="B139" s="13" t="s">
        <v>97</v>
      </c>
      <c r="C139" s="14">
        <v>10</v>
      </c>
      <c r="D139" s="14">
        <v>99</v>
      </c>
      <c r="E139" s="15">
        <v>-0.89898989898989901</v>
      </c>
    </row>
    <row r="140" spans="1:5" x14ac:dyDescent="0.25">
      <c r="A140" s="177"/>
      <c r="B140" s="13" t="s">
        <v>101</v>
      </c>
      <c r="C140" s="14">
        <v>2</v>
      </c>
      <c r="D140" s="14">
        <v>98</v>
      </c>
      <c r="E140" s="15">
        <v>-0.97959183673469397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293</v>
      </c>
      <c r="D144" s="14">
        <v>370</v>
      </c>
      <c r="E144" s="15">
        <v>-0.20810810810810801</v>
      </c>
    </row>
    <row r="145" spans="1:5" x14ac:dyDescent="0.25">
      <c r="A145" s="175" t="s">
        <v>104</v>
      </c>
      <c r="B145" s="13" t="s">
        <v>105</v>
      </c>
      <c r="C145" s="14">
        <v>5</v>
      </c>
      <c r="D145" s="14">
        <v>13</v>
      </c>
      <c r="E145" s="15">
        <v>-0.61538461538461497</v>
      </c>
    </row>
    <row r="146" spans="1:5" x14ac:dyDescent="0.25">
      <c r="A146" s="176"/>
      <c r="B146" s="13" t="s">
        <v>106</v>
      </c>
      <c r="C146" s="14">
        <v>178</v>
      </c>
      <c r="D146" s="14">
        <v>294</v>
      </c>
      <c r="E146" s="15">
        <v>-0.39455782312925203</v>
      </c>
    </row>
    <row r="147" spans="1:5" x14ac:dyDescent="0.25">
      <c r="A147" s="176"/>
      <c r="B147" s="13" t="s">
        <v>107</v>
      </c>
      <c r="C147" s="14">
        <v>10</v>
      </c>
      <c r="D147" s="14">
        <v>21</v>
      </c>
      <c r="E147" s="15">
        <v>-0.52380952380952395</v>
      </c>
    </row>
    <row r="148" spans="1:5" x14ac:dyDescent="0.25">
      <c r="A148" s="176"/>
      <c r="B148" s="13" t="s">
        <v>108</v>
      </c>
      <c r="C148" s="14">
        <v>10</v>
      </c>
      <c r="D148" s="14">
        <v>4</v>
      </c>
      <c r="E148" s="15">
        <v>1.5</v>
      </c>
    </row>
    <row r="149" spans="1:5" x14ac:dyDescent="0.25">
      <c r="A149" s="176"/>
      <c r="B149" s="13" t="s">
        <v>109</v>
      </c>
      <c r="C149" s="14">
        <v>88</v>
      </c>
      <c r="D149" s="14">
        <v>37</v>
      </c>
      <c r="E149" s="15">
        <v>1.3783783783783801</v>
      </c>
    </row>
    <row r="150" spans="1:5" x14ac:dyDescent="0.25">
      <c r="A150" s="177"/>
      <c r="B150" s="13" t="s">
        <v>110</v>
      </c>
      <c r="C150" s="14">
        <v>2</v>
      </c>
      <c r="D150" s="14">
        <v>1</v>
      </c>
      <c r="E150" s="15">
        <v>1</v>
      </c>
    </row>
    <row r="151" spans="1:5" x14ac:dyDescent="0.25">
      <c r="A151" s="175" t="s">
        <v>111</v>
      </c>
      <c r="B151" s="13" t="s">
        <v>112</v>
      </c>
      <c r="C151" s="14">
        <v>94</v>
      </c>
      <c r="D151" s="14">
        <v>96</v>
      </c>
      <c r="E151" s="15">
        <v>-2.0833333333333301E-2</v>
      </c>
    </row>
    <row r="152" spans="1:5" x14ac:dyDescent="0.25">
      <c r="A152" s="177"/>
      <c r="B152" s="13" t="s">
        <v>113</v>
      </c>
      <c r="C152" s="14">
        <v>204</v>
      </c>
      <c r="D152" s="14">
        <v>296</v>
      </c>
      <c r="E152" s="15">
        <v>-0.31081081081081102</v>
      </c>
    </row>
    <row r="153" spans="1:5" x14ac:dyDescent="0.25">
      <c r="A153" s="175" t="s">
        <v>114</v>
      </c>
      <c r="B153" s="13" t="s">
        <v>18</v>
      </c>
      <c r="C153" s="14">
        <v>13</v>
      </c>
      <c r="D153" s="14">
        <v>27</v>
      </c>
      <c r="E153" s="15">
        <v>-0.51851851851851805</v>
      </c>
    </row>
    <row r="154" spans="1:5" x14ac:dyDescent="0.25">
      <c r="A154" s="177"/>
      <c r="B154" s="13" t="s">
        <v>22</v>
      </c>
      <c r="C154" s="14">
        <v>17</v>
      </c>
      <c r="D154" s="14">
        <v>19</v>
      </c>
      <c r="E154" s="15">
        <v>-0.105263157894737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1064</v>
      </c>
      <c r="D159" s="14">
        <v>1385</v>
      </c>
      <c r="E159" s="15">
        <v>-0.23176895306859199</v>
      </c>
    </row>
    <row r="160" spans="1:5" x14ac:dyDescent="0.25">
      <c r="A160" s="176"/>
      <c r="B160" s="13" t="s">
        <v>119</v>
      </c>
      <c r="C160" s="14">
        <v>153</v>
      </c>
      <c r="D160" s="14">
        <v>1208</v>
      </c>
      <c r="E160" s="15">
        <v>-0.87334437086092698</v>
      </c>
    </row>
    <row r="161" spans="1:5" x14ac:dyDescent="0.25">
      <c r="A161" s="176"/>
      <c r="B161" s="13" t="s">
        <v>120</v>
      </c>
      <c r="C161" s="14">
        <v>147</v>
      </c>
      <c r="D161" s="14">
        <v>188</v>
      </c>
      <c r="E161" s="15">
        <v>-0.21808510638297901</v>
      </c>
    </row>
    <row r="162" spans="1:5" x14ac:dyDescent="0.25">
      <c r="A162" s="176"/>
      <c r="B162" s="13" t="s">
        <v>121</v>
      </c>
      <c r="C162" s="14">
        <v>160</v>
      </c>
      <c r="D162" s="14">
        <v>207</v>
      </c>
      <c r="E162" s="15">
        <v>-0.22705314009661801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20</v>
      </c>
      <c r="D164" s="14">
        <v>21</v>
      </c>
      <c r="E164" s="15">
        <v>-4.7619047619047603E-2</v>
      </c>
    </row>
    <row r="165" spans="1:5" x14ac:dyDescent="0.25">
      <c r="A165" s="176"/>
      <c r="B165" s="13" t="s">
        <v>124</v>
      </c>
      <c r="C165" s="14">
        <v>1040</v>
      </c>
      <c r="D165" s="14">
        <v>714</v>
      </c>
      <c r="E165" s="15">
        <v>0.456582633053221</v>
      </c>
    </row>
    <row r="166" spans="1:5" x14ac:dyDescent="0.25">
      <c r="A166" s="176"/>
      <c r="B166" s="13" t="s">
        <v>125</v>
      </c>
      <c r="C166" s="14">
        <v>0</v>
      </c>
      <c r="D166" s="14">
        <v>2</v>
      </c>
      <c r="E166" s="15">
        <v>-1</v>
      </c>
    </row>
    <row r="167" spans="1:5" x14ac:dyDescent="0.25">
      <c r="A167" s="176"/>
      <c r="B167" s="13" t="s">
        <v>126</v>
      </c>
      <c r="C167" s="14">
        <v>178</v>
      </c>
      <c r="D167" s="14">
        <v>246</v>
      </c>
      <c r="E167" s="15">
        <v>-0.276422764227642</v>
      </c>
    </row>
    <row r="168" spans="1:5" x14ac:dyDescent="0.25">
      <c r="A168" s="176"/>
      <c r="B168" s="13" t="s">
        <v>127</v>
      </c>
      <c r="C168" s="14">
        <v>162</v>
      </c>
      <c r="D168" s="14">
        <v>285</v>
      </c>
      <c r="E168" s="15">
        <v>-0.43157894736842101</v>
      </c>
    </row>
    <row r="169" spans="1:5" x14ac:dyDescent="0.25">
      <c r="A169" s="176"/>
      <c r="B169" s="13" t="s">
        <v>128</v>
      </c>
      <c r="C169" s="14">
        <v>4</v>
      </c>
      <c r="D169" s="14">
        <v>5</v>
      </c>
      <c r="E169" s="15">
        <v>-0.2</v>
      </c>
    </row>
    <row r="170" spans="1:5" x14ac:dyDescent="0.25">
      <c r="A170" s="176"/>
      <c r="B170" s="13" t="s">
        <v>129</v>
      </c>
      <c r="C170" s="14">
        <v>98</v>
      </c>
      <c r="D170" s="14">
        <v>186</v>
      </c>
      <c r="E170" s="15">
        <v>-0.473118279569892</v>
      </c>
    </row>
    <row r="171" spans="1:5" x14ac:dyDescent="0.25">
      <c r="A171" s="176"/>
      <c r="B171" s="13" t="s">
        <v>130</v>
      </c>
      <c r="C171" s="14">
        <v>2</v>
      </c>
      <c r="D171" s="14">
        <v>1</v>
      </c>
      <c r="E171" s="15">
        <v>1</v>
      </c>
    </row>
    <row r="172" spans="1:5" x14ac:dyDescent="0.25">
      <c r="A172" s="176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6"/>
      <c r="B173" s="13" t="s">
        <v>132</v>
      </c>
      <c r="C173" s="14">
        <v>9</v>
      </c>
      <c r="D173" s="14">
        <v>6</v>
      </c>
      <c r="E173" s="15">
        <v>0.5</v>
      </c>
    </row>
    <row r="174" spans="1:5" x14ac:dyDescent="0.25">
      <c r="A174" s="176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134</v>
      </c>
      <c r="C175" s="14">
        <v>7</v>
      </c>
      <c r="D175" s="14">
        <v>4</v>
      </c>
      <c r="E175" s="15">
        <v>0.75</v>
      </c>
    </row>
    <row r="176" spans="1:5" x14ac:dyDescent="0.25">
      <c r="A176" s="176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355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12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7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3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19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8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4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9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11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4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51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390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10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38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8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38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2388</v>
      </c>
      <c r="D201" s="14">
        <v>2823</v>
      </c>
      <c r="E201" s="15">
        <v>-0.15409139213602599</v>
      </c>
    </row>
    <row r="202" spans="1:5" x14ac:dyDescent="0.25">
      <c r="A202" s="176"/>
      <c r="B202" s="13" t="s">
        <v>119</v>
      </c>
      <c r="C202" s="14">
        <v>375</v>
      </c>
      <c r="D202" s="14">
        <v>430</v>
      </c>
      <c r="E202" s="15">
        <v>-0.127906976744186</v>
      </c>
    </row>
    <row r="203" spans="1:5" x14ac:dyDescent="0.25">
      <c r="A203" s="176"/>
      <c r="B203" s="13" t="s">
        <v>162</v>
      </c>
      <c r="C203" s="14">
        <v>301</v>
      </c>
      <c r="D203" s="14">
        <v>374</v>
      </c>
      <c r="E203" s="15">
        <v>-0.19518716577540099</v>
      </c>
    </row>
    <row r="204" spans="1:5" x14ac:dyDescent="0.25">
      <c r="A204" s="176"/>
      <c r="B204" s="13" t="s">
        <v>121</v>
      </c>
      <c r="C204" s="14">
        <v>566</v>
      </c>
      <c r="D204" s="14">
        <v>533</v>
      </c>
      <c r="E204" s="15">
        <v>6.19136960600375E-2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109</v>
      </c>
      <c r="D206" s="14">
        <v>54</v>
      </c>
      <c r="E206" s="15">
        <v>1.0185185185185199</v>
      </c>
    </row>
    <row r="207" spans="1:5" x14ac:dyDescent="0.25">
      <c r="A207" s="176"/>
      <c r="B207" s="13" t="s">
        <v>124</v>
      </c>
      <c r="C207" s="14">
        <v>2250</v>
      </c>
      <c r="D207" s="14">
        <v>1654</v>
      </c>
      <c r="E207" s="15">
        <v>0.360338573155985</v>
      </c>
    </row>
    <row r="208" spans="1:5" x14ac:dyDescent="0.25">
      <c r="A208" s="176"/>
      <c r="B208" s="13" t="s">
        <v>163</v>
      </c>
      <c r="C208" s="14">
        <v>1</v>
      </c>
      <c r="D208" s="14">
        <v>3</v>
      </c>
      <c r="E208" s="15">
        <v>-0.66666666666666696</v>
      </c>
    </row>
    <row r="209" spans="1:5" x14ac:dyDescent="0.25">
      <c r="A209" s="176"/>
      <c r="B209" s="13" t="s">
        <v>126</v>
      </c>
      <c r="C209" s="14">
        <v>350</v>
      </c>
      <c r="D209" s="14">
        <v>476</v>
      </c>
      <c r="E209" s="15">
        <v>-0.26470588235294101</v>
      </c>
    </row>
    <row r="210" spans="1:5" x14ac:dyDescent="0.25">
      <c r="A210" s="176"/>
      <c r="B210" s="13" t="s">
        <v>164</v>
      </c>
      <c r="C210" s="14">
        <v>352</v>
      </c>
      <c r="D210" s="14">
        <v>814</v>
      </c>
      <c r="E210" s="15">
        <v>-0.56756756756756699</v>
      </c>
    </row>
    <row r="211" spans="1:5" x14ac:dyDescent="0.25">
      <c r="A211" s="176"/>
      <c r="B211" s="13" t="s">
        <v>128</v>
      </c>
      <c r="C211" s="14">
        <v>14</v>
      </c>
      <c r="D211" s="14">
        <v>2</v>
      </c>
      <c r="E211" s="15">
        <v>6</v>
      </c>
    </row>
    <row r="212" spans="1:5" x14ac:dyDescent="0.25">
      <c r="A212" s="176"/>
      <c r="B212" s="13" t="s">
        <v>129</v>
      </c>
      <c r="C212" s="14">
        <v>184</v>
      </c>
      <c r="D212" s="14">
        <v>219</v>
      </c>
      <c r="E212" s="15">
        <v>-0.15981735159817401</v>
      </c>
    </row>
    <row r="213" spans="1:5" x14ac:dyDescent="0.25">
      <c r="A213" s="176"/>
      <c r="B213" s="13" t="s">
        <v>130</v>
      </c>
      <c r="C213" s="14">
        <v>3</v>
      </c>
      <c r="D213" s="14">
        <v>1</v>
      </c>
      <c r="E213" s="15">
        <v>2</v>
      </c>
    </row>
    <row r="214" spans="1:5" x14ac:dyDescent="0.25">
      <c r="A214" s="176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39</v>
      </c>
      <c r="D215" s="14">
        <v>16</v>
      </c>
      <c r="E215" s="15">
        <v>1.4375</v>
      </c>
    </row>
    <row r="216" spans="1:5" x14ac:dyDescent="0.25">
      <c r="A216" s="17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134</v>
      </c>
      <c r="C217" s="14">
        <v>7</v>
      </c>
      <c r="D217" s="14">
        <v>4</v>
      </c>
      <c r="E217" s="15">
        <v>0.75</v>
      </c>
    </row>
    <row r="218" spans="1:5" x14ac:dyDescent="0.25">
      <c r="A218" s="176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94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12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72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4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66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27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8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9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11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4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51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36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10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98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8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38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1129</v>
      </c>
      <c r="D246" s="14">
        <v>1094</v>
      </c>
      <c r="E246" s="15">
        <v>3.1992687385740397E-2</v>
      </c>
    </row>
    <row r="247" spans="1:5" x14ac:dyDescent="0.25">
      <c r="A247" s="12" t="s">
        <v>169</v>
      </c>
      <c r="B247" s="17"/>
      <c r="C247" s="14">
        <v>250</v>
      </c>
      <c r="D247" s="14">
        <v>162</v>
      </c>
      <c r="E247" s="15">
        <v>0.54320987654320996</v>
      </c>
    </row>
    <row r="248" spans="1:5" x14ac:dyDescent="0.25">
      <c r="A248" s="12" t="s">
        <v>170</v>
      </c>
      <c r="B248" s="17"/>
      <c r="C248" s="14">
        <v>902</v>
      </c>
      <c r="D248" s="14">
        <v>665</v>
      </c>
      <c r="E248" s="15">
        <v>0.35639097744360898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151</v>
      </c>
      <c r="D252" s="14">
        <v>120</v>
      </c>
      <c r="E252" s="15">
        <v>0.25833333333333303</v>
      </c>
    </row>
    <row r="253" spans="1:5" x14ac:dyDescent="0.25">
      <c r="A253" s="176"/>
      <c r="B253" s="13" t="s">
        <v>18</v>
      </c>
      <c r="C253" s="14">
        <v>46</v>
      </c>
      <c r="D253" s="14">
        <v>149</v>
      </c>
      <c r="E253" s="15">
        <v>-0.69127516778523501</v>
      </c>
    </row>
    <row r="254" spans="1:5" x14ac:dyDescent="0.25">
      <c r="A254" s="177"/>
      <c r="B254" s="13" t="s">
        <v>22</v>
      </c>
      <c r="C254" s="14">
        <v>52</v>
      </c>
      <c r="D254" s="14">
        <v>169</v>
      </c>
      <c r="E254" s="15">
        <v>-0.69230769230769196</v>
      </c>
    </row>
    <row r="255" spans="1:5" x14ac:dyDescent="0.25">
      <c r="A255" s="175" t="s">
        <v>174</v>
      </c>
      <c r="B255" s="13" t="s">
        <v>175</v>
      </c>
      <c r="C255" s="14">
        <v>48</v>
      </c>
      <c r="D255" s="14">
        <v>59</v>
      </c>
      <c r="E255" s="15">
        <v>-0.186440677966102</v>
      </c>
    </row>
    <row r="256" spans="1:5" x14ac:dyDescent="0.25">
      <c r="A256" s="176"/>
      <c r="B256" s="13" t="s">
        <v>176</v>
      </c>
      <c r="C256" s="14">
        <v>30</v>
      </c>
      <c r="D256" s="14">
        <v>40</v>
      </c>
      <c r="E256" s="15">
        <v>-0.25</v>
      </c>
    </row>
    <row r="257" spans="1:5" x14ac:dyDescent="0.25">
      <c r="A257" s="177"/>
      <c r="B257" s="13" t="s">
        <v>177</v>
      </c>
      <c r="C257" s="14">
        <v>2</v>
      </c>
      <c r="D257" s="14">
        <v>2</v>
      </c>
      <c r="E257" s="15">
        <v>0</v>
      </c>
    </row>
    <row r="258" spans="1:5" x14ac:dyDescent="0.25">
      <c r="A258" s="12" t="s">
        <v>178</v>
      </c>
      <c r="B258" s="17"/>
      <c r="C258" s="14">
        <v>156</v>
      </c>
      <c r="D258" s="14">
        <v>204</v>
      </c>
      <c r="E258" s="15">
        <v>-0.23529411764705899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81</v>
      </c>
      <c r="D262" s="14">
        <v>140</v>
      </c>
      <c r="E262" s="15">
        <v>-0.42142857142857099</v>
      </c>
    </row>
    <row r="263" spans="1:5" x14ac:dyDescent="0.25">
      <c r="A263" s="175" t="s">
        <v>181</v>
      </c>
      <c r="B263" s="13" t="s">
        <v>182</v>
      </c>
      <c r="C263" s="14">
        <v>13</v>
      </c>
      <c r="D263" s="14">
        <v>6</v>
      </c>
      <c r="E263" s="15">
        <v>1.1666666666666701</v>
      </c>
    </row>
    <row r="264" spans="1:5" x14ac:dyDescent="0.25">
      <c r="A264" s="176"/>
      <c r="B264" s="13" t="s">
        <v>183</v>
      </c>
      <c r="C264" s="14">
        <v>3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5</v>
      </c>
      <c r="D265" s="14">
        <v>1</v>
      </c>
      <c r="E265" s="15">
        <v>4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73</v>
      </c>
      <c r="D267" s="14">
        <v>30</v>
      </c>
      <c r="E267" s="15">
        <v>1.43333333333333</v>
      </c>
    </row>
    <row r="268" spans="1:5" x14ac:dyDescent="0.25">
      <c r="A268" s="12" t="s">
        <v>110</v>
      </c>
      <c r="B268" s="17"/>
      <c r="C268" s="14">
        <v>112</v>
      </c>
      <c r="D268" s="14">
        <v>275</v>
      </c>
      <c r="E268" s="15">
        <v>-0.59272727272727299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3</v>
      </c>
      <c r="D272" s="14">
        <v>3</v>
      </c>
      <c r="E272" s="15">
        <v>0</v>
      </c>
    </row>
    <row r="273" spans="1:5" x14ac:dyDescent="0.25">
      <c r="A273" s="175" t="s">
        <v>68</v>
      </c>
      <c r="B273" s="13" t="s">
        <v>189</v>
      </c>
      <c r="C273" s="14">
        <v>36</v>
      </c>
      <c r="D273" s="14">
        <v>39</v>
      </c>
      <c r="E273" s="15">
        <v>-7.69230769230769E-2</v>
      </c>
    </row>
    <row r="274" spans="1:5" x14ac:dyDescent="0.25">
      <c r="A274" s="177"/>
      <c r="B274" s="13" t="s">
        <v>110</v>
      </c>
      <c r="C274" s="14">
        <v>59</v>
      </c>
      <c r="D274" s="14">
        <v>1</v>
      </c>
      <c r="E274" s="15">
        <v>58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1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4</v>
      </c>
      <c r="E277" s="15">
        <v>-1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7</v>
      </c>
      <c r="D281" s="14">
        <v>4</v>
      </c>
      <c r="E281" s="15">
        <v>0.75</v>
      </c>
    </row>
    <row r="282" spans="1:5" x14ac:dyDescent="0.25">
      <c r="A282" s="177"/>
      <c r="B282" s="13" t="s">
        <v>196</v>
      </c>
      <c r="C282" s="14">
        <v>81</v>
      </c>
      <c r="D282" s="14">
        <v>55</v>
      </c>
      <c r="E282" s="15">
        <v>0.472727272727273</v>
      </c>
    </row>
    <row r="283" spans="1:5" x14ac:dyDescent="0.25">
      <c r="A283" s="12" t="s">
        <v>197</v>
      </c>
      <c r="B283" s="17"/>
      <c r="C283" s="14">
        <v>17</v>
      </c>
      <c r="D283" s="14">
        <v>13</v>
      </c>
      <c r="E283" s="15">
        <v>0.30769230769230799</v>
      </c>
    </row>
    <row r="284" spans="1:5" x14ac:dyDescent="0.25">
      <c r="A284" s="12" t="s">
        <v>198</v>
      </c>
      <c r="B284" s="17"/>
      <c r="C284" s="14">
        <v>8</v>
      </c>
      <c r="D284" s="14">
        <v>2</v>
      </c>
      <c r="E284" s="15">
        <v>3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2" t="s">
        <v>205</v>
      </c>
      <c r="B293" s="13" t="s">
        <v>206</v>
      </c>
      <c r="C293" s="14">
        <v>3</v>
      </c>
      <c r="D293" s="14">
        <v>3</v>
      </c>
      <c r="E293" s="23">
        <v>0</v>
      </c>
    </row>
    <row r="294" spans="1:5" x14ac:dyDescent="0.25">
      <c r="A294" s="173"/>
      <c r="B294" s="13" t="s">
        <v>207</v>
      </c>
      <c r="C294" s="14">
        <v>509</v>
      </c>
      <c r="D294" s="14">
        <v>547</v>
      </c>
      <c r="E294" s="23">
        <v>0</v>
      </c>
    </row>
    <row r="295" spans="1:5" x14ac:dyDescent="0.25">
      <c r="A295" s="174"/>
      <c r="B295" s="13" t="s">
        <v>208</v>
      </c>
      <c r="C295" s="14">
        <v>6</v>
      </c>
      <c r="D295" s="14">
        <v>12</v>
      </c>
      <c r="E295" s="23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62</v>
      </c>
      <c r="D299" s="14">
        <v>115</v>
      </c>
      <c r="E299" s="23">
        <v>58</v>
      </c>
    </row>
    <row r="300" spans="1:5" x14ac:dyDescent="0.25">
      <c r="A300" s="172" t="s">
        <v>215</v>
      </c>
      <c r="B300" s="13" t="s">
        <v>216</v>
      </c>
      <c r="C300" s="14">
        <v>26</v>
      </c>
      <c r="D300" s="14">
        <v>36</v>
      </c>
      <c r="E300" s="23">
        <v>7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3">
        <v>0</v>
      </c>
    </row>
    <row r="302" spans="1:5" x14ac:dyDescent="0.25">
      <c r="A302" s="174"/>
      <c r="B302" s="13" t="s">
        <v>218</v>
      </c>
      <c r="C302" s="14">
        <v>6</v>
      </c>
      <c r="D302" s="14">
        <v>17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2</v>
      </c>
      <c r="E303" s="23">
        <v>1</v>
      </c>
    </row>
    <row r="304" spans="1:5" x14ac:dyDescent="0.25">
      <c r="A304" s="172" t="s">
        <v>221</v>
      </c>
      <c r="B304" s="13" t="s">
        <v>212</v>
      </c>
      <c r="C304" s="14">
        <v>4</v>
      </c>
      <c r="D304" s="14">
        <v>5</v>
      </c>
      <c r="E304" s="23">
        <v>0</v>
      </c>
    </row>
    <row r="305" spans="1:5" x14ac:dyDescent="0.25">
      <c r="A305" s="173"/>
      <c r="B305" s="13" t="s">
        <v>222</v>
      </c>
      <c r="C305" s="14">
        <v>16</v>
      </c>
      <c r="D305" s="14">
        <v>44</v>
      </c>
      <c r="E305" s="23">
        <v>19</v>
      </c>
    </row>
    <row r="306" spans="1:5" x14ac:dyDescent="0.25">
      <c r="A306" s="174"/>
      <c r="B306" s="13" t="s">
        <v>223</v>
      </c>
      <c r="C306" s="14">
        <v>1</v>
      </c>
      <c r="D306" s="14">
        <v>3</v>
      </c>
      <c r="E306" s="23">
        <v>0</v>
      </c>
    </row>
    <row r="307" spans="1:5" x14ac:dyDescent="0.25">
      <c r="A307" s="172" t="s">
        <v>224</v>
      </c>
      <c r="B307" s="13" t="s">
        <v>225</v>
      </c>
      <c r="C307" s="14">
        <v>1</v>
      </c>
      <c r="D307" s="14">
        <v>0</v>
      </c>
      <c r="E307" s="23">
        <v>1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3"/>
      <c r="B309" s="13" t="s">
        <v>227</v>
      </c>
      <c r="C309" s="14">
        <v>376</v>
      </c>
      <c r="D309" s="14">
        <v>450</v>
      </c>
      <c r="E309" s="23">
        <v>354</v>
      </c>
    </row>
    <row r="310" spans="1:5" x14ac:dyDescent="0.25">
      <c r="A310" s="173"/>
      <c r="B310" s="13" t="s">
        <v>228</v>
      </c>
      <c r="C310" s="14">
        <v>569</v>
      </c>
      <c r="D310" s="14">
        <v>598</v>
      </c>
      <c r="E310" s="23">
        <v>0</v>
      </c>
    </row>
    <row r="311" spans="1:5" x14ac:dyDescent="0.25">
      <c r="A311" s="173"/>
      <c r="B311" s="13" t="s">
        <v>229</v>
      </c>
      <c r="C311" s="14">
        <v>468</v>
      </c>
      <c r="D311" s="14">
        <v>423</v>
      </c>
      <c r="E311" s="23">
        <v>38</v>
      </c>
    </row>
    <row r="312" spans="1:5" x14ac:dyDescent="0.25">
      <c r="A312" s="173"/>
      <c r="B312" s="13" t="s">
        <v>230</v>
      </c>
      <c r="C312" s="14">
        <v>399</v>
      </c>
      <c r="D312" s="14">
        <v>544</v>
      </c>
      <c r="E312" s="23">
        <v>380</v>
      </c>
    </row>
    <row r="313" spans="1:5" x14ac:dyDescent="0.25">
      <c r="A313" s="173"/>
      <c r="B313" s="13" t="s">
        <v>231</v>
      </c>
      <c r="C313" s="14">
        <v>171</v>
      </c>
      <c r="D313" s="14">
        <v>188</v>
      </c>
      <c r="E313" s="23">
        <v>0</v>
      </c>
    </row>
    <row r="314" spans="1:5" x14ac:dyDescent="0.25">
      <c r="A314" s="173"/>
      <c r="B314" s="13" t="s">
        <v>232</v>
      </c>
      <c r="C314" s="14">
        <v>104</v>
      </c>
      <c r="D314" s="14">
        <v>97</v>
      </c>
      <c r="E314" s="23">
        <v>0</v>
      </c>
    </row>
    <row r="315" spans="1:5" x14ac:dyDescent="0.25">
      <c r="A315" s="173"/>
      <c r="B315" s="13" t="s">
        <v>233</v>
      </c>
      <c r="C315" s="14">
        <v>374</v>
      </c>
      <c r="D315" s="14">
        <v>214</v>
      </c>
      <c r="E315" s="23">
        <v>265</v>
      </c>
    </row>
    <row r="316" spans="1:5" x14ac:dyDescent="0.25">
      <c r="A316" s="173"/>
      <c r="B316" s="13" t="s">
        <v>234</v>
      </c>
      <c r="C316" s="14">
        <v>0</v>
      </c>
      <c r="D316" s="14">
        <v>0</v>
      </c>
      <c r="E316" s="23">
        <v>0</v>
      </c>
    </row>
    <row r="317" spans="1:5" x14ac:dyDescent="0.25">
      <c r="A317" s="173"/>
      <c r="B317" s="13" t="s">
        <v>235</v>
      </c>
      <c r="C317" s="14">
        <v>0</v>
      </c>
      <c r="D317" s="14">
        <v>0</v>
      </c>
      <c r="E317" s="23">
        <v>0</v>
      </c>
    </row>
    <row r="318" spans="1:5" x14ac:dyDescent="0.25">
      <c r="A318" s="173"/>
      <c r="B318" s="13" t="s">
        <v>236</v>
      </c>
      <c r="C318" s="14">
        <v>309</v>
      </c>
      <c r="D318" s="14">
        <v>339</v>
      </c>
      <c r="E318" s="23">
        <v>253</v>
      </c>
    </row>
    <row r="319" spans="1:5" x14ac:dyDescent="0.25">
      <c r="A319" s="173"/>
      <c r="B319" s="13" t="s">
        <v>237</v>
      </c>
      <c r="C319" s="14">
        <v>279</v>
      </c>
      <c r="D319" s="14">
        <v>306</v>
      </c>
      <c r="E319" s="23">
        <v>0</v>
      </c>
    </row>
    <row r="320" spans="1:5" x14ac:dyDescent="0.25">
      <c r="A320" s="173"/>
      <c r="B320" s="13" t="s">
        <v>238</v>
      </c>
      <c r="C320" s="14">
        <v>11</v>
      </c>
      <c r="D320" s="14">
        <v>13</v>
      </c>
      <c r="E320" s="23">
        <v>9</v>
      </c>
    </row>
    <row r="321" spans="1:5" x14ac:dyDescent="0.25">
      <c r="A321" s="174"/>
      <c r="B321" s="13" t="s">
        <v>239</v>
      </c>
      <c r="C321" s="14">
        <v>30</v>
      </c>
      <c r="D321" s="14">
        <v>21</v>
      </c>
      <c r="E321" s="23">
        <v>0</v>
      </c>
    </row>
    <row r="322" spans="1:5" x14ac:dyDescent="0.25">
      <c r="A322" s="172" t="s">
        <v>240</v>
      </c>
      <c r="B322" s="13" t="s">
        <v>241</v>
      </c>
      <c r="C322" s="14">
        <v>6</v>
      </c>
      <c r="D322" s="14">
        <v>7</v>
      </c>
      <c r="E322" s="23">
        <v>0</v>
      </c>
    </row>
    <row r="323" spans="1:5" x14ac:dyDescent="0.25">
      <c r="A323" s="173"/>
      <c r="B323" s="13" t="s">
        <v>242</v>
      </c>
      <c r="C323" s="14">
        <v>19</v>
      </c>
      <c r="D323" s="14">
        <v>22</v>
      </c>
      <c r="E323" s="23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3"/>
      <c r="B326" s="13" t="s">
        <v>245</v>
      </c>
      <c r="C326" s="14">
        <v>34</v>
      </c>
      <c r="D326" s="14">
        <v>73</v>
      </c>
      <c r="E326" s="23">
        <v>13</v>
      </c>
    </row>
    <row r="327" spans="1:5" x14ac:dyDescent="0.25">
      <c r="A327" s="173"/>
      <c r="B327" s="13" t="s">
        <v>246</v>
      </c>
      <c r="C327" s="14">
        <v>4</v>
      </c>
      <c r="D327" s="14">
        <v>3</v>
      </c>
      <c r="E327" s="23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3"/>
      <c r="B329" s="13" t="s">
        <v>248</v>
      </c>
      <c r="C329" s="14">
        <v>15</v>
      </c>
      <c r="D329" s="14">
        <v>17</v>
      </c>
      <c r="E329" s="23">
        <v>9</v>
      </c>
    </row>
    <row r="330" spans="1:5" x14ac:dyDescent="0.25">
      <c r="A330" s="173"/>
      <c r="B330" s="13" t="s">
        <v>249</v>
      </c>
      <c r="C330" s="14">
        <v>5</v>
      </c>
      <c r="D330" s="14">
        <v>9</v>
      </c>
      <c r="E330" s="23">
        <v>0</v>
      </c>
    </row>
    <row r="331" spans="1:5" x14ac:dyDescent="0.25">
      <c r="A331" s="173"/>
      <c r="B331" s="13" t="s">
        <v>250</v>
      </c>
      <c r="C331" s="14">
        <v>22</v>
      </c>
      <c r="D331" s="14">
        <v>30</v>
      </c>
      <c r="E331" s="23">
        <v>10</v>
      </c>
    </row>
    <row r="332" spans="1:5" x14ac:dyDescent="0.25">
      <c r="A332" s="173"/>
      <c r="B332" s="13" t="s">
        <v>251</v>
      </c>
      <c r="C332" s="14">
        <v>10</v>
      </c>
      <c r="D332" s="14">
        <v>20</v>
      </c>
      <c r="E332" s="23">
        <v>13</v>
      </c>
    </row>
    <row r="333" spans="1:5" x14ac:dyDescent="0.25">
      <c r="A333" s="173"/>
      <c r="B333" s="13" t="s">
        <v>252</v>
      </c>
      <c r="C333" s="14">
        <v>2</v>
      </c>
      <c r="D333" s="14">
        <v>1</v>
      </c>
      <c r="E333" s="23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3"/>
      <c r="B335" s="13" t="s">
        <v>254</v>
      </c>
      <c r="C335" s="14">
        <v>2</v>
      </c>
      <c r="D335" s="14">
        <v>5</v>
      </c>
      <c r="E335" s="23">
        <v>1</v>
      </c>
    </row>
    <row r="336" spans="1:5" x14ac:dyDescent="0.25">
      <c r="A336" s="173"/>
      <c r="B336" s="13" t="s">
        <v>255</v>
      </c>
      <c r="C336" s="14">
        <v>34</v>
      </c>
      <c r="D336" s="14">
        <v>37</v>
      </c>
      <c r="E336" s="23">
        <v>0</v>
      </c>
    </row>
    <row r="337" spans="1:5" x14ac:dyDescent="0.25">
      <c r="A337" s="173"/>
      <c r="B337" s="13" t="s">
        <v>256</v>
      </c>
      <c r="C337" s="14">
        <v>9</v>
      </c>
      <c r="D337" s="14">
        <v>11</v>
      </c>
      <c r="E337" s="23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3"/>
      <c r="B339" s="13" t="s">
        <v>258</v>
      </c>
      <c r="C339" s="14">
        <v>0</v>
      </c>
      <c r="D339" s="14">
        <v>2</v>
      </c>
      <c r="E339" s="23">
        <v>0</v>
      </c>
    </row>
    <row r="340" spans="1:5" x14ac:dyDescent="0.25">
      <c r="A340" s="173"/>
      <c r="B340" s="13" t="s">
        <v>259</v>
      </c>
      <c r="C340" s="14">
        <v>29</v>
      </c>
      <c r="D340" s="14">
        <v>29</v>
      </c>
      <c r="E340" s="23">
        <v>17</v>
      </c>
    </row>
    <row r="341" spans="1:5" x14ac:dyDescent="0.25">
      <c r="A341" s="173"/>
      <c r="B341" s="13" t="s">
        <v>260</v>
      </c>
      <c r="C341" s="14">
        <v>3</v>
      </c>
      <c r="D341" s="14">
        <v>1</v>
      </c>
      <c r="E341" s="23">
        <v>1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3"/>
      <c r="B343" s="13" t="s">
        <v>262</v>
      </c>
      <c r="C343" s="14">
        <v>10</v>
      </c>
      <c r="D343" s="14">
        <v>10</v>
      </c>
      <c r="E343" s="23">
        <v>4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3">
        <v>0</v>
      </c>
    </row>
    <row r="345" spans="1:5" x14ac:dyDescent="0.25">
      <c r="A345" s="173"/>
      <c r="B345" s="13" t="s">
        <v>264</v>
      </c>
      <c r="C345" s="14">
        <v>8</v>
      </c>
      <c r="D345" s="14">
        <v>17</v>
      </c>
      <c r="E345" s="23">
        <v>7</v>
      </c>
    </row>
    <row r="346" spans="1:5" x14ac:dyDescent="0.25">
      <c r="A346" s="173"/>
      <c r="B346" s="13" t="s">
        <v>265</v>
      </c>
      <c r="C346" s="14">
        <v>68</v>
      </c>
      <c r="D346" s="14">
        <v>55</v>
      </c>
      <c r="E346" s="23">
        <v>38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3">
        <v>0</v>
      </c>
    </row>
    <row r="348" spans="1:5" x14ac:dyDescent="0.25">
      <c r="A348" s="173"/>
      <c r="B348" s="13" t="s">
        <v>267</v>
      </c>
      <c r="C348" s="14">
        <v>4</v>
      </c>
      <c r="D348" s="14">
        <v>3</v>
      </c>
      <c r="E348" s="23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3"/>
      <c r="B350" s="13" t="s">
        <v>269</v>
      </c>
      <c r="C350" s="14">
        <v>0</v>
      </c>
      <c r="D350" s="14">
        <v>1</v>
      </c>
      <c r="E350" s="23">
        <v>0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3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3">
        <v>0</v>
      </c>
    </row>
    <row r="354" spans="1:5" x14ac:dyDescent="0.25">
      <c r="A354" s="174"/>
      <c r="B354" s="13" t="s">
        <v>273</v>
      </c>
      <c r="C354" s="14">
        <v>2</v>
      </c>
      <c r="D354" s="14">
        <v>2</v>
      </c>
      <c r="E354" s="23">
        <v>1</v>
      </c>
    </row>
    <row r="355" spans="1:5" x14ac:dyDescent="0.25">
      <c r="A355" s="172" t="s">
        <v>274</v>
      </c>
      <c r="B355" s="13" t="s">
        <v>275</v>
      </c>
      <c r="C355" s="14">
        <v>1</v>
      </c>
      <c r="D355" s="14">
        <v>1</v>
      </c>
      <c r="E355" s="23">
        <v>0</v>
      </c>
    </row>
    <row r="356" spans="1:5" x14ac:dyDescent="0.25">
      <c r="A356" s="173"/>
      <c r="B356" s="13" t="s">
        <v>276</v>
      </c>
      <c r="C356" s="14">
        <v>1</v>
      </c>
      <c r="D356" s="14">
        <v>1</v>
      </c>
      <c r="E356" s="23">
        <v>1</v>
      </c>
    </row>
    <row r="357" spans="1:5" x14ac:dyDescent="0.25">
      <c r="A357" s="173"/>
      <c r="B357" s="13" t="s">
        <v>277</v>
      </c>
      <c r="C357" s="14">
        <v>1</v>
      </c>
      <c r="D357" s="14">
        <v>1</v>
      </c>
      <c r="E357" s="23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3"/>
      <c r="B360" s="13" t="s">
        <v>280</v>
      </c>
      <c r="C360" s="14">
        <v>1</v>
      </c>
      <c r="D360" s="14">
        <v>5</v>
      </c>
      <c r="E360" s="23">
        <v>1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3"/>
      <c r="B362" s="13" t="s">
        <v>282</v>
      </c>
      <c r="C362" s="14">
        <v>11</v>
      </c>
      <c r="D362" s="14">
        <v>11</v>
      </c>
      <c r="E362" s="23">
        <v>0</v>
      </c>
    </row>
    <row r="363" spans="1:5" x14ac:dyDescent="0.25">
      <c r="A363" s="173"/>
      <c r="B363" s="13" t="s">
        <v>283</v>
      </c>
      <c r="C363" s="14">
        <v>26</v>
      </c>
      <c r="D363" s="14">
        <v>28</v>
      </c>
      <c r="E363" s="23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2" t="s">
        <v>286</v>
      </c>
      <c r="B366" s="13" t="s">
        <v>287</v>
      </c>
      <c r="C366" s="14">
        <v>46</v>
      </c>
      <c r="D366" s="14">
        <v>71</v>
      </c>
      <c r="E366" s="23">
        <v>22</v>
      </c>
    </row>
    <row r="367" spans="1:5" x14ac:dyDescent="0.25">
      <c r="A367" s="173"/>
      <c r="B367" s="13" t="s">
        <v>288</v>
      </c>
      <c r="C367" s="14">
        <v>0</v>
      </c>
      <c r="D367" s="14">
        <v>0</v>
      </c>
      <c r="E367" s="23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3"/>
      <c r="B369" s="13" t="s">
        <v>290</v>
      </c>
      <c r="C369" s="14">
        <v>2</v>
      </c>
      <c r="D369" s="14">
        <v>6</v>
      </c>
      <c r="E369" s="23">
        <v>0</v>
      </c>
    </row>
    <row r="370" spans="1:5" x14ac:dyDescent="0.25">
      <c r="A370" s="173"/>
      <c r="B370" s="13" t="s">
        <v>291</v>
      </c>
      <c r="C370" s="14">
        <v>0</v>
      </c>
      <c r="D370" s="14">
        <v>0</v>
      </c>
      <c r="E370" s="23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3"/>
      <c r="B376" s="13" t="s">
        <v>298</v>
      </c>
      <c r="C376" s="14">
        <v>47</v>
      </c>
      <c r="D376" s="14">
        <v>24</v>
      </c>
      <c r="E376" s="23">
        <v>0</v>
      </c>
    </row>
    <row r="377" spans="1:5" x14ac:dyDescent="0.25">
      <c r="A377" s="173"/>
      <c r="B377" s="13" t="s">
        <v>299</v>
      </c>
      <c r="C377" s="14">
        <v>4</v>
      </c>
      <c r="D377" s="14">
        <v>2</v>
      </c>
      <c r="E377" s="23">
        <v>0</v>
      </c>
    </row>
    <row r="378" spans="1:5" x14ac:dyDescent="0.25">
      <c r="A378" s="173"/>
      <c r="B378" s="13" t="s">
        <v>300</v>
      </c>
      <c r="C378" s="14">
        <v>3</v>
      </c>
      <c r="D378" s="14">
        <v>4</v>
      </c>
      <c r="E378" s="23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3">
        <v>0</v>
      </c>
    </row>
    <row r="381" spans="1:5" x14ac:dyDescent="0.25">
      <c r="A381" s="173"/>
      <c r="B381" s="13" t="s">
        <v>302</v>
      </c>
      <c r="C381" s="14">
        <v>0</v>
      </c>
      <c r="D381" s="14">
        <v>2</v>
      </c>
      <c r="E381" s="23">
        <v>0</v>
      </c>
    </row>
    <row r="382" spans="1:5" x14ac:dyDescent="0.25">
      <c r="A382" s="173"/>
      <c r="B382" s="13" t="s">
        <v>303</v>
      </c>
      <c r="C382" s="14">
        <v>36</v>
      </c>
      <c r="D382" s="14">
        <v>42</v>
      </c>
      <c r="E382" s="23">
        <v>0</v>
      </c>
    </row>
    <row r="383" spans="1:5" x14ac:dyDescent="0.25">
      <c r="A383" s="173"/>
      <c r="B383" s="13" t="s">
        <v>304</v>
      </c>
      <c r="C383" s="14">
        <v>101</v>
      </c>
      <c r="D383" s="14">
        <v>180</v>
      </c>
      <c r="E383" s="23">
        <v>24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3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3"/>
      <c r="B389" s="13" t="s">
        <v>311</v>
      </c>
      <c r="C389" s="14">
        <v>6</v>
      </c>
      <c r="D389" s="14">
        <v>9</v>
      </c>
      <c r="E389" s="23">
        <v>1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3"/>
      <c r="B391" s="13" t="s">
        <v>248</v>
      </c>
      <c r="C391" s="14">
        <v>168</v>
      </c>
      <c r="D391" s="14">
        <v>218</v>
      </c>
      <c r="E391" s="23">
        <v>50</v>
      </c>
    </row>
    <row r="392" spans="1:5" x14ac:dyDescent="0.25">
      <c r="A392" s="173"/>
      <c r="B392" s="13" t="s">
        <v>249</v>
      </c>
      <c r="C392" s="14">
        <v>11</v>
      </c>
      <c r="D392" s="14">
        <v>19</v>
      </c>
      <c r="E392" s="23">
        <v>0</v>
      </c>
    </row>
    <row r="393" spans="1:5" x14ac:dyDescent="0.25">
      <c r="A393" s="173"/>
      <c r="B393" s="13" t="s">
        <v>250</v>
      </c>
      <c r="C393" s="14">
        <v>11</v>
      </c>
      <c r="D393" s="14">
        <v>7</v>
      </c>
      <c r="E393" s="23">
        <v>7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3"/>
      <c r="B396" s="13" t="s">
        <v>314</v>
      </c>
      <c r="C396" s="14">
        <v>29</v>
      </c>
      <c r="D396" s="14">
        <v>64</v>
      </c>
      <c r="E396" s="23">
        <v>16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3"/>
      <c r="B399" s="13" t="s">
        <v>260</v>
      </c>
      <c r="C399" s="14">
        <v>1</v>
      </c>
      <c r="D399" s="14">
        <v>1</v>
      </c>
      <c r="E399" s="23">
        <v>1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3"/>
      <c r="B401" s="13" t="s">
        <v>316</v>
      </c>
      <c r="C401" s="14">
        <v>416</v>
      </c>
      <c r="D401" s="14">
        <v>674</v>
      </c>
      <c r="E401" s="23">
        <v>0</v>
      </c>
    </row>
    <row r="402" spans="1:5" x14ac:dyDescent="0.25">
      <c r="A402" s="173"/>
      <c r="B402" s="13" t="s">
        <v>317</v>
      </c>
      <c r="C402" s="14">
        <v>31</v>
      </c>
      <c r="D402" s="14">
        <v>6</v>
      </c>
      <c r="E402" s="23">
        <v>18</v>
      </c>
    </row>
    <row r="403" spans="1:5" x14ac:dyDescent="0.25">
      <c r="A403" s="173"/>
      <c r="B403" s="13" t="s">
        <v>318</v>
      </c>
      <c r="C403" s="14">
        <v>216</v>
      </c>
      <c r="D403" s="14">
        <v>685</v>
      </c>
      <c r="E403" s="23">
        <v>196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3"/>
      <c r="B405" s="13" t="s">
        <v>319</v>
      </c>
      <c r="C405" s="14">
        <v>5</v>
      </c>
      <c r="D405" s="14">
        <v>2</v>
      </c>
      <c r="E405" s="23">
        <v>0</v>
      </c>
    </row>
    <row r="406" spans="1:5" x14ac:dyDescent="0.25">
      <c r="A406" s="173"/>
      <c r="B406" s="13" t="s">
        <v>320</v>
      </c>
      <c r="C406" s="14">
        <v>2</v>
      </c>
      <c r="D406" s="14">
        <v>3</v>
      </c>
      <c r="E406" s="23">
        <v>2</v>
      </c>
    </row>
    <row r="407" spans="1:5" x14ac:dyDescent="0.25">
      <c r="A407" s="173"/>
      <c r="B407" s="13" t="s">
        <v>321</v>
      </c>
      <c r="C407" s="14">
        <v>10</v>
      </c>
      <c r="D407" s="14">
        <v>30</v>
      </c>
      <c r="E407" s="23">
        <v>6</v>
      </c>
    </row>
    <row r="408" spans="1:5" x14ac:dyDescent="0.25">
      <c r="A408" s="173"/>
      <c r="B408" s="13" t="s">
        <v>270</v>
      </c>
      <c r="C408" s="14">
        <v>72</v>
      </c>
      <c r="D408" s="14">
        <v>233</v>
      </c>
      <c r="E408" s="23">
        <v>0</v>
      </c>
    </row>
    <row r="409" spans="1:5" x14ac:dyDescent="0.25">
      <c r="A409" s="174"/>
      <c r="B409" s="13" t="s">
        <v>322</v>
      </c>
      <c r="C409" s="14">
        <v>147</v>
      </c>
      <c r="D409" s="14">
        <v>558</v>
      </c>
      <c r="E409" s="23">
        <v>19</v>
      </c>
    </row>
  </sheetData>
  <sheetProtection algorithmName="SHA-512" hashValue="1N3FHKDeJQJH4heBU/v7hnO3/XHEvb/Iy3ld7blJOm5HLB5z00CQezrH6bW8rDnVMG/8kVaQr2U5ocGBLVzbfA==" saltValue="GyDjHIqs/eQNguudRhKZT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20E0-DFF8-4AEB-985C-877C0F860760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f0NoYARWYa8MCuh+6FH1vbEihnzKyocXIhMLwt0Doodr9SRyIiyiu3g1kcjCiU7cBjY7hr7tnJdV/6WiSaa9rw==" saltValue="CjgqBSWnYxAU5+qcCCb2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C455-F384-4F36-AED6-B5BBE1B0B27D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nCnmmLrk+B1DnY0C898RJeqmCUiOnPFXHODgUwgVKbNuWdZi95M2Z6LTbYVa1rygUJV1G8y24eKLGkf2+xkeNQ==" saltValue="MUDpiIVwWgQIV0dhGQs/W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5479F-2379-46C8-ADD4-C573B23E2200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1</v>
      </c>
      <c r="N6" s="170">
        <f>DatosMedioAmbiente!C55</f>
        <v>3</v>
      </c>
      <c r="O6" s="170">
        <f>DatosMedioAmbiente!C57</f>
        <v>3</v>
      </c>
      <c r="P6" s="170">
        <f>DatosMedioAmbiente!C59</f>
        <v>23</v>
      </c>
      <c r="Q6" s="170">
        <f>DatosMedioAmbiente!C61</f>
        <v>2</v>
      </c>
      <c r="R6" s="170">
        <f>DatosMedioAmbiente!C63</f>
        <v>5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1</v>
      </c>
      <c r="Y6" s="171">
        <f>DatosMedioAmbiente!C62</f>
        <v>0</v>
      </c>
      <c r="Z6" s="171">
        <f>DatosMedioAmbiente!C64</f>
        <v>1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RWWR9qfY0n+NU7wUOcVSpIQrrTQooausWsLCx3H5yshfDE4wed8Wo0oQHhG51Zy7REWQsh9P4FQzSbuvJog5QQ==" saltValue="zNutHxxBzeJDkBo3CLDeS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A337-C4AE-4314-A211-346A0849E5D2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995</v>
      </c>
      <c r="G2" s="85" t="s">
        <v>1619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C2" s="85" t="s">
        <v>1157</v>
      </c>
      <c r="AD2" s="85" t="s">
        <v>667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667</v>
      </c>
      <c r="AO2" s="85" t="s">
        <v>667</v>
      </c>
      <c r="AT2" s="85" t="s">
        <v>671</v>
      </c>
      <c r="AV2" s="85" t="s">
        <v>667</v>
      </c>
      <c r="AW2" s="85" t="s">
        <v>1203</v>
      </c>
      <c r="AX2" s="85" t="s">
        <v>1206</v>
      </c>
      <c r="AY2" s="85" t="s">
        <v>19</v>
      </c>
      <c r="AZ2" s="85" t="s">
        <v>1028</v>
      </c>
      <c r="BA2" s="85" t="s">
        <v>81</v>
      </c>
      <c r="BC2" s="85" t="s">
        <v>999</v>
      </c>
      <c r="BD2" s="85" t="s">
        <v>354</v>
      </c>
      <c r="BE2" s="85" t="s">
        <v>1656</v>
      </c>
      <c r="BF2" s="85" t="s">
        <v>103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1628</v>
      </c>
      <c r="G3" s="85" t="s">
        <v>1620</v>
      </c>
      <c r="H3" s="85" t="s">
        <v>1619</v>
      </c>
      <c r="I3" s="85" t="s">
        <v>1619</v>
      </c>
      <c r="J3" s="85" t="s">
        <v>1619</v>
      </c>
      <c r="K3" s="85" t="s">
        <v>1619</v>
      </c>
      <c r="L3" s="85" t="s">
        <v>1619</v>
      </c>
      <c r="M3" s="85" t="s">
        <v>995</v>
      </c>
      <c r="N3" s="85" t="s">
        <v>1636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C3" s="85" t="s">
        <v>1158</v>
      </c>
      <c r="AD3" s="85" t="s">
        <v>669</v>
      </c>
      <c r="AE3" s="85" t="s">
        <v>1204</v>
      </c>
      <c r="AF3" s="85" t="s">
        <v>1048</v>
      </c>
      <c r="AI3" s="85" t="s">
        <v>228</v>
      </c>
      <c r="AL3" s="85" t="s">
        <v>669</v>
      </c>
      <c r="AM3" s="85" t="s">
        <v>669</v>
      </c>
      <c r="AN3" s="85" t="s">
        <v>669</v>
      </c>
      <c r="AO3" s="85" t="s">
        <v>669</v>
      </c>
      <c r="AT3" s="85" t="s">
        <v>677</v>
      </c>
      <c r="AV3" s="85" t="s">
        <v>669</v>
      </c>
      <c r="AW3" s="85" t="s">
        <v>1204</v>
      </c>
      <c r="AX3" s="85" t="s">
        <v>1207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981</v>
      </c>
      <c r="BE3" s="85" t="s">
        <v>1657</v>
      </c>
      <c r="BF3" s="85" t="s">
        <v>113</v>
      </c>
      <c r="BG3" s="85" t="s">
        <v>113</v>
      </c>
      <c r="BH3" s="85" t="s">
        <v>1163</v>
      </c>
      <c r="BI3" s="85" t="s">
        <v>1168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1203</v>
      </c>
      <c r="G4" s="85" t="s">
        <v>995</v>
      </c>
      <c r="H4" s="85" t="s">
        <v>1620</v>
      </c>
      <c r="I4" s="85" t="s">
        <v>1620</v>
      </c>
      <c r="J4" s="85" t="s">
        <v>1620</v>
      </c>
      <c r="K4" s="85" t="s">
        <v>1622</v>
      </c>
      <c r="L4" s="85" t="s">
        <v>1620</v>
      </c>
      <c r="N4" s="85" t="s">
        <v>1638</v>
      </c>
      <c r="O4" s="85" t="s">
        <v>1620</v>
      </c>
      <c r="P4" s="85" t="s">
        <v>1667</v>
      </c>
      <c r="Q4" s="85" t="s">
        <v>1667</v>
      </c>
      <c r="R4" s="85" t="s">
        <v>1061</v>
      </c>
      <c r="S4" s="85" t="s">
        <v>1666</v>
      </c>
      <c r="T4" s="85" t="s">
        <v>1666</v>
      </c>
      <c r="V4" s="85" t="s">
        <v>30</v>
      </c>
      <c r="W4" s="85" t="s">
        <v>1762</v>
      </c>
      <c r="AA4" s="85" t="s">
        <v>1152</v>
      </c>
      <c r="AB4" s="85" t="s">
        <v>1156</v>
      </c>
      <c r="AC4" s="85" t="s">
        <v>1159</v>
      </c>
      <c r="AD4" s="85" t="s">
        <v>671</v>
      </c>
      <c r="AE4" s="85" t="s">
        <v>1206</v>
      </c>
      <c r="AF4" s="85" t="s">
        <v>1213</v>
      </c>
      <c r="AI4" s="85" t="s">
        <v>229</v>
      </c>
      <c r="AL4" s="85" t="s">
        <v>671</v>
      </c>
      <c r="AM4" s="85" t="s">
        <v>671</v>
      </c>
      <c r="AN4" s="85" t="s">
        <v>671</v>
      </c>
      <c r="AO4" s="85" t="s">
        <v>671</v>
      </c>
      <c r="AV4" s="85" t="s">
        <v>671</v>
      </c>
      <c r="AW4" s="85" t="s">
        <v>1205</v>
      </c>
      <c r="AY4" s="85" t="s">
        <v>1024</v>
      </c>
      <c r="AZ4" s="85" t="s">
        <v>1030</v>
      </c>
      <c r="BA4" s="85" t="s">
        <v>1794</v>
      </c>
      <c r="BC4" s="85" t="s">
        <v>1795</v>
      </c>
      <c r="BD4" s="85" t="s">
        <v>982</v>
      </c>
      <c r="BE4" s="85" t="s">
        <v>1658</v>
      </c>
      <c r="BF4" s="85" t="s">
        <v>1079</v>
      </c>
      <c r="BG4" s="85" t="s">
        <v>1079</v>
      </c>
      <c r="BH4" s="85" t="s">
        <v>1164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1622</v>
      </c>
      <c r="F5" s="85" t="s">
        <v>1633</v>
      </c>
      <c r="G5" s="85" t="s">
        <v>1633</v>
      </c>
      <c r="H5" s="85" t="s">
        <v>995</v>
      </c>
      <c r="I5" s="85" t="s">
        <v>1626</v>
      </c>
      <c r="J5" s="85" t="s">
        <v>1626</v>
      </c>
      <c r="K5" s="85" t="s">
        <v>1632</v>
      </c>
      <c r="L5" s="85" t="s">
        <v>1622</v>
      </c>
      <c r="O5" s="85" t="s">
        <v>1626</v>
      </c>
      <c r="P5" s="85" t="s">
        <v>1670</v>
      </c>
      <c r="Q5" s="85" t="s">
        <v>1668</v>
      </c>
      <c r="R5" s="85" t="s">
        <v>1062</v>
      </c>
      <c r="S5" s="85" t="s">
        <v>1667</v>
      </c>
      <c r="T5" s="85" t="s">
        <v>1667</v>
      </c>
      <c r="V5" s="85" t="s">
        <v>31</v>
      </c>
      <c r="AD5" s="85" t="s">
        <v>673</v>
      </c>
      <c r="AE5" s="85" t="s">
        <v>635</v>
      </c>
      <c r="AF5" s="85" t="s">
        <v>1146</v>
      </c>
      <c r="AI5" s="85" t="s">
        <v>230</v>
      </c>
      <c r="AL5" s="85" t="s">
        <v>675</v>
      </c>
      <c r="AM5" s="85" t="s">
        <v>673</v>
      </c>
      <c r="AN5" s="85" t="s">
        <v>675</v>
      </c>
      <c r="AO5" s="85" t="s">
        <v>675</v>
      </c>
      <c r="AV5" s="85" t="s">
        <v>673</v>
      </c>
      <c r="AW5" s="85" t="s">
        <v>1206</v>
      </c>
      <c r="AY5" s="85" t="s">
        <v>1025</v>
      </c>
      <c r="AZ5" s="85" t="s">
        <v>1031</v>
      </c>
      <c r="BC5" s="85" t="s">
        <v>1005</v>
      </c>
      <c r="BD5" s="85" t="s">
        <v>983</v>
      </c>
      <c r="BE5" s="85" t="s">
        <v>1799</v>
      </c>
    </row>
    <row r="6" spans="1:61" x14ac:dyDescent="0.2">
      <c r="A6" s="85" t="s">
        <v>1756</v>
      </c>
      <c r="B6" s="85" t="s">
        <v>109</v>
      </c>
      <c r="C6" s="85" t="s">
        <v>1738</v>
      </c>
      <c r="D6" s="85" t="s">
        <v>1625</v>
      </c>
      <c r="E6" s="85" t="s">
        <v>995</v>
      </c>
      <c r="F6" s="85" t="s">
        <v>1635</v>
      </c>
      <c r="G6" s="85" t="s">
        <v>1636</v>
      </c>
      <c r="H6" s="85" t="s">
        <v>1631</v>
      </c>
      <c r="I6" s="85" t="s">
        <v>995</v>
      </c>
      <c r="J6" s="85" t="s">
        <v>995</v>
      </c>
      <c r="K6" s="85" t="s">
        <v>1642</v>
      </c>
      <c r="L6" s="85" t="s">
        <v>995</v>
      </c>
      <c r="O6" s="85" t="s">
        <v>995</v>
      </c>
      <c r="Q6" s="85" t="s">
        <v>1670</v>
      </c>
      <c r="R6" s="85" t="s">
        <v>1063</v>
      </c>
      <c r="S6" s="85" t="s">
        <v>1668</v>
      </c>
      <c r="T6" s="85" t="s">
        <v>1668</v>
      </c>
      <c r="V6" s="85" t="s">
        <v>32</v>
      </c>
      <c r="AD6" s="85" t="s">
        <v>675</v>
      </c>
      <c r="AE6" s="85" t="s">
        <v>1207</v>
      </c>
      <c r="AF6" s="85" t="s">
        <v>1214</v>
      </c>
      <c r="AI6" s="85" t="s">
        <v>231</v>
      </c>
      <c r="AL6" s="85" t="s">
        <v>677</v>
      </c>
      <c r="AM6" s="85" t="s">
        <v>675</v>
      </c>
      <c r="AN6" s="85" t="s">
        <v>677</v>
      </c>
      <c r="AO6" s="85" t="s">
        <v>677</v>
      </c>
      <c r="AV6" s="85" t="s">
        <v>675</v>
      </c>
      <c r="AW6" s="85" t="s">
        <v>635</v>
      </c>
      <c r="AY6" s="85" t="s">
        <v>1026</v>
      </c>
      <c r="AZ6" s="85" t="s">
        <v>1026</v>
      </c>
      <c r="BC6" s="85" t="s">
        <v>1006</v>
      </c>
      <c r="BD6" s="85" t="s">
        <v>984</v>
      </c>
      <c r="BE6" s="85" t="s">
        <v>1659</v>
      </c>
    </row>
    <row r="7" spans="1:61" x14ac:dyDescent="0.2">
      <c r="B7" s="85" t="s">
        <v>110</v>
      </c>
      <c r="C7" s="85" t="s">
        <v>1740</v>
      </c>
      <c r="D7" s="85" t="s">
        <v>1626</v>
      </c>
      <c r="E7" s="85" t="s">
        <v>1631</v>
      </c>
      <c r="F7" s="85" t="s">
        <v>1642</v>
      </c>
      <c r="G7" s="85" t="s">
        <v>1638</v>
      </c>
      <c r="H7" s="85" t="s">
        <v>1632</v>
      </c>
      <c r="I7" s="85" t="s">
        <v>1631</v>
      </c>
      <c r="J7" s="85" t="s">
        <v>1632</v>
      </c>
      <c r="L7" s="85" t="s">
        <v>1638</v>
      </c>
      <c r="O7" s="85" t="s">
        <v>1632</v>
      </c>
      <c r="R7" s="85" t="s">
        <v>1064</v>
      </c>
      <c r="S7" s="85" t="s">
        <v>1670</v>
      </c>
      <c r="T7" s="85" t="s">
        <v>1670</v>
      </c>
      <c r="AD7" s="85" t="s">
        <v>677</v>
      </c>
      <c r="AI7" s="85" t="s">
        <v>232</v>
      </c>
      <c r="AL7" s="85" t="s">
        <v>679</v>
      </c>
      <c r="AM7" s="85" t="s">
        <v>677</v>
      </c>
      <c r="AO7" s="85" t="s">
        <v>679</v>
      </c>
      <c r="AV7" s="85" t="s">
        <v>677</v>
      </c>
      <c r="AW7" s="85" t="s">
        <v>1207</v>
      </c>
      <c r="BC7" s="85" t="s">
        <v>1796</v>
      </c>
      <c r="BD7" s="85" t="s">
        <v>985</v>
      </c>
      <c r="BE7" s="85" t="s">
        <v>1040</v>
      </c>
    </row>
    <row r="8" spans="1:61" x14ac:dyDescent="0.2">
      <c r="C8" s="85" t="s">
        <v>216</v>
      </c>
      <c r="D8" s="85" t="s">
        <v>995</v>
      </c>
      <c r="E8" s="85" t="s">
        <v>1632</v>
      </c>
      <c r="F8" s="85" t="s">
        <v>110</v>
      </c>
      <c r="G8" s="85" t="s">
        <v>1642</v>
      </c>
      <c r="H8" s="85" t="s">
        <v>1633</v>
      </c>
      <c r="I8" s="85" t="s">
        <v>1632</v>
      </c>
      <c r="J8" s="85" t="s">
        <v>1633</v>
      </c>
      <c r="O8" s="85" t="s">
        <v>1633</v>
      </c>
      <c r="R8" s="85" t="s">
        <v>1065</v>
      </c>
      <c r="AD8" s="85" t="s">
        <v>679</v>
      </c>
      <c r="AI8" s="85" t="s">
        <v>233</v>
      </c>
      <c r="AM8" s="85" t="s">
        <v>679</v>
      </c>
      <c r="AV8" s="85" t="s">
        <v>679</v>
      </c>
      <c r="BD8" s="85" t="s">
        <v>538</v>
      </c>
    </row>
    <row r="9" spans="1:61" x14ac:dyDescent="0.2">
      <c r="C9" s="85" t="s">
        <v>1741</v>
      </c>
      <c r="D9" s="85" t="s">
        <v>1630</v>
      </c>
      <c r="E9" s="85" t="s">
        <v>1636</v>
      </c>
      <c r="G9" s="85" t="s">
        <v>110</v>
      </c>
      <c r="H9" s="85" t="s">
        <v>1636</v>
      </c>
      <c r="I9" s="85" t="s">
        <v>1633</v>
      </c>
      <c r="J9" s="85" t="s">
        <v>1636</v>
      </c>
      <c r="O9" s="85" t="s">
        <v>1636</v>
      </c>
      <c r="R9" s="85" t="s">
        <v>1066</v>
      </c>
      <c r="AI9" s="85" t="s">
        <v>236</v>
      </c>
      <c r="BD9" s="85" t="s">
        <v>986</v>
      </c>
    </row>
    <row r="10" spans="1:61" x14ac:dyDescent="0.2">
      <c r="C10" s="85" t="s">
        <v>296</v>
      </c>
      <c r="D10" s="85" t="s">
        <v>1631</v>
      </c>
      <c r="E10" s="85" t="s">
        <v>1638</v>
      </c>
      <c r="H10" s="85" t="s">
        <v>1638</v>
      </c>
      <c r="I10" s="85" t="s">
        <v>1636</v>
      </c>
      <c r="J10" s="85" t="s">
        <v>1638</v>
      </c>
      <c r="O10" s="85" t="s">
        <v>1638</v>
      </c>
      <c r="R10" s="85" t="s">
        <v>1067</v>
      </c>
      <c r="AI10" s="85" t="s">
        <v>237</v>
      </c>
      <c r="BD10" s="85" t="s">
        <v>671</v>
      </c>
    </row>
    <row r="11" spans="1:61" x14ac:dyDescent="0.2">
      <c r="C11" s="85" t="s">
        <v>1743</v>
      </c>
      <c r="D11" s="85" t="s">
        <v>1633</v>
      </c>
      <c r="E11" s="85" t="s">
        <v>1642</v>
      </c>
      <c r="H11" s="85" t="s">
        <v>110</v>
      </c>
      <c r="I11" s="85" t="s">
        <v>1638</v>
      </c>
      <c r="J11" s="85" t="s">
        <v>110</v>
      </c>
      <c r="O11" s="85" t="s">
        <v>110</v>
      </c>
      <c r="R11" s="85" t="s">
        <v>1068</v>
      </c>
      <c r="AI11" s="85" t="s">
        <v>239</v>
      </c>
      <c r="BD11" s="85" t="s">
        <v>988</v>
      </c>
    </row>
    <row r="12" spans="1:61" x14ac:dyDescent="0.2">
      <c r="D12" s="85" t="s">
        <v>1634</v>
      </c>
      <c r="I12" s="85" t="s">
        <v>1642</v>
      </c>
      <c r="AI12" s="85" t="s">
        <v>110</v>
      </c>
      <c r="BD12" s="85" t="s">
        <v>989</v>
      </c>
    </row>
    <row r="13" spans="1:61" x14ac:dyDescent="0.2">
      <c r="D13" s="85" t="s">
        <v>1636</v>
      </c>
      <c r="I13" s="85" t="s">
        <v>110</v>
      </c>
      <c r="BD13" s="85" t="s">
        <v>990</v>
      </c>
    </row>
    <row r="14" spans="1:61" x14ac:dyDescent="0.2">
      <c r="D14" s="85" t="s">
        <v>1638</v>
      </c>
      <c r="BD14" s="85" t="s">
        <v>110</v>
      </c>
    </row>
    <row r="15" spans="1:61" x14ac:dyDescent="0.2">
      <c r="D15" s="85" t="s">
        <v>1642</v>
      </c>
      <c r="BD15" s="85" t="s">
        <v>992</v>
      </c>
    </row>
    <row r="16" spans="1:61" x14ac:dyDescent="0.2">
      <c r="D16" s="85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CA17-75A0-409B-81F9-00C531A222AA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657</v>
      </c>
      <c r="D4" s="93">
        <f>SUM(DatosViolenciaGénero!D63:D69)</f>
        <v>299</v>
      </c>
    </row>
    <row r="5" spans="2:4" x14ac:dyDescent="0.2">
      <c r="B5" s="92" t="s">
        <v>1620</v>
      </c>
      <c r="C5" s="93">
        <f>SUM(DatosViolenciaGénero!C70:C73)</f>
        <v>163</v>
      </c>
      <c r="D5" s="93">
        <f>SUM(DatosViolenciaGénero!D70:D73)</f>
        <v>124</v>
      </c>
    </row>
    <row r="6" spans="2:4" ht="12.75" customHeight="1" x14ac:dyDescent="0.2">
      <c r="B6" s="92" t="s">
        <v>1666</v>
      </c>
      <c r="C6" s="93">
        <f>DatosViolenciaGénero!C74</f>
        <v>10</v>
      </c>
      <c r="D6" s="93">
        <f>DatosViolenciaGénero!D74</f>
        <v>1</v>
      </c>
    </row>
    <row r="7" spans="2:4" ht="12.75" customHeight="1" x14ac:dyDescent="0.2">
      <c r="B7" s="92" t="s">
        <v>1667</v>
      </c>
      <c r="C7" s="93">
        <f>SUM(DatosViolenciaGénero!C75:C77)</f>
        <v>3</v>
      </c>
      <c r="D7" s="93">
        <f>SUM(DatosViolenciaGénero!D75:D77)</f>
        <v>2</v>
      </c>
    </row>
    <row r="8" spans="2:4" ht="12.75" customHeight="1" x14ac:dyDescent="0.2">
      <c r="B8" s="92" t="s">
        <v>1668</v>
      </c>
      <c r="C8" s="93">
        <f>DatosViolenciaGénero!C81</f>
        <v>6</v>
      </c>
      <c r="D8" s="93">
        <f>DatosViolenciaGénero!D81</f>
        <v>3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516</v>
      </c>
      <c r="D10" s="93">
        <f>SUM(DatosViolenciaGénero!D79:D80)</f>
        <v>114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47</v>
      </c>
    </row>
    <row r="16" spans="2:4" ht="13.5" thickBot="1" x14ac:dyDescent="0.25">
      <c r="B16" s="96" t="s">
        <v>1673</v>
      </c>
      <c r="C16" s="97">
        <f>DatosViolenciaGénero!C39</f>
        <v>343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7C94-1207-4757-953A-D157AF9EBDD4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182</v>
      </c>
      <c r="D4" s="93">
        <f>SUM(DatosViolenciaDoméstica!D48:D54)</f>
        <v>107</v>
      </c>
    </row>
    <row r="5" spans="2:4" x14ac:dyDescent="0.2">
      <c r="B5" s="92" t="s">
        <v>1620</v>
      </c>
      <c r="C5" s="93">
        <f>SUM(DatosViolenciaDoméstica!C55:C58)</f>
        <v>48</v>
      </c>
      <c r="D5" s="93">
        <f>SUM(DatosViolenciaDoméstica!D55:D58)</f>
        <v>19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2</v>
      </c>
      <c r="D7" s="93">
        <f>SUM(DatosViolenciaDoméstica!D60:D62)</f>
        <v>1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1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53</v>
      </c>
      <c r="D10" s="93">
        <f>SUM(DatosViolenciaDoméstica!D64:D65)</f>
        <v>42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24</v>
      </c>
    </row>
    <row r="16" spans="2:4" ht="13.5" thickBot="1" x14ac:dyDescent="0.25">
      <c r="B16" s="96" t="s">
        <v>1673</v>
      </c>
      <c r="C16" s="97">
        <f>DatosViolenciaDoméstica!C34</f>
        <v>23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51BC6-73C6-4191-9CDC-CE0447ED5169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94</v>
      </c>
    </row>
    <row r="5" spans="2:3" x14ac:dyDescent="0.2">
      <c r="B5" s="86" t="s">
        <v>1657</v>
      </c>
      <c r="C5" s="88">
        <f>DatosMenores!C70</f>
        <v>20</v>
      </c>
    </row>
    <row r="6" spans="2:3" x14ac:dyDescent="0.2">
      <c r="B6" s="86" t="s">
        <v>1658</v>
      </c>
      <c r="C6" s="88">
        <f>DatosMenores!C71</f>
        <v>198</v>
      </c>
    </row>
    <row r="7" spans="2:3" ht="25.5" x14ac:dyDescent="0.2">
      <c r="B7" s="86" t="s">
        <v>1659</v>
      </c>
      <c r="C7" s="88">
        <f>DatosMenores!C74</f>
        <v>3</v>
      </c>
    </row>
    <row r="8" spans="2:3" ht="25.5" x14ac:dyDescent="0.2">
      <c r="B8" s="86" t="s">
        <v>1040</v>
      </c>
      <c r="C8" s="88">
        <f>DatosMenores!C75</f>
        <v>19</v>
      </c>
    </row>
    <row r="9" spans="2:3" ht="25.5" x14ac:dyDescent="0.2">
      <c r="B9" s="86" t="s">
        <v>1660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0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EA39-F888-4D66-8E8F-06824A3A6A82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6567</v>
      </c>
      <c r="E11" s="71">
        <f>DatosDelitos!H5+DatosDelitos!H13-DatosDelitos!H17</f>
        <v>221</v>
      </c>
      <c r="F11" s="71">
        <f>DatosDelitos!I5+DatosDelitos!I13-DatosDelitos!I17</f>
        <v>212</v>
      </c>
      <c r="G11" s="71">
        <f>DatosDelitos!J5+DatosDelitos!J13-DatosDelitos!J17</f>
        <v>6</v>
      </c>
      <c r="H11" s="72">
        <f>DatosDelitos!K5+DatosDelitos!K13-DatosDelitos!K17</f>
        <v>6</v>
      </c>
      <c r="I11" s="72">
        <f>DatosDelitos!L5+DatosDelitos!L13-DatosDelitos!L17</f>
        <v>1</v>
      </c>
      <c r="J11" s="72">
        <f>DatosDelitos!M5+DatosDelitos!M13-DatosDelitos!M17</f>
        <v>3</v>
      </c>
      <c r="K11" s="72">
        <f>DatosDelitos!O5+DatosDelitos!O13-DatosDelitos!O17</f>
        <v>5</v>
      </c>
      <c r="L11" s="73">
        <f>DatosDelitos!P5+DatosDelitos!P13-DatosDelitos!P17</f>
        <v>246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4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1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1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1366</v>
      </c>
      <c r="E15" s="75">
        <f>DatosDelitos!H17+DatosDelitos!H44</f>
        <v>274</v>
      </c>
      <c r="F15" s="75">
        <f>DatosDelitos!I16+DatosDelitos!I44</f>
        <v>69</v>
      </c>
      <c r="G15" s="75">
        <f>DatosDelitos!J17+DatosDelitos!J44</f>
        <v>4</v>
      </c>
      <c r="H15" s="75">
        <f>DatosDelitos!K17+DatosDelitos!K44</f>
        <v>3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106</v>
      </c>
      <c r="L15" s="76">
        <f>DatosDelitos!P17+DatosDelitos!P44</f>
        <v>570</v>
      </c>
    </row>
    <row r="16" spans="2:13" ht="13.15" customHeight="1" x14ac:dyDescent="0.2">
      <c r="B16" s="214" t="s">
        <v>1620</v>
      </c>
      <c r="C16" s="214"/>
      <c r="D16" s="74">
        <f>DatosDelitos!C30</f>
        <v>835</v>
      </c>
      <c r="E16" s="75">
        <f>DatosDelitos!H30</f>
        <v>92</v>
      </c>
      <c r="F16" s="75">
        <f>DatosDelitos!I30</f>
        <v>157</v>
      </c>
      <c r="G16" s="75">
        <f>DatosDelitos!J30</f>
        <v>0</v>
      </c>
      <c r="H16" s="75">
        <f>DatosDelitos!K30</f>
        <v>1</v>
      </c>
      <c r="I16" s="75">
        <f>DatosDelitos!L30</f>
        <v>0</v>
      </c>
      <c r="J16" s="75">
        <f>DatosDelitos!M30</f>
        <v>0</v>
      </c>
      <c r="K16" s="75">
        <f>DatosDelitos!O30</f>
        <v>1</v>
      </c>
      <c r="L16" s="76">
        <f>DatosDelitos!P30</f>
        <v>177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15</v>
      </c>
      <c r="E17" s="75">
        <f>DatosDelitos!H42-DatosDelitos!H44</f>
        <v>2</v>
      </c>
      <c r="F17" s="75">
        <f>DatosDelitos!I42-DatosDelitos!I44</f>
        <v>3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1</v>
      </c>
    </row>
    <row r="18" spans="2:12" ht="13.15" customHeight="1" x14ac:dyDescent="0.2">
      <c r="B18" s="214" t="s">
        <v>1622</v>
      </c>
      <c r="C18" s="214"/>
      <c r="D18" s="74">
        <f>DatosDelitos!C50</f>
        <v>192</v>
      </c>
      <c r="E18" s="75">
        <f>DatosDelitos!H50</f>
        <v>39</v>
      </c>
      <c r="F18" s="75">
        <f>DatosDelitos!I50</f>
        <v>33</v>
      </c>
      <c r="G18" s="75">
        <f>DatosDelitos!J50</f>
        <v>17</v>
      </c>
      <c r="H18" s="75">
        <f>DatosDelitos!K50</f>
        <v>12</v>
      </c>
      <c r="I18" s="75">
        <f>DatosDelitos!L50</f>
        <v>0</v>
      </c>
      <c r="J18" s="75">
        <f>DatosDelitos!M50</f>
        <v>0</v>
      </c>
      <c r="K18" s="75">
        <f>DatosDelitos!O50</f>
        <v>4</v>
      </c>
      <c r="L18" s="76">
        <f>DatosDelitos!P50</f>
        <v>48</v>
      </c>
    </row>
    <row r="19" spans="2:12" ht="13.15" customHeight="1" x14ac:dyDescent="0.2">
      <c r="B19" s="214" t="s">
        <v>1623</v>
      </c>
      <c r="C19" s="214"/>
      <c r="D19" s="74">
        <f>DatosDelitos!C72</f>
        <v>3</v>
      </c>
      <c r="E19" s="75">
        <f>DatosDelitos!H72</f>
        <v>0</v>
      </c>
      <c r="F19" s="75">
        <f>DatosDelitos!I72</f>
        <v>4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0</v>
      </c>
      <c r="L19" s="76">
        <f>DatosDelitos!P72</f>
        <v>0</v>
      </c>
    </row>
    <row r="20" spans="2:12" ht="27" customHeight="1" x14ac:dyDescent="0.2">
      <c r="B20" s="214" t="s">
        <v>1624</v>
      </c>
      <c r="C20" s="214"/>
      <c r="D20" s="74">
        <f>DatosDelitos!C74</f>
        <v>79</v>
      </c>
      <c r="E20" s="75">
        <f>DatosDelitos!H74</f>
        <v>17</v>
      </c>
      <c r="F20" s="75">
        <f>DatosDelitos!I74</f>
        <v>17</v>
      </c>
      <c r="G20" s="75">
        <f>DatosDelitos!J74</f>
        <v>0</v>
      </c>
      <c r="H20" s="75">
        <f>DatosDelitos!K74</f>
        <v>0</v>
      </c>
      <c r="I20" s="75">
        <f>DatosDelitos!L74</f>
        <v>0</v>
      </c>
      <c r="J20" s="75">
        <f>DatosDelitos!M74</f>
        <v>0</v>
      </c>
      <c r="K20" s="75">
        <f>DatosDelitos!O74</f>
        <v>0</v>
      </c>
      <c r="L20" s="76">
        <f>DatosDelitos!P74</f>
        <v>7</v>
      </c>
    </row>
    <row r="21" spans="2:12" ht="13.15" customHeight="1" x14ac:dyDescent="0.2">
      <c r="B21" s="215" t="s">
        <v>1625</v>
      </c>
      <c r="C21" s="215"/>
      <c r="D21" s="74">
        <f>DatosDelitos!C82</f>
        <v>116</v>
      </c>
      <c r="E21" s="75">
        <f>DatosDelitos!H82</f>
        <v>8</v>
      </c>
      <c r="F21" s="75">
        <f>DatosDelitos!I82</f>
        <v>16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13</v>
      </c>
    </row>
    <row r="22" spans="2:12" ht="13.15" customHeight="1" x14ac:dyDescent="0.2">
      <c r="B22" s="214" t="s">
        <v>1626</v>
      </c>
      <c r="C22" s="214"/>
      <c r="D22" s="74">
        <f>DatosDelitos!C85</f>
        <v>405</v>
      </c>
      <c r="E22" s="75">
        <f>DatosDelitos!H85</f>
        <v>193</v>
      </c>
      <c r="F22" s="75">
        <f>DatosDelitos!I85</f>
        <v>128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108</v>
      </c>
    </row>
    <row r="23" spans="2:12" ht="13.15" customHeight="1" x14ac:dyDescent="0.2">
      <c r="B23" s="214" t="s">
        <v>995</v>
      </c>
      <c r="C23" s="214"/>
      <c r="D23" s="74">
        <f>DatosDelitos!C97</f>
        <v>3755</v>
      </c>
      <c r="E23" s="75">
        <f>DatosDelitos!H97</f>
        <v>758</v>
      </c>
      <c r="F23" s="75">
        <f>DatosDelitos!I97</f>
        <v>598</v>
      </c>
      <c r="G23" s="75">
        <f>DatosDelitos!J97</f>
        <v>0</v>
      </c>
      <c r="H23" s="75">
        <f>DatosDelitos!K97</f>
        <v>2</v>
      </c>
      <c r="I23" s="75">
        <f>DatosDelitos!L97</f>
        <v>1</v>
      </c>
      <c r="J23" s="75">
        <f>DatosDelitos!M97</f>
        <v>0</v>
      </c>
      <c r="K23" s="75">
        <f>DatosDelitos!O97</f>
        <v>26</v>
      </c>
      <c r="L23" s="76">
        <f>DatosDelitos!P97</f>
        <v>535</v>
      </c>
    </row>
    <row r="24" spans="2:12" ht="27" customHeight="1" x14ac:dyDescent="0.2">
      <c r="B24" s="214" t="s">
        <v>1627</v>
      </c>
      <c r="C24" s="214"/>
      <c r="D24" s="74">
        <f>DatosDelitos!C131</f>
        <v>6</v>
      </c>
      <c r="E24" s="75">
        <f>DatosDelitos!H131</f>
        <v>8</v>
      </c>
      <c r="F24" s="75">
        <f>DatosDelitos!I131</f>
        <v>8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3</v>
      </c>
    </row>
    <row r="25" spans="2:12" ht="13.15" customHeight="1" x14ac:dyDescent="0.2">
      <c r="B25" s="214" t="s">
        <v>1628</v>
      </c>
      <c r="C25" s="214"/>
      <c r="D25" s="74">
        <f>DatosDelitos!C137</f>
        <v>21</v>
      </c>
      <c r="E25" s="75">
        <f>DatosDelitos!H137</f>
        <v>8</v>
      </c>
      <c r="F25" s="75">
        <f>DatosDelitos!I137</f>
        <v>8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4</v>
      </c>
    </row>
    <row r="26" spans="2:12" ht="13.15" customHeight="1" x14ac:dyDescent="0.2">
      <c r="B26" s="215" t="s">
        <v>1629</v>
      </c>
      <c r="C26" s="215"/>
      <c r="D26" s="74">
        <f>DatosDelitos!C144</f>
        <v>0</v>
      </c>
      <c r="E26" s="75">
        <f>DatosDelitos!H144</f>
        <v>0</v>
      </c>
      <c r="F26" s="75">
        <f>DatosDelitos!I144</f>
        <v>0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0</v>
      </c>
    </row>
    <row r="27" spans="2:12" ht="38.25" customHeight="1" x14ac:dyDescent="0.2">
      <c r="B27" s="214" t="s">
        <v>1630</v>
      </c>
      <c r="C27" s="214"/>
      <c r="D27" s="74">
        <f>DatosDelitos!C147</f>
        <v>102</v>
      </c>
      <c r="E27" s="75">
        <f>DatosDelitos!H147</f>
        <v>33</v>
      </c>
      <c r="F27" s="75">
        <f>DatosDelitos!I147</f>
        <v>27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30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128</v>
      </c>
      <c r="E28" s="75">
        <f>DatosDelitos!H156+SUM(DatosDelitos!H167:H172)</f>
        <v>87</v>
      </c>
      <c r="F28" s="75">
        <f>DatosDelitos!I156+SUM(DatosDelitos!I167:I172)</f>
        <v>16</v>
      </c>
      <c r="G28" s="75">
        <f>DatosDelitos!J156+SUM(DatosDelitos!J167:J172)</f>
        <v>0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1</v>
      </c>
      <c r="L28" s="75">
        <f>DatosDelitos!P156+SUM(DatosDelitos!P167:Q172)</f>
        <v>18</v>
      </c>
    </row>
    <row r="29" spans="2:12" ht="13.15" customHeight="1" x14ac:dyDescent="0.2">
      <c r="B29" s="214" t="s">
        <v>1632</v>
      </c>
      <c r="C29" s="214"/>
      <c r="D29" s="74">
        <f>SUM(DatosDelitos!C173:C177)</f>
        <v>94</v>
      </c>
      <c r="E29" s="75">
        <f>SUM(DatosDelitos!H173:H177)</f>
        <v>87</v>
      </c>
      <c r="F29" s="75">
        <f>SUM(DatosDelitos!I173:I177)</f>
        <v>111</v>
      </c>
      <c r="G29" s="75">
        <f>SUM(DatosDelitos!J173:J177)</f>
        <v>1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18</v>
      </c>
      <c r="L29" s="75">
        <f>SUM(DatosDelitos!P173:P177)</f>
        <v>92</v>
      </c>
    </row>
    <row r="30" spans="2:12" ht="13.15" customHeight="1" x14ac:dyDescent="0.2">
      <c r="B30" s="214" t="s">
        <v>1633</v>
      </c>
      <c r="C30" s="214"/>
      <c r="D30" s="74">
        <f>DatosDelitos!C178</f>
        <v>397</v>
      </c>
      <c r="E30" s="75">
        <f>DatosDelitos!H178</f>
        <v>144</v>
      </c>
      <c r="F30" s="75">
        <f>DatosDelitos!I178</f>
        <v>180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0</v>
      </c>
      <c r="L30" s="75">
        <f>DatosDelitos!P178</f>
        <v>1052</v>
      </c>
    </row>
    <row r="31" spans="2:12" ht="13.15" customHeight="1" x14ac:dyDescent="0.2">
      <c r="B31" s="214" t="s">
        <v>1634</v>
      </c>
      <c r="C31" s="214"/>
      <c r="D31" s="74">
        <f>DatosDelitos!C186</f>
        <v>242</v>
      </c>
      <c r="E31" s="75">
        <f>DatosDelitos!H186</f>
        <v>44</v>
      </c>
      <c r="F31" s="75">
        <f>DatosDelitos!I186</f>
        <v>49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31</v>
      </c>
    </row>
    <row r="32" spans="2:12" ht="13.15" customHeight="1" x14ac:dyDescent="0.2">
      <c r="B32" s="214" t="s">
        <v>1635</v>
      </c>
      <c r="C32" s="214"/>
      <c r="D32" s="74">
        <f>DatosDelitos!C201</f>
        <v>57</v>
      </c>
      <c r="E32" s="75">
        <f>DatosDelitos!H201</f>
        <v>20</v>
      </c>
      <c r="F32" s="75">
        <f>DatosDelitos!I201</f>
        <v>20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0</v>
      </c>
      <c r="L32" s="75">
        <f>DatosDelitos!P201</f>
        <v>28</v>
      </c>
    </row>
    <row r="33" spans="2:13" ht="13.15" customHeight="1" x14ac:dyDescent="0.2">
      <c r="B33" s="214" t="s">
        <v>1636</v>
      </c>
      <c r="C33" s="214"/>
      <c r="D33" s="74">
        <f>DatosDelitos!C223</f>
        <v>690</v>
      </c>
      <c r="E33" s="75">
        <f>DatosDelitos!H223</f>
        <v>204</v>
      </c>
      <c r="F33" s="75">
        <f>DatosDelitos!I223</f>
        <v>157</v>
      </c>
      <c r="G33" s="75">
        <f>DatosDelitos!J223</f>
        <v>0</v>
      </c>
      <c r="H33" s="75">
        <f>DatosDelitos!K223</f>
        <v>0</v>
      </c>
      <c r="I33" s="75">
        <f>DatosDelitos!L223</f>
        <v>0</v>
      </c>
      <c r="J33" s="75">
        <f>DatosDelitos!M223</f>
        <v>1</v>
      </c>
      <c r="K33" s="75">
        <f>DatosDelitos!O223</f>
        <v>8</v>
      </c>
      <c r="L33" s="75">
        <f>DatosDelitos!P223</f>
        <v>279</v>
      </c>
    </row>
    <row r="34" spans="2:13" ht="13.15" customHeight="1" x14ac:dyDescent="0.2">
      <c r="B34" s="214" t="s">
        <v>1637</v>
      </c>
      <c r="C34" s="214"/>
      <c r="D34" s="74">
        <f>DatosDelitos!C244</f>
        <v>8</v>
      </c>
      <c r="E34" s="75">
        <f>DatosDelitos!H244</f>
        <v>4</v>
      </c>
      <c r="F34" s="75">
        <f>DatosDelitos!I244</f>
        <v>4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1</v>
      </c>
    </row>
    <row r="35" spans="2:13" ht="13.15" customHeight="1" x14ac:dyDescent="0.2">
      <c r="B35" s="214" t="s">
        <v>1638</v>
      </c>
      <c r="C35" s="214"/>
      <c r="D35" s="74">
        <f>DatosDelitos!C271</f>
        <v>158</v>
      </c>
      <c r="E35" s="75">
        <f>DatosDelitos!H271</f>
        <v>118</v>
      </c>
      <c r="F35" s="75">
        <f>DatosDelitos!I271</f>
        <v>146</v>
      </c>
      <c r="G35" s="75">
        <f>DatosDelitos!J271</f>
        <v>0</v>
      </c>
      <c r="H35" s="75">
        <f>DatosDelitos!K271</f>
        <v>1</v>
      </c>
      <c r="I35" s="75">
        <f>DatosDelitos!L271</f>
        <v>0</v>
      </c>
      <c r="J35" s="75">
        <f>DatosDelitos!M271</f>
        <v>1</v>
      </c>
      <c r="K35" s="75">
        <f>DatosDelitos!O271</f>
        <v>2</v>
      </c>
      <c r="L35" s="75">
        <f>DatosDelitos!P271</f>
        <v>158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1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1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4</v>
      </c>
      <c r="E38" s="75">
        <f>DatosDelitos!H312+DatosDelitos!H318+DatosDelitos!H320</f>
        <v>6</v>
      </c>
      <c r="F38" s="75">
        <f>DatosDelitos!I312+DatosDelitos!I318+DatosDelitos!I320</f>
        <v>7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3</v>
      </c>
    </row>
    <row r="39" spans="2:13" ht="13.15" customHeight="1" x14ac:dyDescent="0.2">
      <c r="B39" s="214" t="s">
        <v>1642</v>
      </c>
      <c r="C39" s="214"/>
      <c r="D39" s="74">
        <f>DatosDelitos!C323</f>
        <v>7155</v>
      </c>
      <c r="E39" s="75">
        <f>DatosDelitos!H323</f>
        <v>242</v>
      </c>
      <c r="F39" s="75">
        <f>DatosDelitos!I323</f>
        <v>0</v>
      </c>
      <c r="G39" s="75">
        <f>DatosDelitos!J323</f>
        <v>1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3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22399</v>
      </c>
      <c r="E43" s="77">
        <f t="shared" ref="E43:L43" si="0">SUM(E11:E42)</f>
        <v>2609</v>
      </c>
      <c r="F43" s="77">
        <f t="shared" si="0"/>
        <v>1971</v>
      </c>
      <c r="G43" s="77">
        <f t="shared" si="0"/>
        <v>29</v>
      </c>
      <c r="H43" s="77">
        <f t="shared" si="0"/>
        <v>25</v>
      </c>
      <c r="I43" s="77">
        <f t="shared" si="0"/>
        <v>2</v>
      </c>
      <c r="J43" s="77">
        <f t="shared" si="0"/>
        <v>5</v>
      </c>
      <c r="K43" s="77">
        <f t="shared" si="0"/>
        <v>174</v>
      </c>
      <c r="L43" s="77">
        <f t="shared" si="0"/>
        <v>3407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24</v>
      </c>
      <c r="E50" s="80">
        <f>DatosDelitos!G13-DatosDelitos!G17</f>
        <v>38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1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1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620</v>
      </c>
      <c r="E54" s="80">
        <f>DatosDelitos!G17+DatosDelitos!G44</f>
        <v>458</v>
      </c>
    </row>
    <row r="55" spans="2:5" ht="13.15" customHeight="1" x14ac:dyDescent="0.25">
      <c r="B55" s="216" t="s">
        <v>1620</v>
      </c>
      <c r="C55" s="216"/>
      <c r="D55" s="80">
        <f>DatosDelitos!F30</f>
        <v>78</v>
      </c>
      <c r="E55" s="80">
        <f>DatosDelitos!G30</f>
        <v>73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11</v>
      </c>
      <c r="E56" s="80">
        <f>DatosDelitos!G42-DatosDelitos!G44</f>
        <v>1</v>
      </c>
    </row>
    <row r="57" spans="2:5" ht="13.15" customHeight="1" x14ac:dyDescent="0.25">
      <c r="B57" s="216" t="s">
        <v>1622</v>
      </c>
      <c r="C57" s="216"/>
      <c r="D57" s="80">
        <f>DatosDelitos!F50</f>
        <v>1</v>
      </c>
      <c r="E57" s="80">
        <f>DatosDelitos!G50</f>
        <v>1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2</v>
      </c>
      <c r="E59" s="80">
        <f>DatosDelitos!G74</f>
        <v>1</v>
      </c>
    </row>
    <row r="60" spans="2:5" ht="13.15" customHeight="1" x14ac:dyDescent="0.25">
      <c r="B60" s="216" t="s">
        <v>1625</v>
      </c>
      <c r="C60" s="216"/>
      <c r="D60" s="80">
        <f>DatosDelitos!F82</f>
        <v>5</v>
      </c>
      <c r="E60" s="80">
        <f>DatosDelitos!G82</f>
        <v>2</v>
      </c>
    </row>
    <row r="61" spans="2:5" ht="13.15" customHeight="1" x14ac:dyDescent="0.25">
      <c r="B61" s="216" t="s">
        <v>1626</v>
      </c>
      <c r="C61" s="216"/>
      <c r="D61" s="80">
        <f>DatosDelitos!F85</f>
        <v>14</v>
      </c>
      <c r="E61" s="80">
        <f>DatosDelitos!G85</f>
        <v>8</v>
      </c>
    </row>
    <row r="62" spans="2:5" ht="13.15" customHeight="1" x14ac:dyDescent="0.25">
      <c r="B62" s="216" t="s">
        <v>995</v>
      </c>
      <c r="C62" s="216"/>
      <c r="D62" s="80">
        <f>DatosDelitos!F97</f>
        <v>113</v>
      </c>
      <c r="E62" s="80">
        <f>DatosDelitos!G97</f>
        <v>81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10</v>
      </c>
      <c r="E66" s="80">
        <f>DatosDelitos!G147</f>
        <v>7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3</v>
      </c>
      <c r="E67" s="80">
        <f>DatosDelitos!G156+SUM(DatosDelitos!G167:H172)</f>
        <v>82</v>
      </c>
    </row>
    <row r="68" spans="2:5" ht="13.15" customHeight="1" x14ac:dyDescent="0.25">
      <c r="B68" s="216" t="s">
        <v>1632</v>
      </c>
      <c r="C68" s="216"/>
      <c r="D68" s="80">
        <f>SUM(DatosDelitos!F173:G177)</f>
        <v>5</v>
      </c>
      <c r="E68" s="80">
        <f>SUM(DatosDelitos!G173:H177)</f>
        <v>90</v>
      </c>
    </row>
    <row r="69" spans="2:5" ht="13.15" customHeight="1" x14ac:dyDescent="0.25">
      <c r="B69" s="216" t="s">
        <v>1633</v>
      </c>
      <c r="C69" s="216"/>
      <c r="D69" s="80">
        <f>DatosDelitos!F178</f>
        <v>939</v>
      </c>
      <c r="E69" s="80">
        <f>DatosDelitos!G178</f>
        <v>845</v>
      </c>
    </row>
    <row r="70" spans="2:5" ht="13.15" customHeight="1" x14ac:dyDescent="0.25">
      <c r="B70" s="216" t="s">
        <v>1634</v>
      </c>
      <c r="C70" s="216"/>
      <c r="D70" s="80">
        <f>DatosDelitos!F186</f>
        <v>6</v>
      </c>
      <c r="E70" s="80">
        <f>DatosDelitos!G186</f>
        <v>6</v>
      </c>
    </row>
    <row r="71" spans="2:5" ht="13.15" customHeight="1" x14ac:dyDescent="0.25">
      <c r="B71" s="216" t="s">
        <v>1635</v>
      </c>
      <c r="C71" s="216"/>
      <c r="D71" s="80">
        <f>DatosDelitos!F201</f>
        <v>3</v>
      </c>
      <c r="E71" s="80">
        <f>DatosDelitos!G201</f>
        <v>7</v>
      </c>
    </row>
    <row r="72" spans="2:5" ht="13.15" customHeight="1" x14ac:dyDescent="0.25">
      <c r="B72" s="216" t="s">
        <v>1636</v>
      </c>
      <c r="C72" s="216"/>
      <c r="D72" s="80">
        <f>DatosDelitos!F223</f>
        <v>190</v>
      </c>
      <c r="E72" s="80">
        <f>DatosDelitos!G223</f>
        <v>128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53</v>
      </c>
      <c r="E74" s="80">
        <f>DatosDelitos!G271</f>
        <v>45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55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2132</v>
      </c>
      <c r="E82" s="80">
        <f>SUM(E49:E81)</f>
        <v>1875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2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5</v>
      </c>
    </row>
    <row r="92" spans="2:13" ht="13.15" customHeight="1" x14ac:dyDescent="0.25">
      <c r="B92" s="216" t="s">
        <v>1620</v>
      </c>
      <c r="C92" s="216"/>
      <c r="D92" s="80">
        <f>DatosDelitos!N30</f>
        <v>5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1</v>
      </c>
    </row>
    <row r="94" spans="2:13" ht="13.15" customHeight="1" x14ac:dyDescent="0.25">
      <c r="B94" s="216" t="s">
        <v>1622</v>
      </c>
      <c r="C94" s="216"/>
      <c r="D94" s="80">
        <f>DatosDelitos!N50</f>
        <v>4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1</v>
      </c>
    </row>
    <row r="97" spans="2:4" ht="13.15" customHeight="1" x14ac:dyDescent="0.25">
      <c r="B97" s="216" t="s">
        <v>1625</v>
      </c>
      <c r="C97" s="216"/>
      <c r="D97" s="80">
        <f>DatosDelitos!N82</f>
        <v>2</v>
      </c>
    </row>
    <row r="98" spans="2:4" ht="13.15" customHeight="1" x14ac:dyDescent="0.25">
      <c r="B98" s="216" t="s">
        <v>1626</v>
      </c>
      <c r="C98" s="216"/>
      <c r="D98" s="80">
        <f>DatosDelitos!N85</f>
        <v>0</v>
      </c>
    </row>
    <row r="99" spans="2:4" ht="13.15" customHeight="1" x14ac:dyDescent="0.25">
      <c r="B99" s="216" t="s">
        <v>995</v>
      </c>
      <c r="C99" s="216"/>
      <c r="D99" s="80">
        <f>DatosDelitos!N97</f>
        <v>51</v>
      </c>
    </row>
    <row r="100" spans="2:4" ht="27" customHeight="1" x14ac:dyDescent="0.25">
      <c r="B100" s="216" t="s">
        <v>1649</v>
      </c>
      <c r="C100" s="216"/>
      <c r="D100" s="80">
        <f>DatosDelitos!N131</f>
        <v>8</v>
      </c>
    </row>
    <row r="101" spans="2:4" ht="13.15" customHeight="1" x14ac:dyDescent="0.25">
      <c r="B101" s="216" t="s">
        <v>1628</v>
      </c>
      <c r="C101" s="216"/>
      <c r="D101" s="80">
        <f>DatosDelitos!N137</f>
        <v>16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4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1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84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3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1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0</v>
      </c>
    </row>
    <row r="109" spans="2:4" ht="13.15" customHeight="1" x14ac:dyDescent="0.25">
      <c r="B109" s="216" t="s">
        <v>1633</v>
      </c>
      <c r="C109" s="216"/>
      <c r="D109" s="80">
        <f>DatosDelitos!N178</f>
        <v>49</v>
      </c>
    </row>
    <row r="110" spans="2:4" ht="13.15" customHeight="1" x14ac:dyDescent="0.25">
      <c r="B110" s="216" t="s">
        <v>1634</v>
      </c>
      <c r="C110" s="216"/>
      <c r="D110" s="80">
        <f>DatosDelitos!N186</f>
        <v>10</v>
      </c>
    </row>
    <row r="111" spans="2:4" ht="13.15" customHeight="1" x14ac:dyDescent="0.25">
      <c r="B111" s="216" t="s">
        <v>1635</v>
      </c>
      <c r="C111" s="216"/>
      <c r="D111" s="80">
        <f>DatosDelitos!N201</f>
        <v>17</v>
      </c>
    </row>
    <row r="112" spans="2:4" ht="13.15" customHeight="1" x14ac:dyDescent="0.25">
      <c r="B112" s="216" t="s">
        <v>1636</v>
      </c>
      <c r="C112" s="216"/>
      <c r="D112" s="80">
        <f>DatosDelitos!N223</f>
        <v>6</v>
      </c>
    </row>
    <row r="113" spans="2:4" ht="13.15" customHeight="1" x14ac:dyDescent="0.25">
      <c r="B113" s="216" t="s">
        <v>1637</v>
      </c>
      <c r="C113" s="216"/>
      <c r="D113" s="80">
        <f>DatosDelitos!N244</f>
        <v>2</v>
      </c>
    </row>
    <row r="114" spans="2:4" ht="13.15" customHeight="1" x14ac:dyDescent="0.25">
      <c r="B114" s="216" t="s">
        <v>1638</v>
      </c>
      <c r="C114" s="216"/>
      <c r="D114" s="80">
        <f>DatosDelitos!N271</f>
        <v>0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1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20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293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1" t="s">
        <v>339</v>
      </c>
      <c r="B5" s="182"/>
      <c r="C5" s="26">
        <v>22</v>
      </c>
      <c r="D5" s="26">
        <v>46</v>
      </c>
      <c r="E5" s="27">
        <v>-0.52173913043478304</v>
      </c>
      <c r="F5" s="26">
        <v>0</v>
      </c>
      <c r="G5" s="26">
        <v>0</v>
      </c>
      <c r="H5" s="26">
        <v>7</v>
      </c>
      <c r="I5" s="26">
        <v>5</v>
      </c>
      <c r="J5" s="26">
        <v>4</v>
      </c>
      <c r="K5" s="26">
        <v>5</v>
      </c>
      <c r="L5" s="26">
        <v>1</v>
      </c>
      <c r="M5" s="26">
        <v>2</v>
      </c>
      <c r="N5" s="26">
        <v>1</v>
      </c>
      <c r="O5" s="26">
        <v>2</v>
      </c>
      <c r="P5" s="28">
        <v>10</v>
      </c>
    </row>
    <row r="6" spans="1:16" x14ac:dyDescent="0.25">
      <c r="A6" s="29" t="s">
        <v>340</v>
      </c>
      <c r="B6" s="29" t="s">
        <v>341</v>
      </c>
      <c r="C6" s="14">
        <v>14</v>
      </c>
      <c r="D6" s="14">
        <v>16</v>
      </c>
      <c r="E6" s="30">
        <v>-0.125</v>
      </c>
      <c r="F6" s="14">
        <v>0</v>
      </c>
      <c r="G6" s="14">
        <v>0</v>
      </c>
      <c r="H6" s="14">
        <v>5</v>
      </c>
      <c r="I6" s="14">
        <v>0</v>
      </c>
      <c r="J6" s="14">
        <v>4</v>
      </c>
      <c r="K6" s="14">
        <v>4</v>
      </c>
      <c r="L6" s="14">
        <v>1</v>
      </c>
      <c r="M6" s="14">
        <v>1</v>
      </c>
      <c r="N6" s="14">
        <v>0</v>
      </c>
      <c r="O6" s="14">
        <v>2</v>
      </c>
      <c r="P6" s="23">
        <v>4</v>
      </c>
    </row>
    <row r="7" spans="1:16" x14ac:dyDescent="0.25">
      <c r="A7" s="29" t="s">
        <v>342</v>
      </c>
      <c r="B7" s="29" t="s">
        <v>343</v>
      </c>
      <c r="C7" s="14">
        <v>0</v>
      </c>
      <c r="D7" s="14">
        <v>7</v>
      </c>
      <c r="E7" s="30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1</v>
      </c>
      <c r="N7" s="14">
        <v>0</v>
      </c>
      <c r="O7" s="14">
        <v>0</v>
      </c>
      <c r="P7" s="23">
        <v>1</v>
      </c>
    </row>
    <row r="8" spans="1:16" x14ac:dyDescent="0.25">
      <c r="A8" s="29" t="s">
        <v>344</v>
      </c>
      <c r="B8" s="29" t="s">
        <v>345</v>
      </c>
      <c r="C8" s="14">
        <v>8</v>
      </c>
      <c r="D8" s="14">
        <v>22</v>
      </c>
      <c r="E8" s="30">
        <v>-0.63636363636363602</v>
      </c>
      <c r="F8" s="14">
        <v>0</v>
      </c>
      <c r="G8" s="14">
        <v>0</v>
      </c>
      <c r="H8" s="14">
        <v>2</v>
      </c>
      <c r="I8" s="14">
        <v>5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3">
        <v>5</v>
      </c>
    </row>
    <row r="9" spans="1:16" x14ac:dyDescent="0.25">
      <c r="A9" s="29" t="s">
        <v>346</v>
      </c>
      <c r="B9" s="29" t="s">
        <v>347</v>
      </c>
      <c r="C9" s="14">
        <v>0</v>
      </c>
      <c r="D9" s="14">
        <v>1</v>
      </c>
      <c r="E9" s="30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348</v>
      </c>
      <c r="B10" s="182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352</v>
      </c>
      <c r="B13" s="182"/>
      <c r="C13" s="26">
        <v>7575</v>
      </c>
      <c r="D13" s="26">
        <v>6505</v>
      </c>
      <c r="E13" s="27">
        <v>0.16448885472713301</v>
      </c>
      <c r="F13" s="26">
        <v>520</v>
      </c>
      <c r="G13" s="26">
        <v>468</v>
      </c>
      <c r="H13" s="26">
        <v>420</v>
      </c>
      <c r="I13" s="26">
        <v>337</v>
      </c>
      <c r="J13" s="26">
        <v>3</v>
      </c>
      <c r="K13" s="26">
        <v>3</v>
      </c>
      <c r="L13" s="26">
        <v>0</v>
      </c>
      <c r="M13" s="26">
        <v>1</v>
      </c>
      <c r="N13" s="26">
        <v>4</v>
      </c>
      <c r="O13" s="26">
        <v>107</v>
      </c>
      <c r="P13" s="28">
        <v>770</v>
      </c>
    </row>
    <row r="14" spans="1:16" x14ac:dyDescent="0.25">
      <c r="A14" s="29" t="s">
        <v>353</v>
      </c>
      <c r="B14" s="29" t="s">
        <v>354</v>
      </c>
      <c r="C14" s="14">
        <v>4422</v>
      </c>
      <c r="D14" s="14">
        <v>3759</v>
      </c>
      <c r="E14" s="30">
        <v>0.17637669592976801</v>
      </c>
      <c r="F14" s="14">
        <v>12</v>
      </c>
      <c r="G14" s="14">
        <v>28</v>
      </c>
      <c r="H14" s="14">
        <v>182</v>
      </c>
      <c r="I14" s="14">
        <v>142</v>
      </c>
      <c r="J14" s="14">
        <v>1</v>
      </c>
      <c r="K14" s="14">
        <v>0</v>
      </c>
      <c r="L14" s="14">
        <v>0</v>
      </c>
      <c r="M14" s="14">
        <v>1</v>
      </c>
      <c r="N14" s="14">
        <v>1</v>
      </c>
      <c r="O14" s="14">
        <v>0</v>
      </c>
      <c r="P14" s="23">
        <v>206</v>
      </c>
    </row>
    <row r="15" spans="1:16" x14ac:dyDescent="0.25">
      <c r="A15" s="29" t="s">
        <v>355</v>
      </c>
      <c r="B15" s="29" t="s">
        <v>356</v>
      </c>
      <c r="C15" s="14">
        <v>5</v>
      </c>
      <c r="D15" s="14">
        <v>6</v>
      </c>
      <c r="E15" s="30">
        <v>-0.16666666666666699</v>
      </c>
      <c r="F15" s="14">
        <v>0</v>
      </c>
      <c r="G15" s="14">
        <v>0</v>
      </c>
      <c r="H15" s="14">
        <v>1</v>
      </c>
      <c r="I15" s="14">
        <v>25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3</v>
      </c>
      <c r="P15" s="23">
        <v>0</v>
      </c>
    </row>
    <row r="16" spans="1:16" x14ac:dyDescent="0.25">
      <c r="A16" s="29" t="s">
        <v>357</v>
      </c>
      <c r="B16" s="29" t="s">
        <v>358</v>
      </c>
      <c r="C16" s="14">
        <v>2116</v>
      </c>
      <c r="D16" s="14">
        <v>1689</v>
      </c>
      <c r="E16" s="30">
        <v>0.25281231497927797</v>
      </c>
      <c r="F16" s="14">
        <v>12</v>
      </c>
      <c r="G16" s="14">
        <v>10</v>
      </c>
      <c r="H16" s="14">
        <v>31</v>
      </c>
      <c r="I16" s="14">
        <v>40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30</v>
      </c>
    </row>
    <row r="17" spans="1:16" ht="33.75" x14ac:dyDescent="0.25">
      <c r="A17" s="29" t="s">
        <v>359</v>
      </c>
      <c r="B17" s="29" t="s">
        <v>360</v>
      </c>
      <c r="C17" s="14">
        <v>1030</v>
      </c>
      <c r="D17" s="14">
        <v>1049</v>
      </c>
      <c r="E17" s="30">
        <v>-1.8112488083889398E-2</v>
      </c>
      <c r="F17" s="14">
        <v>496</v>
      </c>
      <c r="G17" s="14">
        <v>430</v>
      </c>
      <c r="H17" s="14">
        <v>206</v>
      </c>
      <c r="I17" s="14">
        <v>130</v>
      </c>
      <c r="J17" s="14">
        <v>1</v>
      </c>
      <c r="K17" s="14">
        <v>2</v>
      </c>
      <c r="L17" s="14">
        <v>0</v>
      </c>
      <c r="M17" s="14">
        <v>0</v>
      </c>
      <c r="N17" s="14">
        <v>3</v>
      </c>
      <c r="O17" s="14">
        <v>104</v>
      </c>
      <c r="P17" s="23">
        <v>534</v>
      </c>
    </row>
    <row r="18" spans="1:16" x14ac:dyDescent="0.25">
      <c r="A18" s="29" t="s">
        <v>361</v>
      </c>
      <c r="B18" s="29" t="s">
        <v>362</v>
      </c>
      <c r="C18" s="14">
        <v>2</v>
      </c>
      <c r="D18" s="14">
        <v>2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363</v>
      </c>
      <c r="B19" s="29" t="s">
        <v>364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365</v>
      </c>
      <c r="B20" s="182"/>
      <c r="C20" s="26">
        <v>4</v>
      </c>
      <c r="D20" s="26">
        <v>1</v>
      </c>
      <c r="E20" s="27">
        <v>3</v>
      </c>
      <c r="F20" s="26">
        <v>0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1</v>
      </c>
    </row>
    <row r="21" spans="1:16" x14ac:dyDescent="0.25">
      <c r="A21" s="29" t="s">
        <v>366</v>
      </c>
      <c r="B21" s="29" t="s">
        <v>367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4</v>
      </c>
      <c r="D22" s="14">
        <v>1</v>
      </c>
      <c r="E22" s="30">
        <v>3</v>
      </c>
      <c r="F22" s="14">
        <v>0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1</v>
      </c>
    </row>
    <row r="23" spans="1:16" x14ac:dyDescent="0.25">
      <c r="A23" s="181" t="s">
        <v>370</v>
      </c>
      <c r="B23" s="182"/>
      <c r="C23" s="26">
        <v>0</v>
      </c>
      <c r="D23" s="26">
        <v>0</v>
      </c>
      <c r="E23" s="27">
        <v>0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1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1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383</v>
      </c>
      <c r="B30" s="182"/>
      <c r="C30" s="26">
        <v>835</v>
      </c>
      <c r="D30" s="26">
        <v>716</v>
      </c>
      <c r="E30" s="27">
        <v>0.16620111731843601</v>
      </c>
      <c r="F30" s="26">
        <v>78</v>
      </c>
      <c r="G30" s="26">
        <v>73</v>
      </c>
      <c r="H30" s="26">
        <v>92</v>
      </c>
      <c r="I30" s="26">
        <v>157</v>
      </c>
      <c r="J30" s="26">
        <v>0</v>
      </c>
      <c r="K30" s="26">
        <v>1</v>
      </c>
      <c r="L30" s="26">
        <v>0</v>
      </c>
      <c r="M30" s="26">
        <v>0</v>
      </c>
      <c r="N30" s="26">
        <v>5</v>
      </c>
      <c r="O30" s="26">
        <v>1</v>
      </c>
      <c r="P30" s="28">
        <v>177</v>
      </c>
    </row>
    <row r="31" spans="1:16" x14ac:dyDescent="0.25">
      <c r="A31" s="29" t="s">
        <v>384</v>
      </c>
      <c r="B31" s="29" t="s">
        <v>385</v>
      </c>
      <c r="C31" s="14">
        <v>5</v>
      </c>
      <c r="D31" s="14">
        <v>4</v>
      </c>
      <c r="E31" s="30">
        <v>0.25</v>
      </c>
      <c r="F31" s="14">
        <v>0</v>
      </c>
      <c r="G31" s="14">
        <v>0</v>
      </c>
      <c r="H31" s="14">
        <v>0</v>
      </c>
      <c r="I31" s="14">
        <v>3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3</v>
      </c>
    </row>
    <row r="32" spans="1:16" x14ac:dyDescent="0.25">
      <c r="A32" s="29" t="s">
        <v>386</v>
      </c>
      <c r="B32" s="29" t="s">
        <v>387</v>
      </c>
      <c r="C32" s="14">
        <v>1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485</v>
      </c>
      <c r="D33" s="14">
        <v>455</v>
      </c>
      <c r="E33" s="30">
        <v>6.5934065934065894E-2</v>
      </c>
      <c r="F33" s="14">
        <v>31</v>
      </c>
      <c r="G33" s="14">
        <v>17</v>
      </c>
      <c r="H33" s="14">
        <v>31</v>
      </c>
      <c r="I33" s="14">
        <v>52</v>
      </c>
      <c r="J33" s="14">
        <v>0</v>
      </c>
      <c r="K33" s="14">
        <v>0</v>
      </c>
      <c r="L33" s="14">
        <v>0</v>
      </c>
      <c r="M33" s="14">
        <v>0</v>
      </c>
      <c r="N33" s="14">
        <v>2</v>
      </c>
      <c r="O33" s="14">
        <v>0</v>
      </c>
      <c r="P33" s="23">
        <v>46</v>
      </c>
    </row>
    <row r="34" spans="1:16" x14ac:dyDescent="0.25">
      <c r="A34" s="29" t="s">
        <v>390</v>
      </c>
      <c r="B34" s="29" t="s">
        <v>391</v>
      </c>
      <c r="C34" s="14">
        <v>6</v>
      </c>
      <c r="D34" s="14">
        <v>2</v>
      </c>
      <c r="E34" s="30">
        <v>2</v>
      </c>
      <c r="F34" s="14">
        <v>0</v>
      </c>
      <c r="G34" s="14">
        <v>1</v>
      </c>
      <c r="H34" s="14">
        <v>1</v>
      </c>
      <c r="I34" s="14">
        <v>5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8</v>
      </c>
    </row>
    <row r="35" spans="1:16" x14ac:dyDescent="0.25">
      <c r="A35" s="29" t="s">
        <v>392</v>
      </c>
      <c r="B35" s="29" t="s">
        <v>393</v>
      </c>
      <c r="C35" s="14">
        <v>153</v>
      </c>
      <c r="D35" s="14">
        <v>139</v>
      </c>
      <c r="E35" s="30">
        <v>0.100719424460432</v>
      </c>
      <c r="F35" s="14">
        <v>3</v>
      </c>
      <c r="G35" s="14">
        <v>3</v>
      </c>
      <c r="H35" s="14">
        <v>11</v>
      </c>
      <c r="I35" s="14">
        <v>21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0</v>
      </c>
      <c r="P35" s="23">
        <v>14</v>
      </c>
    </row>
    <row r="36" spans="1:16" ht="22.5" x14ac:dyDescent="0.25">
      <c r="A36" s="29" t="s">
        <v>394</v>
      </c>
      <c r="B36" s="29" t="s">
        <v>395</v>
      </c>
      <c r="C36" s="14">
        <v>89</v>
      </c>
      <c r="D36" s="14">
        <v>63</v>
      </c>
      <c r="E36" s="30">
        <v>0.41269841269841301</v>
      </c>
      <c r="F36" s="14">
        <v>31</v>
      </c>
      <c r="G36" s="14">
        <v>36</v>
      </c>
      <c r="H36" s="14">
        <v>28</v>
      </c>
      <c r="I36" s="14">
        <v>52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23">
        <v>66</v>
      </c>
    </row>
    <row r="37" spans="1:16" ht="22.5" x14ac:dyDescent="0.25">
      <c r="A37" s="29" t="s">
        <v>396</v>
      </c>
      <c r="B37" s="29" t="s">
        <v>397</v>
      </c>
      <c r="C37" s="14">
        <v>19</v>
      </c>
      <c r="D37" s="14">
        <v>12</v>
      </c>
      <c r="E37" s="30">
        <v>0.58333333333333304</v>
      </c>
      <c r="F37" s="14">
        <v>6</v>
      </c>
      <c r="G37" s="14">
        <v>6</v>
      </c>
      <c r="H37" s="14">
        <v>0</v>
      </c>
      <c r="I37" s="14">
        <v>11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23</v>
      </c>
    </row>
    <row r="38" spans="1:16" ht="22.5" x14ac:dyDescent="0.25">
      <c r="A38" s="29" t="s">
        <v>398</v>
      </c>
      <c r="B38" s="29" t="s">
        <v>399</v>
      </c>
      <c r="C38" s="14">
        <v>7</v>
      </c>
      <c r="D38" s="14">
        <v>3</v>
      </c>
      <c r="E38" s="30">
        <v>1.3333333333333299</v>
      </c>
      <c r="F38" s="14">
        <v>3</v>
      </c>
      <c r="G38" s="14">
        <v>4</v>
      </c>
      <c r="H38" s="14">
        <v>5</v>
      </c>
      <c r="I38" s="14">
        <v>1</v>
      </c>
      <c r="J38" s="14">
        <v>0</v>
      </c>
      <c r="K38" s="14">
        <v>1</v>
      </c>
      <c r="L38" s="14">
        <v>0</v>
      </c>
      <c r="M38" s="14">
        <v>0</v>
      </c>
      <c r="N38" s="14">
        <v>0</v>
      </c>
      <c r="O38" s="14">
        <v>0</v>
      </c>
      <c r="P38" s="23">
        <v>7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70</v>
      </c>
      <c r="D41" s="14">
        <v>38</v>
      </c>
      <c r="E41" s="30">
        <v>0.84210526315789502</v>
      </c>
      <c r="F41" s="14">
        <v>4</v>
      </c>
      <c r="G41" s="14">
        <v>6</v>
      </c>
      <c r="H41" s="14">
        <v>16</v>
      </c>
      <c r="I41" s="14">
        <v>12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10</v>
      </c>
    </row>
    <row r="42" spans="1:16" x14ac:dyDescent="0.25">
      <c r="A42" s="181" t="s">
        <v>406</v>
      </c>
      <c r="B42" s="182"/>
      <c r="C42" s="26">
        <v>351</v>
      </c>
      <c r="D42" s="26">
        <v>297</v>
      </c>
      <c r="E42" s="27">
        <v>0.18181818181818199</v>
      </c>
      <c r="F42" s="26">
        <v>135</v>
      </c>
      <c r="G42" s="26">
        <v>29</v>
      </c>
      <c r="H42" s="26">
        <v>70</v>
      </c>
      <c r="I42" s="26">
        <v>32</v>
      </c>
      <c r="J42" s="26">
        <v>3</v>
      </c>
      <c r="K42" s="26">
        <v>1</v>
      </c>
      <c r="L42" s="26">
        <v>0</v>
      </c>
      <c r="M42" s="26">
        <v>0</v>
      </c>
      <c r="N42" s="26">
        <v>3</v>
      </c>
      <c r="O42" s="26">
        <v>2</v>
      </c>
      <c r="P42" s="28">
        <v>37</v>
      </c>
    </row>
    <row r="43" spans="1:16" x14ac:dyDescent="0.25">
      <c r="A43" s="29" t="s">
        <v>407</v>
      </c>
      <c r="B43" s="29" t="s">
        <v>408</v>
      </c>
      <c r="C43" s="14">
        <v>7</v>
      </c>
      <c r="D43" s="14">
        <v>14</v>
      </c>
      <c r="E43" s="30">
        <v>-0.5</v>
      </c>
      <c r="F43" s="14">
        <v>11</v>
      </c>
      <c r="G43" s="14">
        <v>1</v>
      </c>
      <c r="H43" s="14">
        <v>2</v>
      </c>
      <c r="I43" s="14">
        <v>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9" t="s">
        <v>409</v>
      </c>
      <c r="B44" s="29" t="s">
        <v>410</v>
      </c>
      <c r="C44" s="14">
        <v>336</v>
      </c>
      <c r="D44" s="14">
        <v>277</v>
      </c>
      <c r="E44" s="30">
        <v>0.212996389891697</v>
      </c>
      <c r="F44" s="14">
        <v>124</v>
      </c>
      <c r="G44" s="14">
        <v>28</v>
      </c>
      <c r="H44" s="14">
        <v>68</v>
      </c>
      <c r="I44" s="14">
        <v>29</v>
      </c>
      <c r="J44" s="14">
        <v>3</v>
      </c>
      <c r="K44" s="14">
        <v>1</v>
      </c>
      <c r="L44" s="14">
        <v>0</v>
      </c>
      <c r="M44" s="14">
        <v>0</v>
      </c>
      <c r="N44" s="14">
        <v>2</v>
      </c>
      <c r="O44" s="14">
        <v>2</v>
      </c>
      <c r="P44" s="23">
        <v>36</v>
      </c>
    </row>
    <row r="45" spans="1:16" x14ac:dyDescent="0.25">
      <c r="A45" s="29" t="s">
        <v>411</v>
      </c>
      <c r="B45" s="29" t="s">
        <v>412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3</v>
      </c>
      <c r="D46" s="14">
        <v>1</v>
      </c>
      <c r="E46" s="30">
        <v>2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1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2</v>
      </c>
      <c r="D48" s="14">
        <v>4</v>
      </c>
      <c r="E48" s="30">
        <v>-0.5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3</v>
      </c>
      <c r="D49" s="14">
        <v>1</v>
      </c>
      <c r="E49" s="30">
        <v>2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421</v>
      </c>
      <c r="B50" s="182"/>
      <c r="C50" s="26">
        <v>192</v>
      </c>
      <c r="D50" s="26">
        <v>195</v>
      </c>
      <c r="E50" s="27">
        <v>-1.5384615384615399E-2</v>
      </c>
      <c r="F50" s="26">
        <v>1</v>
      </c>
      <c r="G50" s="26">
        <v>1</v>
      </c>
      <c r="H50" s="26">
        <v>39</v>
      </c>
      <c r="I50" s="26">
        <v>33</v>
      </c>
      <c r="J50" s="26">
        <v>17</v>
      </c>
      <c r="K50" s="26">
        <v>12</v>
      </c>
      <c r="L50" s="26">
        <v>0</v>
      </c>
      <c r="M50" s="26">
        <v>0</v>
      </c>
      <c r="N50" s="26">
        <v>4</v>
      </c>
      <c r="O50" s="26">
        <v>4</v>
      </c>
      <c r="P50" s="28">
        <v>48</v>
      </c>
    </row>
    <row r="51" spans="1:16" x14ac:dyDescent="0.25">
      <c r="A51" s="29" t="s">
        <v>422</v>
      </c>
      <c r="B51" s="29" t="s">
        <v>423</v>
      </c>
      <c r="C51" s="14">
        <v>42</v>
      </c>
      <c r="D51" s="14">
        <v>30</v>
      </c>
      <c r="E51" s="30">
        <v>0.4</v>
      </c>
      <c r="F51" s="14">
        <v>0</v>
      </c>
      <c r="G51" s="14">
        <v>0</v>
      </c>
      <c r="H51" s="14">
        <v>3</v>
      </c>
      <c r="I51" s="14">
        <v>8</v>
      </c>
      <c r="J51" s="14">
        <v>5</v>
      </c>
      <c r="K51" s="14">
        <v>4</v>
      </c>
      <c r="L51" s="14">
        <v>0</v>
      </c>
      <c r="M51" s="14">
        <v>0</v>
      </c>
      <c r="N51" s="14">
        <v>0</v>
      </c>
      <c r="O51" s="14">
        <v>1</v>
      </c>
      <c r="P51" s="23">
        <v>8</v>
      </c>
    </row>
    <row r="52" spans="1:16" x14ac:dyDescent="0.25">
      <c r="A52" s="29" t="s">
        <v>424</v>
      </c>
      <c r="B52" s="29" t="s">
        <v>425</v>
      </c>
      <c r="C52" s="14">
        <v>0</v>
      </c>
      <c r="D52" s="14">
        <v>7</v>
      </c>
      <c r="E52" s="30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2</v>
      </c>
    </row>
    <row r="53" spans="1:16" x14ac:dyDescent="0.25">
      <c r="A53" s="29" t="s">
        <v>426</v>
      </c>
      <c r="B53" s="29" t="s">
        <v>427</v>
      </c>
      <c r="C53" s="14">
        <v>102</v>
      </c>
      <c r="D53" s="14">
        <v>90</v>
      </c>
      <c r="E53" s="30">
        <v>0.133333333333333</v>
      </c>
      <c r="F53" s="14">
        <v>0</v>
      </c>
      <c r="G53" s="14">
        <v>0</v>
      </c>
      <c r="H53" s="14">
        <v>25</v>
      </c>
      <c r="I53" s="14">
        <v>8</v>
      </c>
      <c r="J53" s="14">
        <v>10</v>
      </c>
      <c r="K53" s="14">
        <v>0</v>
      </c>
      <c r="L53" s="14">
        <v>0</v>
      </c>
      <c r="M53" s="14">
        <v>0</v>
      </c>
      <c r="N53" s="14">
        <v>1</v>
      </c>
      <c r="O53" s="14">
        <v>3</v>
      </c>
      <c r="P53" s="23">
        <v>14</v>
      </c>
    </row>
    <row r="54" spans="1:16" ht="22.5" x14ac:dyDescent="0.25">
      <c r="A54" s="29" t="s">
        <v>428</v>
      </c>
      <c r="B54" s="29" t="s">
        <v>429</v>
      </c>
      <c r="C54" s="14">
        <v>5</v>
      </c>
      <c r="D54" s="14">
        <v>1</v>
      </c>
      <c r="E54" s="30">
        <v>4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5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9" t="s">
        <v>430</v>
      </c>
      <c r="B55" s="29" t="s">
        <v>431</v>
      </c>
      <c r="C55" s="14">
        <v>0</v>
      </c>
      <c r="D55" s="14">
        <v>1</v>
      </c>
      <c r="E55" s="30">
        <v>-1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10</v>
      </c>
      <c r="D56" s="14">
        <v>6</v>
      </c>
      <c r="E56" s="30">
        <v>0.66666666666666696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434</v>
      </c>
      <c r="B57" s="29" t="s">
        <v>435</v>
      </c>
      <c r="C57" s="14">
        <v>6</v>
      </c>
      <c r="D57" s="14">
        <v>6</v>
      </c>
      <c r="E57" s="30">
        <v>0</v>
      </c>
      <c r="F57" s="14">
        <v>0</v>
      </c>
      <c r="G57" s="14">
        <v>0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0</v>
      </c>
      <c r="P57" s="23">
        <v>1</v>
      </c>
    </row>
    <row r="58" spans="1:16" ht="22.5" x14ac:dyDescent="0.25">
      <c r="A58" s="29" t="s">
        <v>436</v>
      </c>
      <c r="B58" s="29" t="s">
        <v>437</v>
      </c>
      <c r="C58" s="14">
        <v>0</v>
      </c>
      <c r="D58" s="14">
        <v>0</v>
      </c>
      <c r="E58" s="30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4</v>
      </c>
    </row>
    <row r="59" spans="1:16" ht="22.5" x14ac:dyDescent="0.25">
      <c r="A59" s="29" t="s">
        <v>438</v>
      </c>
      <c r="B59" s="29" t="s">
        <v>439</v>
      </c>
      <c r="C59" s="14">
        <v>0</v>
      </c>
      <c r="D59" s="14">
        <v>1</v>
      </c>
      <c r="E59" s="30">
        <v>-1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1</v>
      </c>
    </row>
    <row r="60" spans="1:16" ht="22.5" x14ac:dyDescent="0.25">
      <c r="A60" s="29" t="s">
        <v>440</v>
      </c>
      <c r="B60" s="29" t="s">
        <v>441</v>
      </c>
      <c r="C60" s="14">
        <v>2</v>
      </c>
      <c r="D60" s="14">
        <v>3</v>
      </c>
      <c r="E60" s="30">
        <v>-0.33333333333333298</v>
      </c>
      <c r="F60" s="14">
        <v>1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9" t="s">
        <v>442</v>
      </c>
      <c r="B61" s="29" t="s">
        <v>443</v>
      </c>
      <c r="C61" s="14">
        <v>4</v>
      </c>
      <c r="D61" s="14">
        <v>1</v>
      </c>
      <c r="E61" s="30">
        <v>3</v>
      </c>
      <c r="F61" s="14">
        <v>0</v>
      </c>
      <c r="G61" s="14">
        <v>1</v>
      </c>
      <c r="H61" s="14">
        <v>2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25">
      <c r="A62" s="29" t="s">
        <v>444</v>
      </c>
      <c r="B62" s="29" t="s">
        <v>445</v>
      </c>
      <c r="C62" s="14">
        <v>3</v>
      </c>
      <c r="D62" s="14">
        <v>8</v>
      </c>
      <c r="E62" s="30">
        <v>-0.625</v>
      </c>
      <c r="F62" s="14">
        <v>0</v>
      </c>
      <c r="G62" s="14">
        <v>0</v>
      </c>
      <c r="H62" s="14">
        <v>0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2</v>
      </c>
    </row>
    <row r="63" spans="1:16" ht="22.5" x14ac:dyDescent="0.25">
      <c r="A63" s="29" t="s">
        <v>446</v>
      </c>
      <c r="B63" s="29" t="s">
        <v>447</v>
      </c>
      <c r="C63" s="14">
        <v>13</v>
      </c>
      <c r="D63" s="14">
        <v>29</v>
      </c>
      <c r="E63" s="30">
        <v>-0.55172413793103403</v>
      </c>
      <c r="F63" s="14">
        <v>0</v>
      </c>
      <c r="G63" s="14">
        <v>0</v>
      </c>
      <c r="H63" s="14">
        <v>3</v>
      </c>
      <c r="I63" s="14">
        <v>7</v>
      </c>
      <c r="J63" s="14">
        <v>2</v>
      </c>
      <c r="K63" s="14">
        <v>3</v>
      </c>
      <c r="L63" s="14">
        <v>0</v>
      </c>
      <c r="M63" s="14">
        <v>0</v>
      </c>
      <c r="N63" s="14">
        <v>2</v>
      </c>
      <c r="O63" s="14">
        <v>0</v>
      </c>
      <c r="P63" s="23">
        <v>11</v>
      </c>
    </row>
    <row r="64" spans="1:16" ht="22.5" x14ac:dyDescent="0.25">
      <c r="A64" s="29" t="s">
        <v>448</v>
      </c>
      <c r="B64" s="29" t="s">
        <v>449</v>
      </c>
      <c r="C64" s="14">
        <v>1</v>
      </c>
      <c r="D64" s="14">
        <v>1</v>
      </c>
      <c r="E64" s="30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3">
        <v>3</v>
      </c>
    </row>
    <row r="65" spans="1:16" ht="33.75" x14ac:dyDescent="0.25">
      <c r="A65" s="29" t="s">
        <v>450</v>
      </c>
      <c r="B65" s="29" t="s">
        <v>451</v>
      </c>
      <c r="C65" s="14">
        <v>4</v>
      </c>
      <c r="D65" s="14">
        <v>2</v>
      </c>
      <c r="E65" s="30">
        <v>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452</v>
      </c>
      <c r="B66" s="29" t="s">
        <v>453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456</v>
      </c>
      <c r="B68" s="29" t="s">
        <v>457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0</v>
      </c>
      <c r="D69" s="14">
        <v>9</v>
      </c>
      <c r="E69" s="30">
        <v>-1</v>
      </c>
      <c r="F69" s="14">
        <v>0</v>
      </c>
      <c r="G69" s="14">
        <v>0</v>
      </c>
      <c r="H69" s="14">
        <v>2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1</v>
      </c>
    </row>
    <row r="70" spans="1:16" ht="33.75" x14ac:dyDescent="0.25">
      <c r="A70" s="29" t="s">
        <v>460</v>
      </c>
      <c r="B70" s="29" t="s">
        <v>461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464</v>
      </c>
      <c r="B72" s="182"/>
      <c r="C72" s="26">
        <v>3</v>
      </c>
      <c r="D72" s="26">
        <v>2</v>
      </c>
      <c r="E72" s="27">
        <v>0.5</v>
      </c>
      <c r="F72" s="26">
        <v>0</v>
      </c>
      <c r="G72" s="26">
        <v>0</v>
      </c>
      <c r="H72" s="26">
        <v>0</v>
      </c>
      <c r="I72" s="26">
        <v>4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0</v>
      </c>
    </row>
    <row r="73" spans="1:16" x14ac:dyDescent="0.25">
      <c r="A73" s="29" t="s">
        <v>465</v>
      </c>
      <c r="B73" s="29" t="s">
        <v>466</v>
      </c>
      <c r="C73" s="14">
        <v>3</v>
      </c>
      <c r="D73" s="14">
        <v>2</v>
      </c>
      <c r="E73" s="30">
        <v>0.5</v>
      </c>
      <c r="F73" s="14">
        <v>0</v>
      </c>
      <c r="G73" s="14">
        <v>0</v>
      </c>
      <c r="H73" s="14">
        <v>0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181" t="s">
        <v>467</v>
      </c>
      <c r="B74" s="182"/>
      <c r="C74" s="26">
        <v>79</v>
      </c>
      <c r="D74" s="26">
        <v>76</v>
      </c>
      <c r="E74" s="27">
        <v>3.94736842105263E-2</v>
      </c>
      <c r="F74" s="26">
        <v>2</v>
      </c>
      <c r="G74" s="26">
        <v>1</v>
      </c>
      <c r="H74" s="26">
        <v>17</v>
      </c>
      <c r="I74" s="26">
        <v>17</v>
      </c>
      <c r="J74" s="26">
        <v>0</v>
      </c>
      <c r="K74" s="26">
        <v>0</v>
      </c>
      <c r="L74" s="26">
        <v>0</v>
      </c>
      <c r="M74" s="26">
        <v>0</v>
      </c>
      <c r="N74" s="26">
        <v>1</v>
      </c>
      <c r="O74" s="26">
        <v>0</v>
      </c>
      <c r="P74" s="28">
        <v>7</v>
      </c>
    </row>
    <row r="75" spans="1:16" x14ac:dyDescent="0.25">
      <c r="A75" s="29" t="s">
        <v>468</v>
      </c>
      <c r="B75" s="29" t="s">
        <v>469</v>
      </c>
      <c r="C75" s="14">
        <v>41</v>
      </c>
      <c r="D75" s="14">
        <v>36</v>
      </c>
      <c r="E75" s="30">
        <v>0.13888888888888901</v>
      </c>
      <c r="F75" s="14">
        <v>0</v>
      </c>
      <c r="G75" s="14">
        <v>1</v>
      </c>
      <c r="H75" s="14">
        <v>6</v>
      </c>
      <c r="I75" s="14">
        <v>12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4</v>
      </c>
    </row>
    <row r="76" spans="1:16" ht="33.75" x14ac:dyDescent="0.25">
      <c r="A76" s="29" t="s">
        <v>470</v>
      </c>
      <c r="B76" s="29" t="s">
        <v>471</v>
      </c>
      <c r="C76" s="14">
        <v>7</v>
      </c>
      <c r="D76" s="14">
        <v>0</v>
      </c>
      <c r="E76" s="30">
        <v>0</v>
      </c>
      <c r="F76" s="14">
        <v>0</v>
      </c>
      <c r="G76" s="14">
        <v>0</v>
      </c>
      <c r="H76" s="14">
        <v>0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0</v>
      </c>
    </row>
    <row r="77" spans="1:16" x14ac:dyDescent="0.25">
      <c r="A77" s="29" t="s">
        <v>472</v>
      </c>
      <c r="B77" s="29" t="s">
        <v>473</v>
      </c>
      <c r="C77" s="14">
        <v>19</v>
      </c>
      <c r="D77" s="14">
        <v>23</v>
      </c>
      <c r="E77" s="30">
        <v>-0.173913043478261</v>
      </c>
      <c r="F77" s="14">
        <v>0</v>
      </c>
      <c r="G77" s="14">
        <v>0</v>
      </c>
      <c r="H77" s="14">
        <v>5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474</v>
      </c>
      <c r="B78" s="29" t="s">
        <v>475</v>
      </c>
      <c r="C78" s="14">
        <v>0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476</v>
      </c>
      <c r="B79" s="29" t="s">
        <v>477</v>
      </c>
      <c r="C79" s="14">
        <v>11</v>
      </c>
      <c r="D79" s="14">
        <v>12</v>
      </c>
      <c r="E79" s="30">
        <v>-8.3333333333333301E-2</v>
      </c>
      <c r="F79" s="14">
        <v>2</v>
      </c>
      <c r="G79" s="14">
        <v>0</v>
      </c>
      <c r="H79" s="14">
        <v>6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3</v>
      </c>
    </row>
    <row r="80" spans="1:16" ht="33.75" x14ac:dyDescent="0.25">
      <c r="A80" s="29" t="s">
        <v>478</v>
      </c>
      <c r="B80" s="29" t="s">
        <v>479</v>
      </c>
      <c r="C80" s="14">
        <v>1</v>
      </c>
      <c r="D80" s="14">
        <v>3</v>
      </c>
      <c r="E80" s="30">
        <v>-0.66666666666666696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0</v>
      </c>
      <c r="D81" s="14">
        <v>2</v>
      </c>
      <c r="E81" s="30">
        <v>-1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1" t="s">
        <v>482</v>
      </c>
      <c r="B82" s="182"/>
      <c r="C82" s="26">
        <v>116</v>
      </c>
      <c r="D82" s="26">
        <v>127</v>
      </c>
      <c r="E82" s="27">
        <v>-8.6614173228346497E-2</v>
      </c>
      <c r="F82" s="26">
        <v>5</v>
      </c>
      <c r="G82" s="26">
        <v>2</v>
      </c>
      <c r="H82" s="26">
        <v>8</v>
      </c>
      <c r="I82" s="26">
        <v>16</v>
      </c>
      <c r="J82" s="26">
        <v>0</v>
      </c>
      <c r="K82" s="26">
        <v>0</v>
      </c>
      <c r="L82" s="26">
        <v>0</v>
      </c>
      <c r="M82" s="26">
        <v>0</v>
      </c>
      <c r="N82" s="26">
        <v>2</v>
      </c>
      <c r="O82" s="26">
        <v>0</v>
      </c>
      <c r="P82" s="28">
        <v>13</v>
      </c>
    </row>
    <row r="83" spans="1:16" x14ac:dyDescent="0.25">
      <c r="A83" s="29" t="s">
        <v>483</v>
      </c>
      <c r="B83" s="29" t="s">
        <v>484</v>
      </c>
      <c r="C83" s="14">
        <v>22</v>
      </c>
      <c r="D83" s="14">
        <v>22</v>
      </c>
      <c r="E83" s="30">
        <v>0</v>
      </c>
      <c r="F83" s="14">
        <v>0</v>
      </c>
      <c r="G83" s="14">
        <v>0</v>
      </c>
      <c r="H83" s="14">
        <v>7</v>
      </c>
      <c r="I83" s="14">
        <v>7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3">
        <v>4</v>
      </c>
    </row>
    <row r="84" spans="1:16" x14ac:dyDescent="0.25">
      <c r="A84" s="29" t="s">
        <v>485</v>
      </c>
      <c r="B84" s="29" t="s">
        <v>486</v>
      </c>
      <c r="C84" s="14">
        <v>94</v>
      </c>
      <c r="D84" s="14">
        <v>105</v>
      </c>
      <c r="E84" s="30">
        <v>-0.104761904761905</v>
      </c>
      <c r="F84" s="14">
        <v>5</v>
      </c>
      <c r="G84" s="14">
        <v>2</v>
      </c>
      <c r="H84" s="14">
        <v>1</v>
      </c>
      <c r="I84" s="14">
        <v>9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3">
        <v>9</v>
      </c>
    </row>
    <row r="85" spans="1:16" x14ac:dyDescent="0.25">
      <c r="A85" s="181" t="s">
        <v>487</v>
      </c>
      <c r="B85" s="182"/>
      <c r="C85" s="26">
        <v>405</v>
      </c>
      <c r="D85" s="26">
        <v>377</v>
      </c>
      <c r="E85" s="27">
        <v>7.4270557029177703E-2</v>
      </c>
      <c r="F85" s="26">
        <v>14</v>
      </c>
      <c r="G85" s="26">
        <v>8</v>
      </c>
      <c r="H85" s="26">
        <v>193</v>
      </c>
      <c r="I85" s="26">
        <v>128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8">
        <v>108</v>
      </c>
    </row>
    <row r="86" spans="1:16" x14ac:dyDescent="0.25">
      <c r="A86" s="29" t="s">
        <v>488</v>
      </c>
      <c r="B86" s="29" t="s">
        <v>489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494</v>
      </c>
      <c r="B89" s="29" t="s">
        <v>495</v>
      </c>
      <c r="C89" s="14">
        <v>59</v>
      </c>
      <c r="D89" s="14">
        <v>51</v>
      </c>
      <c r="E89" s="30">
        <v>0.15686274509803899</v>
      </c>
      <c r="F89" s="14">
        <v>5</v>
      </c>
      <c r="G89" s="14">
        <v>0</v>
      </c>
      <c r="H89" s="14">
        <v>3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2.5" x14ac:dyDescent="0.25">
      <c r="A90" s="29" t="s">
        <v>496</v>
      </c>
      <c r="B90" s="29" t="s">
        <v>497</v>
      </c>
      <c r="C90" s="14">
        <v>0</v>
      </c>
      <c r="D90" s="14">
        <v>1</v>
      </c>
      <c r="E90" s="30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498</v>
      </c>
      <c r="B91" s="29" t="s">
        <v>499</v>
      </c>
      <c r="C91" s="14">
        <v>13</v>
      </c>
      <c r="D91" s="14">
        <v>10</v>
      </c>
      <c r="E91" s="30">
        <v>0.3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1</v>
      </c>
    </row>
    <row r="92" spans="1:16" x14ac:dyDescent="0.25">
      <c r="A92" s="29" t="s">
        <v>500</v>
      </c>
      <c r="B92" s="29" t="s">
        <v>501</v>
      </c>
      <c r="C92" s="14">
        <v>37</v>
      </c>
      <c r="D92" s="14">
        <v>61</v>
      </c>
      <c r="E92" s="30">
        <v>-0.39344262295082</v>
      </c>
      <c r="F92" s="14">
        <v>0</v>
      </c>
      <c r="G92" s="14">
        <v>2</v>
      </c>
      <c r="H92" s="14">
        <v>22</v>
      </c>
      <c r="I92" s="14">
        <v>27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40</v>
      </c>
    </row>
    <row r="93" spans="1:16" x14ac:dyDescent="0.25">
      <c r="A93" s="29" t="s">
        <v>502</v>
      </c>
      <c r="B93" s="29" t="s">
        <v>503</v>
      </c>
      <c r="C93" s="14">
        <v>9</v>
      </c>
      <c r="D93" s="14">
        <v>3</v>
      </c>
      <c r="E93" s="30">
        <v>2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1</v>
      </c>
    </row>
    <row r="94" spans="1:16" x14ac:dyDescent="0.25">
      <c r="A94" s="29" t="s">
        <v>504</v>
      </c>
      <c r="B94" s="29" t="s">
        <v>505</v>
      </c>
      <c r="C94" s="14">
        <v>285</v>
      </c>
      <c r="D94" s="14">
        <v>251</v>
      </c>
      <c r="E94" s="30">
        <v>0.135458167330677</v>
      </c>
      <c r="F94" s="14">
        <v>9</v>
      </c>
      <c r="G94" s="14">
        <v>6</v>
      </c>
      <c r="H94" s="14">
        <v>167</v>
      </c>
      <c r="I94" s="14">
        <v>101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65</v>
      </c>
    </row>
    <row r="95" spans="1:16" ht="22.5" x14ac:dyDescent="0.25">
      <c r="A95" s="29" t="s">
        <v>506</v>
      </c>
      <c r="B95" s="29" t="s">
        <v>507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508</v>
      </c>
      <c r="B96" s="29" t="s">
        <v>509</v>
      </c>
      <c r="C96" s="14">
        <v>2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510</v>
      </c>
      <c r="B97" s="182"/>
      <c r="C97" s="26">
        <v>3755</v>
      </c>
      <c r="D97" s="26">
        <v>2722</v>
      </c>
      <c r="E97" s="27">
        <v>0.37950036737692899</v>
      </c>
      <c r="F97" s="26">
        <v>113</v>
      </c>
      <c r="G97" s="26">
        <v>81</v>
      </c>
      <c r="H97" s="26">
        <v>758</v>
      </c>
      <c r="I97" s="26">
        <v>598</v>
      </c>
      <c r="J97" s="26">
        <v>0</v>
      </c>
      <c r="K97" s="26">
        <v>2</v>
      </c>
      <c r="L97" s="26">
        <v>1</v>
      </c>
      <c r="M97" s="26">
        <v>0</v>
      </c>
      <c r="N97" s="26">
        <v>51</v>
      </c>
      <c r="O97" s="26">
        <v>26</v>
      </c>
      <c r="P97" s="28">
        <v>535</v>
      </c>
    </row>
    <row r="98" spans="1:16" x14ac:dyDescent="0.25">
      <c r="A98" s="29" t="s">
        <v>511</v>
      </c>
      <c r="B98" s="29" t="s">
        <v>512</v>
      </c>
      <c r="C98" s="14">
        <v>446</v>
      </c>
      <c r="D98" s="14">
        <v>428</v>
      </c>
      <c r="E98" s="30">
        <v>4.2056074766355103E-2</v>
      </c>
      <c r="F98" s="14">
        <v>37</v>
      </c>
      <c r="G98" s="14">
        <v>26</v>
      </c>
      <c r="H98" s="14">
        <v>102</v>
      </c>
      <c r="I98" s="14">
        <v>64</v>
      </c>
      <c r="J98" s="14">
        <v>0</v>
      </c>
      <c r="K98" s="14">
        <v>0</v>
      </c>
      <c r="L98" s="14">
        <v>0</v>
      </c>
      <c r="M98" s="14">
        <v>0</v>
      </c>
      <c r="N98" s="14">
        <v>3</v>
      </c>
      <c r="O98" s="14">
        <v>0</v>
      </c>
      <c r="P98" s="23">
        <v>84</v>
      </c>
    </row>
    <row r="99" spans="1:16" x14ac:dyDescent="0.25">
      <c r="A99" s="29" t="s">
        <v>513</v>
      </c>
      <c r="B99" s="29" t="s">
        <v>514</v>
      </c>
      <c r="C99" s="14">
        <v>394</v>
      </c>
      <c r="D99" s="14">
        <v>426</v>
      </c>
      <c r="E99" s="30">
        <v>-7.5117370892018795E-2</v>
      </c>
      <c r="F99" s="14">
        <v>44</v>
      </c>
      <c r="G99" s="14">
        <v>24</v>
      </c>
      <c r="H99" s="14">
        <v>187</v>
      </c>
      <c r="I99" s="14">
        <v>98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5</v>
      </c>
      <c r="P99" s="23">
        <v>123</v>
      </c>
    </row>
    <row r="100" spans="1:16" ht="33.75" x14ac:dyDescent="0.25">
      <c r="A100" s="29" t="s">
        <v>515</v>
      </c>
      <c r="B100" s="29" t="s">
        <v>516</v>
      </c>
      <c r="C100" s="14">
        <v>33</v>
      </c>
      <c r="D100" s="14">
        <v>40</v>
      </c>
      <c r="E100" s="30">
        <v>-0.17499999999999999</v>
      </c>
      <c r="F100" s="14">
        <v>3</v>
      </c>
      <c r="G100" s="14">
        <v>5</v>
      </c>
      <c r="H100" s="14">
        <v>32</v>
      </c>
      <c r="I100" s="14">
        <v>89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5</v>
      </c>
      <c r="P100" s="23">
        <v>49</v>
      </c>
    </row>
    <row r="101" spans="1:16" ht="22.5" x14ac:dyDescent="0.25">
      <c r="A101" s="29" t="s">
        <v>517</v>
      </c>
      <c r="B101" s="29" t="s">
        <v>518</v>
      </c>
      <c r="C101" s="14">
        <v>107</v>
      </c>
      <c r="D101" s="14">
        <v>134</v>
      </c>
      <c r="E101" s="30">
        <v>-0.201492537313433</v>
      </c>
      <c r="F101" s="14">
        <v>5</v>
      </c>
      <c r="G101" s="14">
        <v>4</v>
      </c>
      <c r="H101" s="14">
        <v>55</v>
      </c>
      <c r="I101" s="14">
        <v>42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13</v>
      </c>
      <c r="P101" s="23">
        <v>41</v>
      </c>
    </row>
    <row r="102" spans="1:16" x14ac:dyDescent="0.25">
      <c r="A102" s="29" t="s">
        <v>519</v>
      </c>
      <c r="B102" s="29" t="s">
        <v>520</v>
      </c>
      <c r="C102" s="14">
        <v>30</v>
      </c>
      <c r="D102" s="14">
        <v>8</v>
      </c>
      <c r="E102" s="30">
        <v>2.75</v>
      </c>
      <c r="F102" s="14">
        <v>0</v>
      </c>
      <c r="G102" s="14">
        <v>0</v>
      </c>
      <c r="H102" s="14">
        <v>5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2</v>
      </c>
    </row>
    <row r="103" spans="1:16" ht="22.5" x14ac:dyDescent="0.25">
      <c r="A103" s="29" t="s">
        <v>521</v>
      </c>
      <c r="B103" s="29" t="s">
        <v>522</v>
      </c>
      <c r="C103" s="14">
        <v>35</v>
      </c>
      <c r="D103" s="14">
        <v>46</v>
      </c>
      <c r="E103" s="30">
        <v>-0.23913043478260901</v>
      </c>
      <c r="F103" s="14">
        <v>2</v>
      </c>
      <c r="G103" s="14">
        <v>3</v>
      </c>
      <c r="H103" s="14">
        <v>26</v>
      </c>
      <c r="I103" s="14">
        <v>9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8</v>
      </c>
    </row>
    <row r="104" spans="1:16" x14ac:dyDescent="0.25">
      <c r="A104" s="29" t="s">
        <v>523</v>
      </c>
      <c r="B104" s="29" t="s">
        <v>524</v>
      </c>
      <c r="C104" s="14">
        <v>96</v>
      </c>
      <c r="D104" s="14">
        <v>134</v>
      </c>
      <c r="E104" s="30">
        <v>-0.28358208955223901</v>
      </c>
      <c r="F104" s="14">
        <v>0</v>
      </c>
      <c r="G104" s="14">
        <v>0</v>
      </c>
      <c r="H104" s="14">
        <v>8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3</v>
      </c>
    </row>
    <row r="105" spans="1:16" x14ac:dyDescent="0.25">
      <c r="A105" s="29" t="s">
        <v>525</v>
      </c>
      <c r="B105" s="29" t="s">
        <v>526</v>
      </c>
      <c r="C105" s="14">
        <v>1773</v>
      </c>
      <c r="D105" s="14">
        <v>813</v>
      </c>
      <c r="E105" s="30">
        <v>1.1808118081180801</v>
      </c>
      <c r="F105" s="14">
        <v>7</v>
      </c>
      <c r="G105" s="14">
        <v>5</v>
      </c>
      <c r="H105" s="14">
        <v>191</v>
      </c>
      <c r="I105" s="14">
        <v>148</v>
      </c>
      <c r="J105" s="14">
        <v>0</v>
      </c>
      <c r="K105" s="14">
        <v>0</v>
      </c>
      <c r="L105" s="14">
        <v>1</v>
      </c>
      <c r="M105" s="14">
        <v>0</v>
      </c>
      <c r="N105" s="14">
        <v>42</v>
      </c>
      <c r="O105" s="14">
        <v>3</v>
      </c>
      <c r="P105" s="23">
        <v>92</v>
      </c>
    </row>
    <row r="106" spans="1:16" ht="22.5" x14ac:dyDescent="0.25">
      <c r="A106" s="29" t="s">
        <v>527</v>
      </c>
      <c r="B106" s="29" t="s">
        <v>528</v>
      </c>
      <c r="C106" s="14">
        <v>207</v>
      </c>
      <c r="D106" s="14">
        <v>158</v>
      </c>
      <c r="E106" s="30">
        <v>0.310126582278481</v>
      </c>
      <c r="F106" s="14">
        <v>3</v>
      </c>
      <c r="G106" s="14">
        <v>3</v>
      </c>
      <c r="H106" s="14">
        <v>55</v>
      </c>
      <c r="I106" s="14">
        <v>36</v>
      </c>
      <c r="J106" s="14">
        <v>0</v>
      </c>
      <c r="K106" s="14">
        <v>0</v>
      </c>
      <c r="L106" s="14">
        <v>0</v>
      </c>
      <c r="M106" s="14">
        <v>0</v>
      </c>
      <c r="N106" s="14">
        <v>4</v>
      </c>
      <c r="O106" s="14">
        <v>0</v>
      </c>
      <c r="P106" s="23">
        <v>28</v>
      </c>
    </row>
    <row r="107" spans="1:16" ht="22.5" x14ac:dyDescent="0.25">
      <c r="A107" s="29" t="s">
        <v>529</v>
      </c>
      <c r="B107" s="29" t="s">
        <v>530</v>
      </c>
      <c r="C107" s="14">
        <v>19</v>
      </c>
      <c r="D107" s="14">
        <v>15</v>
      </c>
      <c r="E107" s="30">
        <v>0.266666666666667</v>
      </c>
      <c r="F107" s="14">
        <v>0</v>
      </c>
      <c r="G107" s="14">
        <v>0</v>
      </c>
      <c r="H107" s="14">
        <v>4</v>
      </c>
      <c r="I107" s="14">
        <v>9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2</v>
      </c>
    </row>
    <row r="108" spans="1:16" x14ac:dyDescent="0.25">
      <c r="A108" s="29" t="s">
        <v>531</v>
      </c>
      <c r="B108" s="29" t="s">
        <v>532</v>
      </c>
      <c r="C108" s="14">
        <v>10</v>
      </c>
      <c r="D108" s="14">
        <v>15</v>
      </c>
      <c r="E108" s="30">
        <v>-0.33333333333333298</v>
      </c>
      <c r="F108" s="14">
        <v>0</v>
      </c>
      <c r="G108" s="14">
        <v>0</v>
      </c>
      <c r="H108" s="14">
        <v>13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4</v>
      </c>
    </row>
    <row r="109" spans="1:16" x14ac:dyDescent="0.25">
      <c r="A109" s="29" t="s">
        <v>533</v>
      </c>
      <c r="B109" s="29" t="s">
        <v>534</v>
      </c>
      <c r="C109" s="14">
        <v>1</v>
      </c>
      <c r="D109" s="14">
        <v>2</v>
      </c>
      <c r="E109" s="30">
        <v>-0.5</v>
      </c>
      <c r="F109" s="14">
        <v>0</v>
      </c>
      <c r="G109" s="14">
        <v>0</v>
      </c>
      <c r="H109" s="14">
        <v>2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3</v>
      </c>
    </row>
    <row r="110" spans="1:16" ht="33.75" x14ac:dyDescent="0.25">
      <c r="A110" s="29" t="s">
        <v>535</v>
      </c>
      <c r="B110" s="29" t="s">
        <v>536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537</v>
      </c>
      <c r="B111" s="29" t="s">
        <v>538</v>
      </c>
      <c r="C111" s="14">
        <v>481</v>
      </c>
      <c r="D111" s="14">
        <v>442</v>
      </c>
      <c r="E111" s="30">
        <v>8.8235294117647106E-2</v>
      </c>
      <c r="F111" s="14">
        <v>11</v>
      </c>
      <c r="G111" s="14">
        <v>9</v>
      </c>
      <c r="H111" s="14">
        <v>58</v>
      </c>
      <c r="I111" s="14">
        <v>57</v>
      </c>
      <c r="J111" s="14">
        <v>0</v>
      </c>
      <c r="K111" s="14">
        <v>1</v>
      </c>
      <c r="L111" s="14">
        <v>0</v>
      </c>
      <c r="M111" s="14">
        <v>0</v>
      </c>
      <c r="N111" s="14">
        <v>1</v>
      </c>
      <c r="O111" s="14">
        <v>0</v>
      </c>
      <c r="P111" s="23">
        <v>62</v>
      </c>
    </row>
    <row r="112" spans="1:16" ht="22.5" x14ac:dyDescent="0.25">
      <c r="A112" s="29" t="s">
        <v>539</v>
      </c>
      <c r="B112" s="29" t="s">
        <v>540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5</v>
      </c>
      <c r="D113" s="14">
        <v>0</v>
      </c>
      <c r="E113" s="30">
        <v>0</v>
      </c>
      <c r="F113" s="14">
        <v>0</v>
      </c>
      <c r="G113" s="14">
        <v>1</v>
      </c>
      <c r="H113" s="14">
        <v>1</v>
      </c>
      <c r="I113" s="14">
        <v>4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19</v>
      </c>
      <c r="D114" s="14">
        <v>17</v>
      </c>
      <c r="E114" s="30">
        <v>0.11764705882352899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545</v>
      </c>
      <c r="B115" s="29" t="s">
        <v>546</v>
      </c>
      <c r="C115" s="14">
        <v>3</v>
      </c>
      <c r="D115" s="14">
        <v>9</v>
      </c>
      <c r="E115" s="30">
        <v>-0.66666666666666696</v>
      </c>
      <c r="F115" s="14">
        <v>1</v>
      </c>
      <c r="G115" s="14">
        <v>0</v>
      </c>
      <c r="H115" s="14">
        <v>0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547</v>
      </c>
      <c r="B116" s="29" t="s">
        <v>548</v>
      </c>
      <c r="C116" s="14">
        <v>52</v>
      </c>
      <c r="D116" s="14">
        <v>16</v>
      </c>
      <c r="E116" s="30">
        <v>2.25</v>
      </c>
      <c r="F116" s="14">
        <v>0</v>
      </c>
      <c r="G116" s="14">
        <v>0</v>
      </c>
      <c r="H116" s="14">
        <v>8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1</v>
      </c>
    </row>
    <row r="117" spans="1:16" ht="22.5" x14ac:dyDescent="0.25">
      <c r="A117" s="29" t="s">
        <v>549</v>
      </c>
      <c r="B117" s="29" t="s">
        <v>550</v>
      </c>
      <c r="C117" s="14">
        <v>3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1</v>
      </c>
    </row>
    <row r="118" spans="1:16" ht="22.5" x14ac:dyDescent="0.25">
      <c r="A118" s="29" t="s">
        <v>551</v>
      </c>
      <c r="B118" s="29" t="s">
        <v>552</v>
      </c>
      <c r="C118" s="14">
        <v>2</v>
      </c>
      <c r="D118" s="14">
        <v>1</v>
      </c>
      <c r="E118" s="30">
        <v>1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1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5</v>
      </c>
      <c r="D120" s="14">
        <v>2</v>
      </c>
      <c r="E120" s="30">
        <v>1.5</v>
      </c>
      <c r="F120" s="14">
        <v>0</v>
      </c>
      <c r="G120" s="14">
        <v>0</v>
      </c>
      <c r="H120" s="14">
        <v>3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1</v>
      </c>
    </row>
    <row r="121" spans="1:16" ht="22.5" x14ac:dyDescent="0.25">
      <c r="A121" s="29" t="s">
        <v>557</v>
      </c>
      <c r="B121" s="29" t="s">
        <v>558</v>
      </c>
      <c r="C121" s="14">
        <v>15</v>
      </c>
      <c r="D121" s="14">
        <v>4</v>
      </c>
      <c r="E121" s="30">
        <v>2.75</v>
      </c>
      <c r="F121" s="14">
        <v>0</v>
      </c>
      <c r="G121" s="14">
        <v>1</v>
      </c>
      <c r="H121" s="14">
        <v>5</v>
      </c>
      <c r="I121" s="14">
        <v>19</v>
      </c>
      <c r="J121" s="14">
        <v>0</v>
      </c>
      <c r="K121" s="14">
        <v>1</v>
      </c>
      <c r="L121" s="14">
        <v>0</v>
      </c>
      <c r="M121" s="14">
        <v>0</v>
      </c>
      <c r="N121" s="14">
        <v>0</v>
      </c>
      <c r="O121" s="14">
        <v>0</v>
      </c>
      <c r="P121" s="23">
        <v>21</v>
      </c>
    </row>
    <row r="122" spans="1:16" x14ac:dyDescent="0.25">
      <c r="A122" s="29" t="s">
        <v>559</v>
      </c>
      <c r="B122" s="29" t="s">
        <v>560</v>
      </c>
      <c r="C122" s="14">
        <v>5</v>
      </c>
      <c r="D122" s="14">
        <v>3</v>
      </c>
      <c r="E122" s="30">
        <v>0.66666666666666696</v>
      </c>
      <c r="F122" s="14">
        <v>0</v>
      </c>
      <c r="G122" s="14">
        <v>0</v>
      </c>
      <c r="H122" s="14">
        <v>2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9" t="s">
        <v>561</v>
      </c>
      <c r="B123" s="29" t="s">
        <v>562</v>
      </c>
      <c r="C123" s="14">
        <v>2</v>
      </c>
      <c r="D123" s="14">
        <v>2</v>
      </c>
      <c r="E123" s="30">
        <v>0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11</v>
      </c>
      <c r="D126" s="14">
        <v>7</v>
      </c>
      <c r="E126" s="30">
        <v>0.57142857142857095</v>
      </c>
      <c r="F126" s="14">
        <v>0</v>
      </c>
      <c r="G126" s="14">
        <v>0</v>
      </c>
      <c r="H126" s="14">
        <v>1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2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2</v>
      </c>
    </row>
    <row r="128" spans="1:16" ht="22.5" x14ac:dyDescent="0.25">
      <c r="A128" s="29" t="s">
        <v>571</v>
      </c>
      <c r="B128" s="29" t="s">
        <v>572</v>
      </c>
      <c r="C128" s="14">
        <v>1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7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4</v>
      </c>
    </row>
    <row r="131" spans="1:16" x14ac:dyDescent="0.25">
      <c r="A131" s="181" t="s">
        <v>577</v>
      </c>
      <c r="B131" s="182"/>
      <c r="C131" s="26">
        <v>6</v>
      </c>
      <c r="D131" s="26">
        <v>5</v>
      </c>
      <c r="E131" s="27">
        <v>0.2</v>
      </c>
      <c r="F131" s="26">
        <v>0</v>
      </c>
      <c r="G131" s="26">
        <v>0</v>
      </c>
      <c r="H131" s="26">
        <v>8</v>
      </c>
      <c r="I131" s="26">
        <v>8</v>
      </c>
      <c r="J131" s="26">
        <v>0</v>
      </c>
      <c r="K131" s="26">
        <v>0</v>
      </c>
      <c r="L131" s="26">
        <v>0</v>
      </c>
      <c r="M131" s="26">
        <v>0</v>
      </c>
      <c r="N131" s="26">
        <v>8</v>
      </c>
      <c r="O131" s="26">
        <v>0</v>
      </c>
      <c r="P131" s="28">
        <v>3</v>
      </c>
    </row>
    <row r="132" spans="1:16" x14ac:dyDescent="0.25">
      <c r="A132" s="29" t="s">
        <v>578</v>
      </c>
      <c r="B132" s="29" t="s">
        <v>579</v>
      </c>
      <c r="C132" s="14">
        <v>2</v>
      </c>
      <c r="D132" s="14">
        <v>2</v>
      </c>
      <c r="E132" s="30">
        <v>0</v>
      </c>
      <c r="F132" s="14">
        <v>0</v>
      </c>
      <c r="G132" s="14">
        <v>0</v>
      </c>
      <c r="H132" s="14">
        <v>5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4</v>
      </c>
      <c r="O132" s="14">
        <v>0</v>
      </c>
      <c r="P132" s="23">
        <v>1</v>
      </c>
    </row>
    <row r="133" spans="1:16" x14ac:dyDescent="0.25">
      <c r="A133" s="29" t="s">
        <v>580</v>
      </c>
      <c r="B133" s="29" t="s">
        <v>581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3</v>
      </c>
      <c r="D134" s="14">
        <v>2</v>
      </c>
      <c r="E134" s="30">
        <v>0.5</v>
      </c>
      <c r="F134" s="14">
        <v>0</v>
      </c>
      <c r="G134" s="14">
        <v>0</v>
      </c>
      <c r="H134" s="14">
        <v>2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3</v>
      </c>
      <c r="O134" s="14">
        <v>0</v>
      </c>
      <c r="P134" s="23">
        <v>2</v>
      </c>
    </row>
    <row r="135" spans="1:16" x14ac:dyDescent="0.25">
      <c r="A135" s="29" t="s">
        <v>584</v>
      </c>
      <c r="B135" s="29" t="s">
        <v>585</v>
      </c>
      <c r="C135" s="14">
        <v>0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25">
      <c r="A136" s="29" t="s">
        <v>586</v>
      </c>
      <c r="B136" s="29" t="s">
        <v>587</v>
      </c>
      <c r="C136" s="14">
        <v>1</v>
      </c>
      <c r="D136" s="14">
        <v>1</v>
      </c>
      <c r="E136" s="30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588</v>
      </c>
      <c r="B137" s="182"/>
      <c r="C137" s="26">
        <v>21</v>
      </c>
      <c r="D137" s="26">
        <v>31</v>
      </c>
      <c r="E137" s="27">
        <v>-0.32258064516128998</v>
      </c>
      <c r="F137" s="26">
        <v>0</v>
      </c>
      <c r="G137" s="26">
        <v>0</v>
      </c>
      <c r="H137" s="26">
        <v>8</v>
      </c>
      <c r="I137" s="26">
        <v>8</v>
      </c>
      <c r="J137" s="26">
        <v>0</v>
      </c>
      <c r="K137" s="26">
        <v>0</v>
      </c>
      <c r="L137" s="26">
        <v>0</v>
      </c>
      <c r="M137" s="26">
        <v>0</v>
      </c>
      <c r="N137" s="26">
        <v>16</v>
      </c>
      <c r="O137" s="26">
        <v>0</v>
      </c>
      <c r="P137" s="28">
        <v>4</v>
      </c>
    </row>
    <row r="138" spans="1:16" ht="22.5" x14ac:dyDescent="0.25">
      <c r="A138" s="29" t="s">
        <v>589</v>
      </c>
      <c r="B138" s="29" t="s">
        <v>590</v>
      </c>
      <c r="C138" s="14">
        <v>4</v>
      </c>
      <c r="D138" s="14">
        <v>7</v>
      </c>
      <c r="E138" s="30">
        <v>-0.42857142857142799</v>
      </c>
      <c r="F138" s="14">
        <v>0</v>
      </c>
      <c r="G138" s="14">
        <v>0</v>
      </c>
      <c r="H138" s="14">
        <v>2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591</v>
      </c>
      <c r="B139" s="29" t="s">
        <v>592</v>
      </c>
      <c r="C139" s="14">
        <v>0</v>
      </c>
      <c r="D139" s="14">
        <v>2</v>
      </c>
      <c r="E139" s="30">
        <v>-1</v>
      </c>
      <c r="F139" s="14">
        <v>0</v>
      </c>
      <c r="G139" s="14">
        <v>0</v>
      </c>
      <c r="H139" s="14">
        <v>2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0</v>
      </c>
      <c r="D141" s="14">
        <v>1</v>
      </c>
      <c r="E141" s="30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14</v>
      </c>
      <c r="D142" s="14">
        <v>11</v>
      </c>
      <c r="E142" s="30">
        <v>0.27272727272727298</v>
      </c>
      <c r="F142" s="14">
        <v>0</v>
      </c>
      <c r="G142" s="14">
        <v>0</v>
      </c>
      <c r="H142" s="14">
        <v>3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15</v>
      </c>
      <c r="O142" s="14">
        <v>0</v>
      </c>
      <c r="P142" s="23">
        <v>2</v>
      </c>
    </row>
    <row r="143" spans="1:16" ht="33.75" x14ac:dyDescent="0.25">
      <c r="A143" s="29" t="s">
        <v>599</v>
      </c>
      <c r="B143" s="29" t="s">
        <v>600</v>
      </c>
      <c r="C143" s="14">
        <v>3</v>
      </c>
      <c r="D143" s="14">
        <v>10</v>
      </c>
      <c r="E143" s="30">
        <v>-0.7</v>
      </c>
      <c r="F143" s="14">
        <v>0</v>
      </c>
      <c r="G143" s="14">
        <v>0</v>
      </c>
      <c r="H143" s="14">
        <v>1</v>
      </c>
      <c r="I143" s="14">
        <v>3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0</v>
      </c>
      <c r="P143" s="23">
        <v>2</v>
      </c>
    </row>
    <row r="144" spans="1:16" x14ac:dyDescent="0.25">
      <c r="A144" s="181" t="s">
        <v>601</v>
      </c>
      <c r="B144" s="182"/>
      <c r="C144" s="26">
        <v>0</v>
      </c>
      <c r="D144" s="26">
        <v>1</v>
      </c>
      <c r="E144" s="27">
        <v>-1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602</v>
      </c>
      <c r="B145" s="29" t="s">
        <v>603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604</v>
      </c>
      <c r="B146" s="29" t="s">
        <v>605</v>
      </c>
      <c r="C146" s="14">
        <v>0</v>
      </c>
      <c r="D146" s="14">
        <v>1</v>
      </c>
      <c r="E146" s="30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1" t="s">
        <v>606</v>
      </c>
      <c r="B147" s="182"/>
      <c r="C147" s="26">
        <v>102</v>
      </c>
      <c r="D147" s="26">
        <v>85</v>
      </c>
      <c r="E147" s="27">
        <v>0.2</v>
      </c>
      <c r="F147" s="26">
        <v>10</v>
      </c>
      <c r="G147" s="26">
        <v>7</v>
      </c>
      <c r="H147" s="26">
        <v>33</v>
      </c>
      <c r="I147" s="26">
        <v>27</v>
      </c>
      <c r="J147" s="26">
        <v>0</v>
      </c>
      <c r="K147" s="26">
        <v>0</v>
      </c>
      <c r="L147" s="26">
        <v>0</v>
      </c>
      <c r="M147" s="26">
        <v>0</v>
      </c>
      <c r="N147" s="26">
        <v>89</v>
      </c>
      <c r="O147" s="26">
        <v>0</v>
      </c>
      <c r="P147" s="28">
        <v>30</v>
      </c>
    </row>
    <row r="148" spans="1:16" ht="22.5" x14ac:dyDescent="0.25">
      <c r="A148" s="29" t="s">
        <v>607</v>
      </c>
      <c r="B148" s="29" t="s">
        <v>608</v>
      </c>
      <c r="C148" s="14">
        <v>7</v>
      </c>
      <c r="D148" s="14">
        <v>8</v>
      </c>
      <c r="E148" s="30">
        <v>-0.125</v>
      </c>
      <c r="F148" s="14">
        <v>0</v>
      </c>
      <c r="G148" s="14">
        <v>0</v>
      </c>
      <c r="H148" s="14">
        <v>5</v>
      </c>
      <c r="I148" s="14">
        <v>4</v>
      </c>
      <c r="J148" s="14">
        <v>0</v>
      </c>
      <c r="K148" s="14">
        <v>0</v>
      </c>
      <c r="L148" s="14">
        <v>0</v>
      </c>
      <c r="M148" s="14">
        <v>0</v>
      </c>
      <c r="N148" s="14">
        <v>4</v>
      </c>
      <c r="O148" s="14">
        <v>0</v>
      </c>
      <c r="P148" s="23">
        <v>2</v>
      </c>
    </row>
    <row r="149" spans="1:16" ht="22.5" x14ac:dyDescent="0.25">
      <c r="A149" s="29" t="s">
        <v>609</v>
      </c>
      <c r="B149" s="29" t="s">
        <v>610</v>
      </c>
      <c r="C149" s="14">
        <v>5</v>
      </c>
      <c r="D149" s="14">
        <v>3</v>
      </c>
      <c r="E149" s="30">
        <v>0.66666666666666696</v>
      </c>
      <c r="F149" s="14">
        <v>0</v>
      </c>
      <c r="G149" s="14">
        <v>0</v>
      </c>
      <c r="H149" s="14">
        <v>1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2</v>
      </c>
    </row>
    <row r="150" spans="1:16" ht="22.5" x14ac:dyDescent="0.25">
      <c r="A150" s="29" t="s">
        <v>611</v>
      </c>
      <c r="B150" s="29" t="s">
        <v>612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6</v>
      </c>
      <c r="D151" s="14">
        <v>8</v>
      </c>
      <c r="E151" s="30">
        <v>-0.25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3">
        <v>0</v>
      </c>
    </row>
    <row r="152" spans="1:16" ht="33.75" x14ac:dyDescent="0.25">
      <c r="A152" s="29" t="s">
        <v>615</v>
      </c>
      <c r="B152" s="29" t="s">
        <v>616</v>
      </c>
      <c r="C152" s="14">
        <v>1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4</v>
      </c>
      <c r="D153" s="14">
        <v>3</v>
      </c>
      <c r="E153" s="30">
        <v>0.33333333333333298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2</v>
      </c>
      <c r="O153" s="14">
        <v>0</v>
      </c>
      <c r="P153" s="23">
        <v>1</v>
      </c>
    </row>
    <row r="154" spans="1:16" x14ac:dyDescent="0.25">
      <c r="A154" s="29" t="s">
        <v>619</v>
      </c>
      <c r="B154" s="29" t="s">
        <v>620</v>
      </c>
      <c r="C154" s="14">
        <v>42</v>
      </c>
      <c r="D154" s="14">
        <v>32</v>
      </c>
      <c r="E154" s="30">
        <v>0.3125</v>
      </c>
      <c r="F154" s="14">
        <v>7</v>
      </c>
      <c r="G154" s="14">
        <v>6</v>
      </c>
      <c r="H154" s="14">
        <v>18</v>
      </c>
      <c r="I154" s="14">
        <v>11</v>
      </c>
      <c r="J154" s="14">
        <v>0</v>
      </c>
      <c r="K154" s="14">
        <v>0</v>
      </c>
      <c r="L154" s="14">
        <v>0</v>
      </c>
      <c r="M154" s="14">
        <v>0</v>
      </c>
      <c r="N154" s="14">
        <v>77</v>
      </c>
      <c r="O154" s="14">
        <v>0</v>
      </c>
      <c r="P154" s="23">
        <v>24</v>
      </c>
    </row>
    <row r="155" spans="1:16" ht="22.5" x14ac:dyDescent="0.25">
      <c r="A155" s="29" t="s">
        <v>621</v>
      </c>
      <c r="B155" s="29" t="s">
        <v>622</v>
      </c>
      <c r="C155" s="14">
        <v>37</v>
      </c>
      <c r="D155" s="14">
        <v>31</v>
      </c>
      <c r="E155" s="30">
        <v>0.19354838709677399</v>
      </c>
      <c r="F155" s="14">
        <v>3</v>
      </c>
      <c r="G155" s="14">
        <v>1</v>
      </c>
      <c r="H155" s="14">
        <v>9</v>
      </c>
      <c r="I155" s="14">
        <v>9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1</v>
      </c>
    </row>
    <row r="156" spans="1:16" x14ac:dyDescent="0.25">
      <c r="A156" s="181" t="s">
        <v>623</v>
      </c>
      <c r="B156" s="182"/>
      <c r="C156" s="26">
        <v>17</v>
      </c>
      <c r="D156" s="26">
        <v>23</v>
      </c>
      <c r="E156" s="27">
        <v>-0.26086956521739102</v>
      </c>
      <c r="F156" s="26">
        <v>0</v>
      </c>
      <c r="G156" s="26">
        <v>0</v>
      </c>
      <c r="H156" s="26">
        <v>6</v>
      </c>
      <c r="I156" s="26">
        <v>6</v>
      </c>
      <c r="J156" s="26">
        <v>0</v>
      </c>
      <c r="K156" s="26">
        <v>0</v>
      </c>
      <c r="L156" s="26">
        <v>0</v>
      </c>
      <c r="M156" s="26">
        <v>0</v>
      </c>
      <c r="N156" s="26">
        <v>1</v>
      </c>
      <c r="O156" s="26">
        <v>0</v>
      </c>
      <c r="P156" s="28">
        <v>2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3</v>
      </c>
      <c r="D161" s="14">
        <v>5</v>
      </c>
      <c r="E161" s="30">
        <v>-0.4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634</v>
      </c>
      <c r="B162" s="29" t="s">
        <v>635</v>
      </c>
      <c r="C162" s="14">
        <v>10</v>
      </c>
      <c r="D162" s="14">
        <v>15</v>
      </c>
      <c r="E162" s="30">
        <v>-0.33333333333333298</v>
      </c>
      <c r="F162" s="14">
        <v>0</v>
      </c>
      <c r="G162" s="14">
        <v>0</v>
      </c>
      <c r="H162" s="14">
        <v>6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3">
        <v>2</v>
      </c>
    </row>
    <row r="163" spans="1:16" ht="22.5" x14ac:dyDescent="0.25">
      <c r="A163" s="29" t="s">
        <v>636</v>
      </c>
      <c r="B163" s="29" t="s">
        <v>637</v>
      </c>
      <c r="C163" s="14">
        <v>0</v>
      </c>
      <c r="D163" s="14">
        <v>2</v>
      </c>
      <c r="E163" s="30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2</v>
      </c>
      <c r="D164" s="14">
        <v>0</v>
      </c>
      <c r="E164" s="30">
        <v>0</v>
      </c>
      <c r="F164" s="14">
        <v>0</v>
      </c>
      <c r="G164" s="14">
        <v>0</v>
      </c>
      <c r="H164" s="14">
        <v>0</v>
      </c>
      <c r="I164" s="14">
        <v>2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640</v>
      </c>
      <c r="B165" s="29" t="s">
        <v>641</v>
      </c>
      <c r="C165" s="14">
        <v>2</v>
      </c>
      <c r="D165" s="14">
        <v>1</v>
      </c>
      <c r="E165" s="30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1" t="s">
        <v>642</v>
      </c>
      <c r="B166" s="182"/>
      <c r="C166" s="26">
        <v>205</v>
      </c>
      <c r="D166" s="26">
        <v>221</v>
      </c>
      <c r="E166" s="27">
        <v>-7.2398190045248903E-2</v>
      </c>
      <c r="F166" s="26">
        <v>4</v>
      </c>
      <c r="G166" s="26">
        <v>4</v>
      </c>
      <c r="H166" s="26">
        <v>168</v>
      </c>
      <c r="I166" s="26">
        <v>121</v>
      </c>
      <c r="J166" s="26">
        <v>1</v>
      </c>
      <c r="K166" s="26">
        <v>0</v>
      </c>
      <c r="L166" s="26">
        <v>0</v>
      </c>
      <c r="M166" s="26">
        <v>0</v>
      </c>
      <c r="N166" s="26">
        <v>3</v>
      </c>
      <c r="O166" s="26">
        <v>19</v>
      </c>
      <c r="P166" s="28">
        <v>108</v>
      </c>
    </row>
    <row r="167" spans="1:16" ht="22.5" x14ac:dyDescent="0.25">
      <c r="A167" s="29" t="s">
        <v>643</v>
      </c>
      <c r="B167" s="29" t="s">
        <v>644</v>
      </c>
      <c r="C167" s="14">
        <v>98</v>
      </c>
      <c r="D167" s="14">
        <v>104</v>
      </c>
      <c r="E167" s="30">
        <v>-5.7692307692307702E-2</v>
      </c>
      <c r="F167" s="14">
        <v>2</v>
      </c>
      <c r="G167" s="14">
        <v>1</v>
      </c>
      <c r="H167" s="14">
        <v>73</v>
      </c>
      <c r="I167" s="14">
        <v>9</v>
      </c>
      <c r="J167" s="14">
        <v>0</v>
      </c>
      <c r="K167" s="14">
        <v>0</v>
      </c>
      <c r="L167" s="14">
        <v>0</v>
      </c>
      <c r="M167" s="14">
        <v>0</v>
      </c>
      <c r="N167" s="14">
        <v>3</v>
      </c>
      <c r="O167" s="14">
        <v>1</v>
      </c>
      <c r="P167" s="23">
        <v>16</v>
      </c>
    </row>
    <row r="168" spans="1:16" ht="33.75" x14ac:dyDescent="0.25">
      <c r="A168" s="29" t="s">
        <v>645</v>
      </c>
      <c r="B168" s="29" t="s">
        <v>646</v>
      </c>
      <c r="C168" s="14">
        <v>0</v>
      </c>
      <c r="D168" s="14">
        <v>4</v>
      </c>
      <c r="E168" s="30">
        <v>-1</v>
      </c>
      <c r="F168" s="14">
        <v>0</v>
      </c>
      <c r="G168" s="14">
        <v>0</v>
      </c>
      <c r="H168" s="14">
        <v>3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11</v>
      </c>
      <c r="D169" s="14">
        <v>1</v>
      </c>
      <c r="E169" s="30">
        <v>10</v>
      </c>
      <c r="F169" s="14">
        <v>0</v>
      </c>
      <c r="G169" s="14">
        <v>0</v>
      </c>
      <c r="H169" s="14">
        <v>4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2</v>
      </c>
      <c r="D171" s="14">
        <v>3</v>
      </c>
      <c r="E171" s="30">
        <v>-0.33333333333333298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49</v>
      </c>
      <c r="D173" s="14">
        <v>50</v>
      </c>
      <c r="E173" s="30">
        <v>-0.02</v>
      </c>
      <c r="F173" s="14">
        <v>0</v>
      </c>
      <c r="G173" s="14">
        <v>0</v>
      </c>
      <c r="H173" s="14">
        <v>43</v>
      </c>
      <c r="I173" s="14">
        <v>41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15</v>
      </c>
      <c r="P173" s="23">
        <v>35</v>
      </c>
    </row>
    <row r="174" spans="1:16" ht="22.5" x14ac:dyDescent="0.25">
      <c r="A174" s="29" t="s">
        <v>657</v>
      </c>
      <c r="B174" s="29" t="s">
        <v>658</v>
      </c>
      <c r="C174" s="14">
        <v>39</v>
      </c>
      <c r="D174" s="14">
        <v>45</v>
      </c>
      <c r="E174" s="30">
        <v>-0.133333333333333</v>
      </c>
      <c r="F174" s="14">
        <v>2</v>
      </c>
      <c r="G174" s="14">
        <v>2</v>
      </c>
      <c r="H174" s="14">
        <v>40</v>
      </c>
      <c r="I174" s="14">
        <v>51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3">
        <v>56</v>
      </c>
    </row>
    <row r="175" spans="1:16" x14ac:dyDescent="0.25">
      <c r="A175" s="29" t="s">
        <v>659</v>
      </c>
      <c r="B175" s="29" t="s">
        <v>660</v>
      </c>
      <c r="C175" s="14">
        <v>6</v>
      </c>
      <c r="D175" s="14">
        <v>13</v>
      </c>
      <c r="E175" s="30">
        <v>-0.53846153846153799</v>
      </c>
      <c r="F175" s="14">
        <v>0</v>
      </c>
      <c r="G175" s="14">
        <v>1</v>
      </c>
      <c r="H175" s="14">
        <v>4</v>
      </c>
      <c r="I175" s="14">
        <v>19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2</v>
      </c>
      <c r="P175" s="23">
        <v>1</v>
      </c>
    </row>
    <row r="176" spans="1:16" ht="22.5" x14ac:dyDescent="0.25">
      <c r="A176" s="29" t="s">
        <v>661</v>
      </c>
      <c r="B176" s="29" t="s">
        <v>662</v>
      </c>
      <c r="C176" s="14">
        <v>0</v>
      </c>
      <c r="D176" s="14">
        <v>1</v>
      </c>
      <c r="E176" s="30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665</v>
      </c>
      <c r="B178" s="182"/>
      <c r="C178" s="26">
        <v>397</v>
      </c>
      <c r="D178" s="26">
        <v>377</v>
      </c>
      <c r="E178" s="27">
        <v>5.3050397877984101E-2</v>
      </c>
      <c r="F178" s="26">
        <v>939</v>
      </c>
      <c r="G178" s="26">
        <v>845</v>
      </c>
      <c r="H178" s="26">
        <v>144</v>
      </c>
      <c r="I178" s="26">
        <v>180</v>
      </c>
      <c r="J178" s="26">
        <v>0</v>
      </c>
      <c r="K178" s="26">
        <v>0</v>
      </c>
      <c r="L178" s="26">
        <v>0</v>
      </c>
      <c r="M178" s="26">
        <v>0</v>
      </c>
      <c r="N178" s="26">
        <v>49</v>
      </c>
      <c r="O178" s="26">
        <v>0</v>
      </c>
      <c r="P178" s="28">
        <v>1052</v>
      </c>
    </row>
    <row r="179" spans="1:16" ht="22.5" x14ac:dyDescent="0.25">
      <c r="A179" s="29" t="s">
        <v>666</v>
      </c>
      <c r="B179" s="29" t="s">
        <v>667</v>
      </c>
      <c r="C179" s="14">
        <v>8</v>
      </c>
      <c r="D179" s="14">
        <v>14</v>
      </c>
      <c r="E179" s="30">
        <v>-0.42857142857142799</v>
      </c>
      <c r="F179" s="14">
        <v>5</v>
      </c>
      <c r="G179" s="14">
        <v>4</v>
      </c>
      <c r="H179" s="14">
        <v>5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6</v>
      </c>
    </row>
    <row r="180" spans="1:16" ht="22.5" x14ac:dyDescent="0.25">
      <c r="A180" s="29" t="s">
        <v>668</v>
      </c>
      <c r="B180" s="29" t="s">
        <v>669</v>
      </c>
      <c r="C180" s="14">
        <v>225</v>
      </c>
      <c r="D180" s="14">
        <v>201</v>
      </c>
      <c r="E180" s="30">
        <v>0.119402985074627</v>
      </c>
      <c r="F180" s="14">
        <v>587</v>
      </c>
      <c r="G180" s="14">
        <v>553</v>
      </c>
      <c r="H180" s="14">
        <v>58</v>
      </c>
      <c r="I180" s="14">
        <v>64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643</v>
      </c>
    </row>
    <row r="181" spans="1:16" x14ac:dyDescent="0.25">
      <c r="A181" s="29" t="s">
        <v>670</v>
      </c>
      <c r="B181" s="29" t="s">
        <v>671</v>
      </c>
      <c r="C181" s="14">
        <v>31</v>
      </c>
      <c r="D181" s="14">
        <v>47</v>
      </c>
      <c r="E181" s="30">
        <v>-0.340425531914894</v>
      </c>
      <c r="F181" s="14">
        <v>14</v>
      </c>
      <c r="G181" s="14">
        <v>16</v>
      </c>
      <c r="H181" s="14">
        <v>21</v>
      </c>
      <c r="I181" s="14">
        <v>28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0</v>
      </c>
      <c r="P181" s="23">
        <v>46</v>
      </c>
    </row>
    <row r="182" spans="1:16" ht="22.5" x14ac:dyDescent="0.25">
      <c r="A182" s="29" t="s">
        <v>672</v>
      </c>
      <c r="B182" s="29" t="s">
        <v>673</v>
      </c>
      <c r="C182" s="14">
        <v>3</v>
      </c>
      <c r="D182" s="14">
        <v>3</v>
      </c>
      <c r="E182" s="30">
        <v>0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3</v>
      </c>
    </row>
    <row r="183" spans="1:16" ht="22.5" x14ac:dyDescent="0.25">
      <c r="A183" s="29" t="s">
        <v>674</v>
      </c>
      <c r="B183" s="29" t="s">
        <v>675</v>
      </c>
      <c r="C183" s="14">
        <v>12</v>
      </c>
      <c r="D183" s="14">
        <v>11</v>
      </c>
      <c r="E183" s="30">
        <v>9.0909090909090898E-2</v>
      </c>
      <c r="F183" s="14">
        <v>27</v>
      </c>
      <c r="G183" s="14">
        <v>22</v>
      </c>
      <c r="H183" s="14">
        <v>4</v>
      </c>
      <c r="I183" s="14">
        <v>13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44</v>
      </c>
    </row>
    <row r="184" spans="1:16" ht="22.5" x14ac:dyDescent="0.25">
      <c r="A184" s="29" t="s">
        <v>676</v>
      </c>
      <c r="B184" s="29" t="s">
        <v>677</v>
      </c>
      <c r="C184" s="14">
        <v>109</v>
      </c>
      <c r="D184" s="14">
        <v>98</v>
      </c>
      <c r="E184" s="30">
        <v>0.11224489795918401</v>
      </c>
      <c r="F184" s="14">
        <v>301</v>
      </c>
      <c r="G184" s="14">
        <v>248</v>
      </c>
      <c r="H184" s="14">
        <v>56</v>
      </c>
      <c r="I184" s="14">
        <v>69</v>
      </c>
      <c r="J184" s="14">
        <v>0</v>
      </c>
      <c r="K184" s="14">
        <v>0</v>
      </c>
      <c r="L184" s="14">
        <v>0</v>
      </c>
      <c r="M184" s="14">
        <v>0</v>
      </c>
      <c r="N184" s="14">
        <v>48</v>
      </c>
      <c r="O184" s="14">
        <v>0</v>
      </c>
      <c r="P184" s="23">
        <v>308</v>
      </c>
    </row>
    <row r="185" spans="1:16" ht="22.5" x14ac:dyDescent="0.25">
      <c r="A185" s="29" t="s">
        <v>678</v>
      </c>
      <c r="B185" s="29" t="s">
        <v>679</v>
      </c>
      <c r="C185" s="14">
        <v>9</v>
      </c>
      <c r="D185" s="14">
        <v>3</v>
      </c>
      <c r="E185" s="30">
        <v>2</v>
      </c>
      <c r="F185" s="14">
        <v>5</v>
      </c>
      <c r="G185" s="14">
        <v>1</v>
      </c>
      <c r="H185" s="14">
        <v>0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2</v>
      </c>
    </row>
    <row r="186" spans="1:16" x14ac:dyDescent="0.25">
      <c r="A186" s="181" t="s">
        <v>680</v>
      </c>
      <c r="B186" s="182"/>
      <c r="C186" s="26">
        <v>242</v>
      </c>
      <c r="D186" s="26">
        <v>174</v>
      </c>
      <c r="E186" s="27">
        <v>0.390804597701149</v>
      </c>
      <c r="F186" s="26">
        <v>6</v>
      </c>
      <c r="G186" s="26">
        <v>6</v>
      </c>
      <c r="H186" s="26">
        <v>44</v>
      </c>
      <c r="I186" s="26">
        <v>49</v>
      </c>
      <c r="J186" s="26">
        <v>0</v>
      </c>
      <c r="K186" s="26">
        <v>0</v>
      </c>
      <c r="L186" s="26">
        <v>0</v>
      </c>
      <c r="M186" s="26">
        <v>0</v>
      </c>
      <c r="N186" s="26">
        <v>10</v>
      </c>
      <c r="O186" s="26">
        <v>0</v>
      </c>
      <c r="P186" s="28">
        <v>31</v>
      </c>
    </row>
    <row r="187" spans="1:16" x14ac:dyDescent="0.25">
      <c r="A187" s="29" t="s">
        <v>681</v>
      </c>
      <c r="B187" s="29" t="s">
        <v>682</v>
      </c>
      <c r="C187" s="14">
        <v>14</v>
      </c>
      <c r="D187" s="14">
        <v>17</v>
      </c>
      <c r="E187" s="30">
        <v>-0.17647058823529399</v>
      </c>
      <c r="F187" s="14">
        <v>0</v>
      </c>
      <c r="G187" s="14">
        <v>0</v>
      </c>
      <c r="H187" s="14">
        <v>1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9" t="s">
        <v>683</v>
      </c>
      <c r="B188" s="29" t="s">
        <v>684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685</v>
      </c>
      <c r="B189" s="29" t="s">
        <v>686</v>
      </c>
      <c r="C189" s="14">
        <v>60</v>
      </c>
      <c r="D189" s="14">
        <v>40</v>
      </c>
      <c r="E189" s="30">
        <v>0.5</v>
      </c>
      <c r="F189" s="14">
        <v>4</v>
      </c>
      <c r="G189" s="14">
        <v>2</v>
      </c>
      <c r="H189" s="14">
        <v>20</v>
      </c>
      <c r="I189" s="14">
        <v>18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3">
        <v>10</v>
      </c>
    </row>
    <row r="190" spans="1:16" ht="22.5" x14ac:dyDescent="0.25">
      <c r="A190" s="29" t="s">
        <v>687</v>
      </c>
      <c r="B190" s="29" t="s">
        <v>688</v>
      </c>
      <c r="C190" s="14">
        <v>0</v>
      </c>
      <c r="D190" s="14">
        <v>1</v>
      </c>
      <c r="E190" s="30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689</v>
      </c>
      <c r="B191" s="29" t="s">
        <v>690</v>
      </c>
      <c r="C191" s="14">
        <v>22</v>
      </c>
      <c r="D191" s="14">
        <v>6</v>
      </c>
      <c r="E191" s="30">
        <v>2.6666666666666701</v>
      </c>
      <c r="F191" s="14">
        <v>0</v>
      </c>
      <c r="G191" s="14">
        <v>2</v>
      </c>
      <c r="H191" s="14">
        <v>7</v>
      </c>
      <c r="I191" s="14">
        <v>17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3">
        <v>14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33</v>
      </c>
      <c r="D193" s="14">
        <v>21</v>
      </c>
      <c r="E193" s="30">
        <v>0.57142857142857095</v>
      </c>
      <c r="F193" s="14">
        <v>1</v>
      </c>
      <c r="G193" s="14">
        <v>0</v>
      </c>
      <c r="H193" s="14">
        <v>5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4</v>
      </c>
      <c r="O193" s="14">
        <v>0</v>
      </c>
      <c r="P193" s="23">
        <v>4</v>
      </c>
    </row>
    <row r="194" spans="1:16" x14ac:dyDescent="0.25">
      <c r="A194" s="29" t="s">
        <v>695</v>
      </c>
      <c r="B194" s="29" t="s">
        <v>696</v>
      </c>
      <c r="C194" s="14">
        <v>2</v>
      </c>
      <c r="D194" s="14">
        <v>1</v>
      </c>
      <c r="E194" s="30">
        <v>1</v>
      </c>
      <c r="F194" s="14">
        <v>0</v>
      </c>
      <c r="G194" s="14">
        <v>0</v>
      </c>
      <c r="H194" s="14">
        <v>2</v>
      </c>
      <c r="I194" s="14">
        <v>4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9" t="s">
        <v>697</v>
      </c>
      <c r="B195" s="29" t="s">
        <v>698</v>
      </c>
      <c r="C195" s="14">
        <v>1</v>
      </c>
      <c r="D195" s="14">
        <v>0</v>
      </c>
      <c r="E195" s="30">
        <v>0</v>
      </c>
      <c r="F195" s="14">
        <v>0</v>
      </c>
      <c r="G195" s="14">
        <v>0</v>
      </c>
      <c r="H195" s="14">
        <v>1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699</v>
      </c>
      <c r="B196" s="29" t="s">
        <v>700</v>
      </c>
      <c r="C196" s="14">
        <v>3</v>
      </c>
      <c r="D196" s="14">
        <v>3</v>
      </c>
      <c r="E196" s="30">
        <v>0</v>
      </c>
      <c r="F196" s="14">
        <v>0</v>
      </c>
      <c r="G196" s="14">
        <v>0</v>
      </c>
      <c r="H196" s="14">
        <v>2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9" t="s">
        <v>701</v>
      </c>
      <c r="B197" s="29" t="s">
        <v>702</v>
      </c>
      <c r="C197" s="14">
        <v>101</v>
      </c>
      <c r="D197" s="14">
        <v>78</v>
      </c>
      <c r="E197" s="30">
        <v>0.29487179487179499</v>
      </c>
      <c r="F197" s="14">
        <v>0</v>
      </c>
      <c r="G197" s="14">
        <v>1</v>
      </c>
      <c r="H197" s="14">
        <v>5</v>
      </c>
      <c r="I197" s="14">
        <v>4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3">
        <v>1</v>
      </c>
    </row>
    <row r="198" spans="1:16" ht="22.5" x14ac:dyDescent="0.25">
      <c r="A198" s="29" t="s">
        <v>703</v>
      </c>
      <c r="B198" s="29" t="s">
        <v>704</v>
      </c>
      <c r="C198" s="14">
        <v>1</v>
      </c>
      <c r="D198" s="14">
        <v>5</v>
      </c>
      <c r="E198" s="30">
        <v>-0.8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5</v>
      </c>
      <c r="D199" s="14">
        <v>2</v>
      </c>
      <c r="E199" s="30">
        <v>1.5</v>
      </c>
      <c r="F199" s="14">
        <v>1</v>
      </c>
      <c r="G199" s="14">
        <v>1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2</v>
      </c>
    </row>
    <row r="200" spans="1:16" ht="22.5" x14ac:dyDescent="0.25">
      <c r="A200" s="29" t="s">
        <v>707</v>
      </c>
      <c r="B200" s="29" t="s">
        <v>708</v>
      </c>
      <c r="C200" s="14">
        <v>0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709</v>
      </c>
      <c r="B201" s="182"/>
      <c r="C201" s="26">
        <v>57</v>
      </c>
      <c r="D201" s="26">
        <v>57</v>
      </c>
      <c r="E201" s="27">
        <v>0</v>
      </c>
      <c r="F201" s="26">
        <v>3</v>
      </c>
      <c r="G201" s="26">
        <v>7</v>
      </c>
      <c r="H201" s="26">
        <v>20</v>
      </c>
      <c r="I201" s="26">
        <v>20</v>
      </c>
      <c r="J201" s="26">
        <v>0</v>
      </c>
      <c r="K201" s="26">
        <v>0</v>
      </c>
      <c r="L201" s="26">
        <v>0</v>
      </c>
      <c r="M201" s="26">
        <v>0</v>
      </c>
      <c r="N201" s="26">
        <v>17</v>
      </c>
      <c r="O201" s="26">
        <v>0</v>
      </c>
      <c r="P201" s="28">
        <v>28</v>
      </c>
    </row>
    <row r="202" spans="1:16" x14ac:dyDescent="0.25">
      <c r="A202" s="29" t="s">
        <v>710</v>
      </c>
      <c r="B202" s="29" t="s">
        <v>711</v>
      </c>
      <c r="C202" s="14">
        <v>18</v>
      </c>
      <c r="D202" s="14">
        <v>17</v>
      </c>
      <c r="E202" s="30">
        <v>5.8823529411764698E-2</v>
      </c>
      <c r="F202" s="14">
        <v>0</v>
      </c>
      <c r="G202" s="14">
        <v>0</v>
      </c>
      <c r="H202" s="14">
        <v>3</v>
      </c>
      <c r="I202" s="14">
        <v>3</v>
      </c>
      <c r="J202" s="14">
        <v>0</v>
      </c>
      <c r="K202" s="14">
        <v>0</v>
      </c>
      <c r="L202" s="14">
        <v>0</v>
      </c>
      <c r="M202" s="14">
        <v>0</v>
      </c>
      <c r="N202" s="14">
        <v>14</v>
      </c>
      <c r="O202" s="14">
        <v>0</v>
      </c>
      <c r="P202" s="23">
        <v>1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716</v>
      </c>
      <c r="B205" s="29" t="s">
        <v>717</v>
      </c>
      <c r="C205" s="14">
        <v>1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33</v>
      </c>
      <c r="D206" s="14">
        <v>38</v>
      </c>
      <c r="E206" s="30">
        <v>-0.13157894736842099</v>
      </c>
      <c r="F206" s="14">
        <v>3</v>
      </c>
      <c r="G206" s="14">
        <v>7</v>
      </c>
      <c r="H206" s="14">
        <v>15</v>
      </c>
      <c r="I206" s="14">
        <v>15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21</v>
      </c>
    </row>
    <row r="207" spans="1:16" ht="22.5" x14ac:dyDescent="0.25">
      <c r="A207" s="29" t="s">
        <v>720</v>
      </c>
      <c r="B207" s="29" t="s">
        <v>721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726</v>
      </c>
      <c r="B210" s="29" t="s">
        <v>727</v>
      </c>
      <c r="C210" s="14">
        <v>1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1</v>
      </c>
      <c r="D211" s="14">
        <v>0</v>
      </c>
      <c r="E211" s="30">
        <v>0</v>
      </c>
      <c r="F211" s="14">
        <v>0</v>
      </c>
      <c r="G211" s="14">
        <v>0</v>
      </c>
      <c r="H211" s="14">
        <v>2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730</v>
      </c>
      <c r="B212" s="29" t="s">
        <v>731</v>
      </c>
      <c r="C212" s="14">
        <v>1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3">
        <v>1</v>
      </c>
    </row>
    <row r="213" spans="1:16" x14ac:dyDescent="0.25">
      <c r="A213" s="29" t="s">
        <v>732</v>
      </c>
      <c r="B213" s="29" t="s">
        <v>733</v>
      </c>
      <c r="C213" s="14">
        <v>0</v>
      </c>
      <c r="D213" s="14">
        <v>1</v>
      </c>
      <c r="E213" s="30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2</v>
      </c>
      <c r="D214" s="14">
        <v>1</v>
      </c>
      <c r="E214" s="30">
        <v>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3">
        <v>2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3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752</v>
      </c>
      <c r="B223" s="182"/>
      <c r="C223" s="26">
        <v>690</v>
      </c>
      <c r="D223" s="26">
        <v>427</v>
      </c>
      <c r="E223" s="27">
        <v>0.61592505854800905</v>
      </c>
      <c r="F223" s="26">
        <v>190</v>
      </c>
      <c r="G223" s="26">
        <v>128</v>
      </c>
      <c r="H223" s="26">
        <v>204</v>
      </c>
      <c r="I223" s="26">
        <v>157</v>
      </c>
      <c r="J223" s="26">
        <v>0</v>
      </c>
      <c r="K223" s="26">
        <v>0</v>
      </c>
      <c r="L223" s="26">
        <v>0</v>
      </c>
      <c r="M223" s="26">
        <v>1</v>
      </c>
      <c r="N223" s="26">
        <v>6</v>
      </c>
      <c r="O223" s="26">
        <v>8</v>
      </c>
      <c r="P223" s="28">
        <v>279</v>
      </c>
    </row>
    <row r="224" spans="1:16" x14ac:dyDescent="0.25">
      <c r="A224" s="29" t="s">
        <v>753</v>
      </c>
      <c r="B224" s="29" t="s">
        <v>754</v>
      </c>
      <c r="C224" s="14">
        <v>1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763</v>
      </c>
      <c r="B229" s="29" t="s">
        <v>764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23">
        <v>1</v>
      </c>
    </row>
    <row r="230" spans="1:16" ht="22.5" x14ac:dyDescent="0.25">
      <c r="A230" s="29" t="s">
        <v>765</v>
      </c>
      <c r="B230" s="29" t="s">
        <v>766</v>
      </c>
      <c r="C230" s="14">
        <v>2</v>
      </c>
      <c r="D230" s="14">
        <v>0</v>
      </c>
      <c r="E230" s="30">
        <v>0</v>
      </c>
      <c r="F230" s="14">
        <v>0</v>
      </c>
      <c r="G230" s="14">
        <v>0</v>
      </c>
      <c r="H230" s="14">
        <v>0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9" t="s">
        <v>767</v>
      </c>
      <c r="B231" s="29" t="s">
        <v>768</v>
      </c>
      <c r="C231" s="14">
        <v>37</v>
      </c>
      <c r="D231" s="14">
        <v>20</v>
      </c>
      <c r="E231" s="30">
        <v>0.85</v>
      </c>
      <c r="F231" s="14">
        <v>0</v>
      </c>
      <c r="G231" s="14">
        <v>2</v>
      </c>
      <c r="H231" s="14">
        <v>8</v>
      </c>
      <c r="I231" s="14">
        <v>9</v>
      </c>
      <c r="J231" s="14">
        <v>0</v>
      </c>
      <c r="K231" s="14">
        <v>0</v>
      </c>
      <c r="L231" s="14">
        <v>0</v>
      </c>
      <c r="M231" s="14">
        <v>0</v>
      </c>
      <c r="N231" s="14">
        <v>2</v>
      </c>
      <c r="O231" s="14">
        <v>0</v>
      </c>
      <c r="P231" s="23">
        <v>5</v>
      </c>
    </row>
    <row r="232" spans="1:16" x14ac:dyDescent="0.25">
      <c r="A232" s="29" t="s">
        <v>769</v>
      </c>
      <c r="B232" s="29" t="s">
        <v>770</v>
      </c>
      <c r="C232" s="14">
        <v>17</v>
      </c>
      <c r="D232" s="14">
        <v>19</v>
      </c>
      <c r="E232" s="30">
        <v>-0.105263157894737</v>
      </c>
      <c r="F232" s="14">
        <v>7</v>
      </c>
      <c r="G232" s="14">
        <v>5</v>
      </c>
      <c r="H232" s="14">
        <v>3</v>
      </c>
      <c r="I232" s="14">
        <v>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11</v>
      </c>
    </row>
    <row r="233" spans="1:16" x14ac:dyDescent="0.25">
      <c r="A233" s="29" t="s">
        <v>771</v>
      </c>
      <c r="B233" s="29" t="s">
        <v>772</v>
      </c>
      <c r="C233" s="14">
        <v>24</v>
      </c>
      <c r="D233" s="14">
        <v>7</v>
      </c>
      <c r="E233" s="30">
        <v>2.4285714285714302</v>
      </c>
      <c r="F233" s="14">
        <v>0</v>
      </c>
      <c r="G233" s="14">
        <v>0</v>
      </c>
      <c r="H233" s="14">
        <v>8</v>
      </c>
      <c r="I233" s="14">
        <v>6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5</v>
      </c>
    </row>
    <row r="234" spans="1:16" ht="22.5" x14ac:dyDescent="0.25">
      <c r="A234" s="29" t="s">
        <v>773</v>
      </c>
      <c r="B234" s="29" t="s">
        <v>774</v>
      </c>
      <c r="C234" s="14">
        <v>3</v>
      </c>
      <c r="D234" s="14">
        <v>1</v>
      </c>
      <c r="E234" s="30">
        <v>2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33.75" x14ac:dyDescent="0.25">
      <c r="A235" s="29" t="s">
        <v>775</v>
      </c>
      <c r="B235" s="29" t="s">
        <v>776</v>
      </c>
      <c r="C235" s="14">
        <v>3</v>
      </c>
      <c r="D235" s="14">
        <v>4</v>
      </c>
      <c r="E235" s="30">
        <v>-0.25</v>
      </c>
      <c r="F235" s="14">
        <v>0</v>
      </c>
      <c r="G235" s="14">
        <v>0</v>
      </c>
      <c r="H235" s="14">
        <v>2</v>
      </c>
      <c r="I235" s="14">
        <v>5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0</v>
      </c>
      <c r="P235" s="23">
        <v>0</v>
      </c>
    </row>
    <row r="236" spans="1:16" x14ac:dyDescent="0.25">
      <c r="A236" s="29" t="s">
        <v>777</v>
      </c>
      <c r="B236" s="29" t="s">
        <v>778</v>
      </c>
      <c r="C236" s="14">
        <v>5</v>
      </c>
      <c r="D236" s="14">
        <v>3</v>
      </c>
      <c r="E236" s="30">
        <v>0.66666666666666696</v>
      </c>
      <c r="F236" s="14">
        <v>0</v>
      </c>
      <c r="G236" s="14">
        <v>0</v>
      </c>
      <c r="H236" s="14">
        <v>2</v>
      </c>
      <c r="I236" s="14">
        <v>4</v>
      </c>
      <c r="J236" s="14">
        <v>0</v>
      </c>
      <c r="K236" s="14">
        <v>0</v>
      </c>
      <c r="L236" s="14">
        <v>0</v>
      </c>
      <c r="M236" s="14">
        <v>0</v>
      </c>
      <c r="N236" s="14">
        <v>2</v>
      </c>
      <c r="O236" s="14">
        <v>0</v>
      </c>
      <c r="P236" s="23">
        <v>2</v>
      </c>
    </row>
    <row r="237" spans="1:16" ht="22.5" x14ac:dyDescent="0.25">
      <c r="A237" s="29" t="s">
        <v>779</v>
      </c>
      <c r="B237" s="29" t="s">
        <v>780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598</v>
      </c>
      <c r="D238" s="14">
        <v>370</v>
      </c>
      <c r="E238" s="30">
        <v>0.61621621621621603</v>
      </c>
      <c r="F238" s="14">
        <v>183</v>
      </c>
      <c r="G238" s="14">
        <v>121</v>
      </c>
      <c r="H238" s="14">
        <v>180</v>
      </c>
      <c r="I238" s="14">
        <v>124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8</v>
      </c>
      <c r="P238" s="23">
        <v>253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0</v>
      </c>
      <c r="D242" s="14">
        <v>3</v>
      </c>
      <c r="E242" s="30">
        <v>-1</v>
      </c>
      <c r="F242" s="14">
        <v>0</v>
      </c>
      <c r="G242" s="14">
        <v>0</v>
      </c>
      <c r="H242" s="14">
        <v>0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793</v>
      </c>
      <c r="B244" s="182"/>
      <c r="C244" s="26">
        <v>8</v>
      </c>
      <c r="D244" s="26">
        <v>1</v>
      </c>
      <c r="E244" s="27">
        <v>7</v>
      </c>
      <c r="F244" s="26">
        <v>0</v>
      </c>
      <c r="G244" s="26">
        <v>0</v>
      </c>
      <c r="H244" s="26">
        <v>4</v>
      </c>
      <c r="I244" s="26">
        <v>4</v>
      </c>
      <c r="J244" s="26">
        <v>0</v>
      </c>
      <c r="K244" s="26">
        <v>0</v>
      </c>
      <c r="L244" s="26">
        <v>0</v>
      </c>
      <c r="M244" s="26">
        <v>0</v>
      </c>
      <c r="N244" s="26">
        <v>2</v>
      </c>
      <c r="O244" s="26">
        <v>0</v>
      </c>
      <c r="P244" s="28">
        <v>1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7</v>
      </c>
      <c r="D249" s="14">
        <v>1</v>
      </c>
      <c r="E249" s="30">
        <v>6</v>
      </c>
      <c r="F249" s="14">
        <v>0</v>
      </c>
      <c r="G249" s="14">
        <v>0</v>
      </c>
      <c r="H249" s="14">
        <v>3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3">
        <v>1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810</v>
      </c>
      <c r="B253" s="29" t="s">
        <v>811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812</v>
      </c>
      <c r="B254" s="29" t="s">
        <v>813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816</v>
      </c>
      <c r="B256" s="29" t="s">
        <v>817</v>
      </c>
      <c r="C256" s="14">
        <v>1</v>
      </c>
      <c r="D256" s="14">
        <v>0</v>
      </c>
      <c r="E256" s="30">
        <v>0</v>
      </c>
      <c r="F256" s="14">
        <v>0</v>
      </c>
      <c r="G256" s="14">
        <v>0</v>
      </c>
      <c r="H256" s="14">
        <v>1</v>
      </c>
      <c r="I256" s="14">
        <v>1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846</v>
      </c>
      <c r="B271" s="182"/>
      <c r="C271" s="26">
        <v>158</v>
      </c>
      <c r="D271" s="26">
        <v>232</v>
      </c>
      <c r="E271" s="27">
        <v>-0.318965517241379</v>
      </c>
      <c r="F271" s="26">
        <v>53</v>
      </c>
      <c r="G271" s="26">
        <v>45</v>
      </c>
      <c r="H271" s="26">
        <v>118</v>
      </c>
      <c r="I271" s="26">
        <v>146</v>
      </c>
      <c r="J271" s="26">
        <v>0</v>
      </c>
      <c r="K271" s="26">
        <v>1</v>
      </c>
      <c r="L271" s="26">
        <v>0</v>
      </c>
      <c r="M271" s="26">
        <v>1</v>
      </c>
      <c r="N271" s="26">
        <v>0</v>
      </c>
      <c r="O271" s="26">
        <v>2</v>
      </c>
      <c r="P271" s="28">
        <v>158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82</v>
      </c>
      <c r="D273" s="14">
        <v>79</v>
      </c>
      <c r="E273" s="30">
        <v>3.7974683544303799E-2</v>
      </c>
      <c r="F273" s="14">
        <v>21</v>
      </c>
      <c r="G273" s="14">
        <v>22</v>
      </c>
      <c r="H273" s="14">
        <v>68</v>
      </c>
      <c r="I273" s="14">
        <v>92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2</v>
      </c>
      <c r="P273" s="23">
        <v>75</v>
      </c>
    </row>
    <row r="274" spans="1:16" ht="33.75" x14ac:dyDescent="0.25">
      <c r="A274" s="29" t="s">
        <v>851</v>
      </c>
      <c r="B274" s="29" t="s">
        <v>852</v>
      </c>
      <c r="C274" s="14">
        <v>68</v>
      </c>
      <c r="D274" s="14">
        <v>144</v>
      </c>
      <c r="E274" s="30">
        <v>-0.52777777777777801</v>
      </c>
      <c r="F274" s="14">
        <v>27</v>
      </c>
      <c r="G274" s="14">
        <v>21</v>
      </c>
      <c r="H274" s="14">
        <v>42</v>
      </c>
      <c r="I274" s="14">
        <v>40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65</v>
      </c>
    </row>
    <row r="275" spans="1:16" ht="22.5" x14ac:dyDescent="0.25">
      <c r="A275" s="29" t="s">
        <v>853</v>
      </c>
      <c r="B275" s="29" t="s">
        <v>854</v>
      </c>
      <c r="C275" s="14">
        <v>1</v>
      </c>
      <c r="D275" s="14">
        <v>1</v>
      </c>
      <c r="E275" s="30">
        <v>0</v>
      </c>
      <c r="F275" s="14">
        <v>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4</v>
      </c>
    </row>
    <row r="276" spans="1:16" x14ac:dyDescent="0.25">
      <c r="A276" s="29" t="s">
        <v>855</v>
      </c>
      <c r="B276" s="29" t="s">
        <v>856</v>
      </c>
      <c r="C276" s="14">
        <v>0</v>
      </c>
      <c r="D276" s="14">
        <v>2</v>
      </c>
      <c r="E276" s="30">
        <v>-1</v>
      </c>
      <c r="F276" s="14">
        <v>1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ht="22.5" x14ac:dyDescent="0.25">
      <c r="A277" s="29" t="s">
        <v>857</v>
      </c>
      <c r="B277" s="29" t="s">
        <v>858</v>
      </c>
      <c r="C277" s="14">
        <v>1</v>
      </c>
      <c r="D277" s="14">
        <v>1</v>
      </c>
      <c r="E277" s="30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3</v>
      </c>
    </row>
    <row r="278" spans="1:16" ht="22.5" x14ac:dyDescent="0.25">
      <c r="A278" s="29" t="s">
        <v>859</v>
      </c>
      <c r="B278" s="29" t="s">
        <v>860</v>
      </c>
      <c r="C278" s="14">
        <v>5</v>
      </c>
      <c r="D278" s="14">
        <v>5</v>
      </c>
      <c r="E278" s="30">
        <v>0</v>
      </c>
      <c r="F278" s="14">
        <v>3</v>
      </c>
      <c r="G278" s="14">
        <v>2</v>
      </c>
      <c r="H278" s="14">
        <v>8</v>
      </c>
      <c r="I278" s="14">
        <v>9</v>
      </c>
      <c r="J278" s="14">
        <v>0</v>
      </c>
      <c r="K278" s="14">
        <v>0</v>
      </c>
      <c r="L278" s="14">
        <v>0</v>
      </c>
      <c r="M278" s="14">
        <v>1</v>
      </c>
      <c r="N278" s="14">
        <v>0</v>
      </c>
      <c r="O278" s="14">
        <v>0</v>
      </c>
      <c r="P278" s="23">
        <v>11</v>
      </c>
    </row>
    <row r="279" spans="1:16" ht="22.5" x14ac:dyDescent="0.25">
      <c r="A279" s="29" t="s">
        <v>861</v>
      </c>
      <c r="B279" s="29" t="s">
        <v>862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863</v>
      </c>
      <c r="B280" s="29" t="s">
        <v>864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887</v>
      </c>
      <c r="B292" s="29" t="s">
        <v>888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1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29" t="s">
        <v>893</v>
      </c>
      <c r="B295" s="29" t="s">
        <v>894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905</v>
      </c>
      <c r="B301" s="182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1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1</v>
      </c>
    </row>
    <row r="305" spans="1:16" x14ac:dyDescent="0.25">
      <c r="A305" s="181" t="s">
        <v>912</v>
      </c>
      <c r="B305" s="182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1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1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925</v>
      </c>
      <c r="B312" s="182"/>
      <c r="C312" s="26">
        <v>4</v>
      </c>
      <c r="D312" s="26">
        <v>8</v>
      </c>
      <c r="E312" s="27">
        <v>-0.5</v>
      </c>
      <c r="F312" s="26">
        <v>0</v>
      </c>
      <c r="G312" s="26">
        <v>0</v>
      </c>
      <c r="H312" s="26">
        <v>5</v>
      </c>
      <c r="I312" s="26">
        <v>7</v>
      </c>
      <c r="J312" s="26">
        <v>0</v>
      </c>
      <c r="K312" s="26">
        <v>0</v>
      </c>
      <c r="L312" s="26">
        <v>0</v>
      </c>
      <c r="M312" s="26">
        <v>0</v>
      </c>
      <c r="N312" s="26">
        <v>1</v>
      </c>
      <c r="O312" s="26">
        <v>0</v>
      </c>
      <c r="P312" s="28">
        <v>3</v>
      </c>
    </row>
    <row r="313" spans="1:16" x14ac:dyDescent="0.25">
      <c r="A313" s="29" t="s">
        <v>926</v>
      </c>
      <c r="B313" s="29" t="s">
        <v>927</v>
      </c>
      <c r="C313" s="14">
        <v>4</v>
      </c>
      <c r="D313" s="14">
        <v>6</v>
      </c>
      <c r="E313" s="30">
        <v>-0.33333333333333298</v>
      </c>
      <c r="F313" s="14">
        <v>0</v>
      </c>
      <c r="G313" s="14">
        <v>0</v>
      </c>
      <c r="H313" s="14">
        <v>5</v>
      </c>
      <c r="I313" s="14">
        <v>5</v>
      </c>
      <c r="J313" s="14">
        <v>0</v>
      </c>
      <c r="K313" s="14">
        <v>0</v>
      </c>
      <c r="L313" s="14">
        <v>0</v>
      </c>
      <c r="M313" s="14">
        <v>0</v>
      </c>
      <c r="N313" s="14">
        <v>1</v>
      </c>
      <c r="O313" s="14">
        <v>0</v>
      </c>
      <c r="P313" s="23">
        <v>2</v>
      </c>
    </row>
    <row r="314" spans="1:16" ht="33.75" x14ac:dyDescent="0.25">
      <c r="A314" s="29" t="s">
        <v>928</v>
      </c>
      <c r="B314" s="29" t="s">
        <v>929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0</v>
      </c>
      <c r="D315" s="14">
        <v>2</v>
      </c>
      <c r="E315" s="30">
        <v>-1</v>
      </c>
      <c r="F315" s="14">
        <v>0</v>
      </c>
      <c r="G315" s="14">
        <v>0</v>
      </c>
      <c r="H315" s="14">
        <v>0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1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936</v>
      </c>
      <c r="B318" s="182"/>
      <c r="C318" s="26">
        <v>0</v>
      </c>
      <c r="D318" s="26">
        <v>3</v>
      </c>
      <c r="E318" s="27">
        <v>-1</v>
      </c>
      <c r="F318" s="26">
        <v>0</v>
      </c>
      <c r="G318" s="26">
        <v>0</v>
      </c>
      <c r="H318" s="26">
        <v>1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937</v>
      </c>
      <c r="B319" s="29" t="s">
        <v>938</v>
      </c>
      <c r="C319" s="14">
        <v>0</v>
      </c>
      <c r="D319" s="14">
        <v>3</v>
      </c>
      <c r="E319" s="30">
        <v>-1</v>
      </c>
      <c r="F319" s="14">
        <v>0</v>
      </c>
      <c r="G319" s="14">
        <v>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1" t="s">
        <v>939</v>
      </c>
      <c r="B320" s="182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944</v>
      </c>
      <c r="B323" s="182"/>
      <c r="C323" s="26">
        <v>7155</v>
      </c>
      <c r="D323" s="26">
        <v>6749</v>
      </c>
      <c r="E323" s="27">
        <v>6.0157060305230402E-2</v>
      </c>
      <c r="F323" s="26">
        <v>55</v>
      </c>
      <c r="G323" s="26">
        <v>0</v>
      </c>
      <c r="H323" s="26">
        <v>242</v>
      </c>
      <c r="I323" s="26">
        <v>0</v>
      </c>
      <c r="J323" s="26">
        <v>1</v>
      </c>
      <c r="K323" s="26">
        <v>0</v>
      </c>
      <c r="L323" s="26">
        <v>0</v>
      </c>
      <c r="M323" s="26">
        <v>0</v>
      </c>
      <c r="N323" s="26">
        <v>20</v>
      </c>
      <c r="O323" s="26">
        <v>3</v>
      </c>
      <c r="P323" s="28">
        <v>0</v>
      </c>
    </row>
    <row r="324" spans="1:16" x14ac:dyDescent="0.25">
      <c r="A324" s="29" t="s">
        <v>945</v>
      </c>
      <c r="B324" s="29" t="s">
        <v>946</v>
      </c>
      <c r="C324" s="14">
        <v>7155</v>
      </c>
      <c r="D324" s="14">
        <v>6749</v>
      </c>
      <c r="E324" s="30">
        <v>6.0157060305230402E-2</v>
      </c>
      <c r="F324" s="14">
        <v>55</v>
      </c>
      <c r="G324" s="14">
        <v>0</v>
      </c>
      <c r="H324" s="14">
        <v>242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20</v>
      </c>
      <c r="O324" s="14">
        <v>3</v>
      </c>
      <c r="P324" s="23">
        <v>0</v>
      </c>
    </row>
    <row r="325" spans="1:16" x14ac:dyDescent="0.25">
      <c r="A325" s="181" t="s">
        <v>947</v>
      </c>
      <c r="B325" s="182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948</v>
      </c>
      <c r="B326" s="29" t="s">
        <v>949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970</v>
      </c>
      <c r="B337" s="182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973</v>
      </c>
      <c r="B339" s="182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976</v>
      </c>
      <c r="B341" s="184"/>
      <c r="C341" s="31">
        <v>22399</v>
      </c>
      <c r="D341" s="31">
        <v>19458</v>
      </c>
      <c r="E341" s="32">
        <v>0.151146058176585</v>
      </c>
      <c r="F341" s="31">
        <v>2128</v>
      </c>
      <c r="G341" s="31">
        <v>1707</v>
      </c>
      <c r="H341" s="31">
        <v>2609</v>
      </c>
      <c r="I341" s="31">
        <v>2061</v>
      </c>
      <c r="J341" s="31">
        <v>29</v>
      </c>
      <c r="K341" s="31">
        <v>25</v>
      </c>
      <c r="L341" s="31">
        <v>2</v>
      </c>
      <c r="M341" s="31">
        <v>5</v>
      </c>
      <c r="N341" s="31">
        <v>293</v>
      </c>
      <c r="O341" s="31">
        <v>174</v>
      </c>
      <c r="P341" s="31">
        <v>3407</v>
      </c>
    </row>
  </sheetData>
  <sheetProtection algorithmName="SHA-512" hashValue="/w9CNr7nVt+vMqCup1JagIe1HE4FX/jBeNCB7H7IfnXdfKQZI9TBByVII2idufrT30F6AXOaYiaodeKW+4k90Q==" saltValue="pvMRIm36IYJlF99jY0V18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3">
        <v>0</v>
      </c>
    </row>
    <row r="6" spans="1:3" x14ac:dyDescent="0.25">
      <c r="A6" s="176"/>
      <c r="B6" s="13" t="s">
        <v>354</v>
      </c>
      <c r="C6" s="23">
        <v>124</v>
      </c>
    </row>
    <row r="7" spans="1:3" x14ac:dyDescent="0.25">
      <c r="A7" s="176"/>
      <c r="B7" s="13" t="s">
        <v>981</v>
      </c>
      <c r="C7" s="23">
        <v>20</v>
      </c>
    </row>
    <row r="8" spans="1:3" x14ac:dyDescent="0.25">
      <c r="A8" s="176"/>
      <c r="B8" s="13" t="s">
        <v>982</v>
      </c>
      <c r="C8" s="23">
        <v>5</v>
      </c>
    </row>
    <row r="9" spans="1:3" x14ac:dyDescent="0.25">
      <c r="A9" s="176"/>
      <c r="B9" s="13" t="s">
        <v>983</v>
      </c>
      <c r="C9" s="23">
        <v>27</v>
      </c>
    </row>
    <row r="10" spans="1:3" x14ac:dyDescent="0.25">
      <c r="A10" s="176"/>
      <c r="B10" s="13" t="s">
        <v>984</v>
      </c>
      <c r="C10" s="23">
        <v>13</v>
      </c>
    </row>
    <row r="11" spans="1:3" x14ac:dyDescent="0.25">
      <c r="A11" s="176"/>
      <c r="B11" s="13" t="s">
        <v>985</v>
      </c>
      <c r="C11" s="23">
        <v>38</v>
      </c>
    </row>
    <row r="12" spans="1:3" x14ac:dyDescent="0.25">
      <c r="A12" s="176"/>
      <c r="B12" s="13" t="s">
        <v>538</v>
      </c>
      <c r="C12" s="23">
        <v>41</v>
      </c>
    </row>
    <row r="13" spans="1:3" x14ac:dyDescent="0.25">
      <c r="A13" s="176"/>
      <c r="B13" s="13" t="s">
        <v>986</v>
      </c>
      <c r="C13" s="23">
        <v>5</v>
      </c>
    </row>
    <row r="14" spans="1:3" x14ac:dyDescent="0.25">
      <c r="A14" s="176"/>
      <c r="B14" s="13" t="s">
        <v>987</v>
      </c>
      <c r="C14" s="23">
        <v>0</v>
      </c>
    </row>
    <row r="15" spans="1:3" x14ac:dyDescent="0.25">
      <c r="A15" s="176"/>
      <c r="B15" s="13" t="s">
        <v>671</v>
      </c>
      <c r="C15" s="23">
        <v>4</v>
      </c>
    </row>
    <row r="16" spans="1:3" x14ac:dyDescent="0.25">
      <c r="A16" s="176"/>
      <c r="B16" s="13" t="s">
        <v>988</v>
      </c>
      <c r="C16" s="23">
        <v>26</v>
      </c>
    </row>
    <row r="17" spans="1:3" x14ac:dyDescent="0.25">
      <c r="A17" s="176"/>
      <c r="B17" s="13" t="s">
        <v>989</v>
      </c>
      <c r="C17" s="23">
        <v>55</v>
      </c>
    </row>
    <row r="18" spans="1:3" x14ac:dyDescent="0.25">
      <c r="A18" s="176"/>
      <c r="B18" s="13" t="s">
        <v>990</v>
      </c>
      <c r="C18" s="23">
        <v>7</v>
      </c>
    </row>
    <row r="19" spans="1:3" x14ac:dyDescent="0.25">
      <c r="A19" s="177"/>
      <c r="B19" s="13" t="s">
        <v>110</v>
      </c>
      <c r="C19" s="23">
        <v>62</v>
      </c>
    </row>
    <row r="20" spans="1:3" x14ac:dyDescent="0.25">
      <c r="A20" s="175" t="s">
        <v>991</v>
      </c>
      <c r="B20" s="13" t="s">
        <v>992</v>
      </c>
      <c r="C20" s="23">
        <v>8</v>
      </c>
    </row>
    <row r="21" spans="1:3" x14ac:dyDescent="0.25">
      <c r="A21" s="177"/>
      <c r="B21" s="13" t="s">
        <v>993</v>
      </c>
      <c r="C21" s="23">
        <v>0</v>
      </c>
    </row>
    <row r="22" spans="1:3" x14ac:dyDescent="0.25">
      <c r="A22" s="175" t="s">
        <v>994</v>
      </c>
      <c r="B22" s="13" t="s">
        <v>995</v>
      </c>
      <c r="C22" s="23">
        <v>41</v>
      </c>
    </row>
    <row r="23" spans="1:3" x14ac:dyDescent="0.25">
      <c r="A23" s="176"/>
      <c r="B23" s="13" t="s">
        <v>996</v>
      </c>
      <c r="C23" s="23">
        <v>149</v>
      </c>
    </row>
    <row r="24" spans="1:3" x14ac:dyDescent="0.25">
      <c r="A24" s="177"/>
      <c r="B24" s="13" t="s">
        <v>997</v>
      </c>
      <c r="C24" s="23">
        <v>12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188</v>
      </c>
    </row>
    <row r="29" spans="1:3" x14ac:dyDescent="0.25">
      <c r="A29" s="175" t="s">
        <v>316</v>
      </c>
      <c r="B29" s="13" t="s">
        <v>1000</v>
      </c>
      <c r="C29" s="23">
        <v>7</v>
      </c>
    </row>
    <row r="30" spans="1:3" x14ac:dyDescent="0.25">
      <c r="A30" s="176"/>
      <c r="B30" s="13" t="s">
        <v>1001</v>
      </c>
      <c r="C30" s="23">
        <v>10</v>
      </c>
    </row>
    <row r="31" spans="1:3" x14ac:dyDescent="0.25">
      <c r="A31" s="176"/>
      <c r="B31" s="13" t="s">
        <v>1002</v>
      </c>
      <c r="C31" s="23">
        <v>0</v>
      </c>
    </row>
    <row r="32" spans="1:3" x14ac:dyDescent="0.25">
      <c r="A32" s="177"/>
      <c r="B32" s="13" t="s">
        <v>1003</v>
      </c>
      <c r="C32" s="23">
        <v>8</v>
      </c>
    </row>
    <row r="33" spans="1:3" x14ac:dyDescent="0.25">
      <c r="A33" s="12" t="s">
        <v>1004</v>
      </c>
      <c r="B33" s="17"/>
      <c r="C33" s="23">
        <v>7</v>
      </c>
    </row>
    <row r="34" spans="1:3" x14ac:dyDescent="0.25">
      <c r="A34" s="12" t="s">
        <v>1005</v>
      </c>
      <c r="B34" s="17"/>
      <c r="C34" s="23">
        <v>147</v>
      </c>
    </row>
    <row r="35" spans="1:3" x14ac:dyDescent="0.25">
      <c r="A35" s="12" t="s">
        <v>1006</v>
      </c>
      <c r="B35" s="17"/>
      <c r="C35" s="23">
        <v>54</v>
      </c>
    </row>
    <row r="36" spans="1:3" x14ac:dyDescent="0.25">
      <c r="A36" s="12" t="s">
        <v>1007</v>
      </c>
      <c r="B36" s="17"/>
      <c r="C36" s="23">
        <v>0</v>
      </c>
    </row>
    <row r="37" spans="1:3" x14ac:dyDescent="0.25">
      <c r="A37" s="12" t="s">
        <v>1008</v>
      </c>
      <c r="B37" s="17"/>
      <c r="C37" s="23">
        <v>0</v>
      </c>
    </row>
    <row r="38" spans="1:3" x14ac:dyDescent="0.25">
      <c r="A38" s="12" t="s">
        <v>1009</v>
      </c>
      <c r="B38" s="17"/>
      <c r="C38" s="23">
        <v>14</v>
      </c>
    </row>
    <row r="39" spans="1:3" x14ac:dyDescent="0.25">
      <c r="A39" s="12" t="s">
        <v>997</v>
      </c>
      <c r="B39" s="17"/>
      <c r="C39" s="23">
        <v>0</v>
      </c>
    </row>
    <row r="40" spans="1:3" x14ac:dyDescent="0.25">
      <c r="A40" s="175" t="s">
        <v>1010</v>
      </c>
      <c r="B40" s="13" t="s">
        <v>1011</v>
      </c>
      <c r="C40" s="23">
        <v>19</v>
      </c>
    </row>
    <row r="41" spans="1:3" x14ac:dyDescent="0.25">
      <c r="A41" s="176"/>
      <c r="B41" s="13" t="s">
        <v>1012</v>
      </c>
      <c r="C41" s="23">
        <v>11</v>
      </c>
    </row>
    <row r="42" spans="1:3" x14ac:dyDescent="0.25">
      <c r="A42" s="176"/>
      <c r="B42" s="13" t="s">
        <v>1013</v>
      </c>
      <c r="C42" s="23">
        <v>19</v>
      </c>
    </row>
    <row r="43" spans="1:3" x14ac:dyDescent="0.25">
      <c r="A43" s="176"/>
      <c r="B43" s="13" t="s">
        <v>1014</v>
      </c>
      <c r="C43" s="23">
        <v>0</v>
      </c>
    </row>
    <row r="44" spans="1:3" x14ac:dyDescent="0.25">
      <c r="A44" s="177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14</v>
      </c>
    </row>
    <row r="49" spans="1:3" x14ac:dyDescent="0.25">
      <c r="A49" s="175" t="s">
        <v>80</v>
      </c>
      <c r="B49" s="13" t="s">
        <v>1017</v>
      </c>
      <c r="C49" s="23">
        <v>47</v>
      </c>
    </row>
    <row r="50" spans="1:3" x14ac:dyDescent="0.25">
      <c r="A50" s="177"/>
      <c r="B50" s="13" t="s">
        <v>1018</v>
      </c>
      <c r="C50" s="23">
        <v>148</v>
      </c>
    </row>
    <row r="51" spans="1:3" x14ac:dyDescent="0.25">
      <c r="A51" s="175" t="s">
        <v>1019</v>
      </c>
      <c r="B51" s="13" t="s">
        <v>1020</v>
      </c>
      <c r="C51" s="23">
        <v>0</v>
      </c>
    </row>
    <row r="52" spans="1:3" x14ac:dyDescent="0.25">
      <c r="A52" s="177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3">
        <v>637</v>
      </c>
    </row>
    <row r="57" spans="1:3" x14ac:dyDescent="0.25">
      <c r="A57" s="176"/>
      <c r="B57" s="13" t="s">
        <v>1023</v>
      </c>
      <c r="C57" s="23">
        <v>87</v>
      </c>
    </row>
    <row r="58" spans="1:3" x14ac:dyDescent="0.25">
      <c r="A58" s="176"/>
      <c r="B58" s="13" t="s">
        <v>1024</v>
      </c>
      <c r="C58" s="23">
        <v>28</v>
      </c>
    </row>
    <row r="59" spans="1:3" x14ac:dyDescent="0.25">
      <c r="A59" s="176"/>
      <c r="B59" s="13" t="s">
        <v>1025</v>
      </c>
      <c r="C59" s="23">
        <v>207</v>
      </c>
    </row>
    <row r="60" spans="1:3" x14ac:dyDescent="0.25">
      <c r="A60" s="177"/>
      <c r="B60" s="13" t="s">
        <v>1026</v>
      </c>
      <c r="C60" s="23">
        <v>15</v>
      </c>
    </row>
    <row r="61" spans="1:3" x14ac:dyDescent="0.25">
      <c r="A61" s="175" t="s">
        <v>1027</v>
      </c>
      <c r="B61" s="13" t="s">
        <v>1028</v>
      </c>
      <c r="C61" s="23">
        <v>315</v>
      </c>
    </row>
    <row r="62" spans="1:3" x14ac:dyDescent="0.25">
      <c r="A62" s="176"/>
      <c r="B62" s="13" t="s">
        <v>1029</v>
      </c>
      <c r="C62" s="23">
        <v>73</v>
      </c>
    </row>
    <row r="63" spans="1:3" x14ac:dyDescent="0.25">
      <c r="A63" s="176"/>
      <c r="B63" s="13" t="s">
        <v>1030</v>
      </c>
      <c r="C63" s="23">
        <v>20</v>
      </c>
    </row>
    <row r="64" spans="1:3" x14ac:dyDescent="0.25">
      <c r="A64" s="176"/>
      <c r="B64" s="13" t="s">
        <v>1031</v>
      </c>
      <c r="C64" s="23">
        <v>184</v>
      </c>
    </row>
    <row r="65" spans="1:3" x14ac:dyDescent="0.25">
      <c r="A65" s="177"/>
      <c r="B65" s="13" t="s">
        <v>1026</v>
      </c>
      <c r="C65" s="23">
        <v>92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94</v>
      </c>
    </row>
    <row r="70" spans="1:3" ht="22.5" x14ac:dyDescent="0.25">
      <c r="A70" s="12" t="s">
        <v>1034</v>
      </c>
      <c r="B70" s="17"/>
      <c r="C70" s="23">
        <v>20</v>
      </c>
    </row>
    <row r="71" spans="1:3" ht="22.5" x14ac:dyDescent="0.25">
      <c r="A71" s="12" t="s">
        <v>1035</v>
      </c>
      <c r="B71" s="17"/>
      <c r="C71" s="23">
        <v>198</v>
      </c>
    </row>
    <row r="72" spans="1:3" x14ac:dyDescent="0.25">
      <c r="A72" s="175" t="s">
        <v>1036</v>
      </c>
      <c r="B72" s="13" t="s">
        <v>1037</v>
      </c>
      <c r="C72" s="23">
        <v>0</v>
      </c>
    </row>
    <row r="73" spans="1:3" x14ac:dyDescent="0.25">
      <c r="A73" s="177"/>
      <c r="B73" s="13" t="s">
        <v>1038</v>
      </c>
      <c r="C73" s="23">
        <v>8</v>
      </c>
    </row>
    <row r="74" spans="1:3" x14ac:dyDescent="0.25">
      <c r="A74" s="12" t="s">
        <v>1039</v>
      </c>
      <c r="B74" s="17"/>
      <c r="C74" s="23">
        <v>3</v>
      </c>
    </row>
    <row r="75" spans="1:3" x14ac:dyDescent="0.25">
      <c r="A75" s="12" t="s">
        <v>1040</v>
      </c>
      <c r="B75" s="17"/>
      <c r="C75" s="23">
        <v>19</v>
      </c>
    </row>
    <row r="76" spans="1:3" ht="22.5" x14ac:dyDescent="0.25">
      <c r="A76" s="12" t="s">
        <v>1041</v>
      </c>
      <c r="B76" s="17"/>
      <c r="C76" s="23">
        <v>0</v>
      </c>
    </row>
    <row r="77" spans="1:3" x14ac:dyDescent="0.25">
      <c r="A77" s="12" t="s">
        <v>1042</v>
      </c>
      <c r="B77" s="17"/>
      <c r="C77" s="23">
        <v>0</v>
      </c>
    </row>
    <row r="78" spans="1:3" x14ac:dyDescent="0.25">
      <c r="A78" s="12" t="s">
        <v>1043</v>
      </c>
      <c r="B78" s="17"/>
      <c r="C78" s="23">
        <v>0</v>
      </c>
    </row>
    <row r="79" spans="1:3" x14ac:dyDescent="0.25">
      <c r="A79" s="12" t="s">
        <v>1044</v>
      </c>
      <c r="B79" s="17"/>
      <c r="C79" s="23">
        <v>0</v>
      </c>
    </row>
  </sheetData>
  <sheetProtection algorithmName="SHA-512" hashValue="4Ha55rpby+CbnkP5xKBKEx553crvtZIa7v53RwC7GXKrwk0oPuoum517VSI9s7ii5ZxcvCsm/cWIhUof9j9How==" saltValue="uVBP60nJDHfDwuPwRU4q5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7" t="s">
        <v>1047</v>
      </c>
      <c r="B5" s="38" t="s">
        <v>1048</v>
      </c>
      <c r="C5" s="39">
        <v>63</v>
      </c>
    </row>
    <row r="6" spans="1:3" x14ac:dyDescent="0.25">
      <c r="A6" s="188"/>
      <c r="B6" s="38" t="s">
        <v>325</v>
      </c>
      <c r="C6" s="39">
        <v>222</v>
      </c>
    </row>
    <row r="7" spans="1:3" x14ac:dyDescent="0.25">
      <c r="A7" s="188"/>
      <c r="B7" s="38" t="s">
        <v>1049</v>
      </c>
      <c r="C7" s="39">
        <v>51</v>
      </c>
    </row>
    <row r="8" spans="1:3" x14ac:dyDescent="0.25">
      <c r="A8" s="188"/>
      <c r="B8" s="38" t="s">
        <v>1050</v>
      </c>
      <c r="C8" s="39">
        <v>0</v>
      </c>
    </row>
    <row r="9" spans="1:3" x14ac:dyDescent="0.25">
      <c r="A9" s="188"/>
      <c r="B9" s="38" t="s">
        <v>1051</v>
      </c>
      <c r="C9" s="39">
        <v>1</v>
      </c>
    </row>
    <row r="10" spans="1:3" x14ac:dyDescent="0.25">
      <c r="A10" s="188"/>
      <c r="B10" s="38" t="s">
        <v>1052</v>
      </c>
      <c r="C10" s="39">
        <v>0</v>
      </c>
    </row>
    <row r="11" spans="1:3" x14ac:dyDescent="0.25">
      <c r="A11" s="189"/>
      <c r="B11" s="38" t="s">
        <v>1053</v>
      </c>
      <c r="C11" s="39">
        <v>0</v>
      </c>
    </row>
    <row r="12" spans="1:3" x14ac:dyDescent="0.25">
      <c r="A12" s="187" t="s">
        <v>1054</v>
      </c>
      <c r="B12" s="38" t="s">
        <v>64</v>
      </c>
      <c r="C12" s="39">
        <v>172</v>
      </c>
    </row>
    <row r="13" spans="1:3" x14ac:dyDescent="0.25">
      <c r="A13" s="188"/>
      <c r="B13" s="38" t="s">
        <v>1055</v>
      </c>
      <c r="C13" s="39">
        <v>66</v>
      </c>
    </row>
    <row r="14" spans="1:3" x14ac:dyDescent="0.25">
      <c r="A14" s="188"/>
      <c r="B14" s="38" t="s">
        <v>1056</v>
      </c>
      <c r="C14" s="39">
        <v>4</v>
      </c>
    </row>
    <row r="15" spans="1:3" x14ac:dyDescent="0.25">
      <c r="A15" s="189"/>
      <c r="B15" s="38" t="s">
        <v>1057</v>
      </c>
      <c r="C15" s="39">
        <v>19</v>
      </c>
    </row>
    <row r="16" spans="1:3" x14ac:dyDescent="0.25">
      <c r="A16" s="16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11</v>
      </c>
    </row>
    <row r="20" spans="1:3" x14ac:dyDescent="0.25">
      <c r="A20" s="37" t="s">
        <v>1060</v>
      </c>
      <c r="B20" s="40"/>
      <c r="C20" s="39">
        <v>11</v>
      </c>
    </row>
    <row r="21" spans="1:3" x14ac:dyDescent="0.25">
      <c r="A21" s="37" t="s">
        <v>1061</v>
      </c>
      <c r="B21" s="40"/>
      <c r="C21" s="39">
        <v>13</v>
      </c>
    </row>
    <row r="22" spans="1:3" x14ac:dyDescent="0.25">
      <c r="A22" s="37" t="s">
        <v>1062</v>
      </c>
      <c r="B22" s="40"/>
      <c r="C22" s="39">
        <v>23</v>
      </c>
    </row>
    <row r="23" spans="1:3" x14ac:dyDescent="0.25">
      <c r="A23" s="37" t="s">
        <v>1063</v>
      </c>
      <c r="B23" s="40"/>
      <c r="C23" s="39">
        <v>79</v>
      </c>
    </row>
    <row r="24" spans="1:3" x14ac:dyDescent="0.25">
      <c r="A24" s="37" t="s">
        <v>1064</v>
      </c>
      <c r="B24" s="40"/>
      <c r="C24" s="39">
        <v>88</v>
      </c>
    </row>
    <row r="25" spans="1:3" x14ac:dyDescent="0.25">
      <c r="A25" s="37" t="s">
        <v>1065</v>
      </c>
      <c r="B25" s="40"/>
      <c r="C25" s="39">
        <v>26</v>
      </c>
    </row>
    <row r="26" spans="1:3" x14ac:dyDescent="0.25">
      <c r="A26" s="37" t="s">
        <v>1066</v>
      </c>
      <c r="B26" s="40"/>
      <c r="C26" s="39">
        <v>11</v>
      </c>
    </row>
    <row r="27" spans="1:3" x14ac:dyDescent="0.25">
      <c r="A27" s="37" t="s">
        <v>1067</v>
      </c>
      <c r="B27" s="40"/>
      <c r="C27" s="39">
        <v>3</v>
      </c>
    </row>
    <row r="28" spans="1:3" x14ac:dyDescent="0.25">
      <c r="A28" s="37" t="s">
        <v>1068</v>
      </c>
      <c r="B28" s="40"/>
      <c r="C28" s="39">
        <v>50</v>
      </c>
    </row>
    <row r="29" spans="1:3" x14ac:dyDescent="0.25">
      <c r="A29" s="16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3</v>
      </c>
    </row>
    <row r="33" spans="1:6" x14ac:dyDescent="0.25">
      <c r="A33" s="37" t="s">
        <v>1071</v>
      </c>
      <c r="B33" s="40"/>
      <c r="C33" s="39">
        <v>24</v>
      </c>
    </row>
    <row r="34" spans="1:6" x14ac:dyDescent="0.25">
      <c r="A34" s="37" t="s">
        <v>1072</v>
      </c>
      <c r="B34" s="40"/>
      <c r="C34" s="39">
        <v>23</v>
      </c>
    </row>
    <row r="35" spans="1:6" x14ac:dyDescent="0.25">
      <c r="A35" s="37" t="s">
        <v>1073</v>
      </c>
      <c r="B35" s="40"/>
      <c r="C35" s="39">
        <v>23</v>
      </c>
    </row>
    <row r="36" spans="1:6" x14ac:dyDescent="0.25">
      <c r="A36" s="37" t="s">
        <v>1074</v>
      </c>
      <c r="B36" s="40"/>
      <c r="C36" s="39">
        <v>7</v>
      </c>
    </row>
    <row r="37" spans="1:6" x14ac:dyDescent="0.25">
      <c r="A37" s="37" t="s">
        <v>1075</v>
      </c>
      <c r="B37" s="40"/>
      <c r="C37" s="39">
        <v>13</v>
      </c>
    </row>
    <row r="38" spans="1:6" x14ac:dyDescent="0.25">
      <c r="A38" s="37" t="s">
        <v>1076</v>
      </c>
      <c r="B38" s="40"/>
      <c r="C38" s="39">
        <v>3</v>
      </c>
    </row>
    <row r="39" spans="1:6" x14ac:dyDescent="0.25">
      <c r="A39" s="37" t="s">
        <v>1077</v>
      </c>
      <c r="B39" s="40"/>
      <c r="C39" s="39">
        <v>0</v>
      </c>
    </row>
    <row r="40" spans="1:6" x14ac:dyDescent="0.25">
      <c r="A40" s="16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3</v>
      </c>
    </row>
    <row r="44" spans="1:6" x14ac:dyDescent="0.25">
      <c r="A44" s="37" t="s">
        <v>113</v>
      </c>
      <c r="B44" s="40"/>
      <c r="C44" s="39">
        <v>2</v>
      </c>
    </row>
    <row r="45" spans="1:6" x14ac:dyDescent="0.25">
      <c r="A45" s="37" t="s">
        <v>1079</v>
      </c>
      <c r="B45" s="40"/>
      <c r="C45" s="39">
        <v>1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0" t="s">
        <v>979</v>
      </c>
      <c r="B48" s="42" t="s">
        <v>1082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191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1"/>
      <c r="B50" s="42" t="s">
        <v>1084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191"/>
      <c r="B51" s="42" t="s">
        <v>1085</v>
      </c>
      <c r="C51" s="43">
        <v>0</v>
      </c>
      <c r="D51" s="43">
        <v>0</v>
      </c>
      <c r="E51" s="43">
        <v>0</v>
      </c>
      <c r="F51" s="39">
        <v>0</v>
      </c>
    </row>
    <row r="52" spans="1:6" x14ac:dyDescent="0.25">
      <c r="A52" s="191"/>
      <c r="B52" s="42" t="s">
        <v>354</v>
      </c>
      <c r="C52" s="43">
        <v>23</v>
      </c>
      <c r="D52" s="43">
        <v>6</v>
      </c>
      <c r="E52" s="43">
        <v>3</v>
      </c>
      <c r="F52" s="39">
        <v>33</v>
      </c>
    </row>
    <row r="53" spans="1:6" x14ac:dyDescent="0.25">
      <c r="A53" s="191"/>
      <c r="B53" s="42" t="s">
        <v>1086</v>
      </c>
      <c r="C53" s="43">
        <v>140</v>
      </c>
      <c r="D53" s="43">
        <v>92</v>
      </c>
      <c r="E53" s="43">
        <v>0</v>
      </c>
      <c r="F53" s="39">
        <v>40</v>
      </c>
    </row>
    <row r="54" spans="1:6" x14ac:dyDescent="0.25">
      <c r="A54" s="191"/>
      <c r="B54" s="42" t="s">
        <v>1087</v>
      </c>
      <c r="C54" s="43">
        <v>19</v>
      </c>
      <c r="D54" s="43">
        <v>9</v>
      </c>
      <c r="E54" s="43">
        <v>0</v>
      </c>
      <c r="F54" s="39">
        <v>4</v>
      </c>
    </row>
    <row r="55" spans="1:6" x14ac:dyDescent="0.25">
      <c r="A55" s="191"/>
      <c r="B55" s="42" t="s">
        <v>1088</v>
      </c>
      <c r="C55" s="43">
        <v>1</v>
      </c>
      <c r="D55" s="43">
        <v>2</v>
      </c>
      <c r="E55" s="43">
        <v>0</v>
      </c>
      <c r="F55" s="39">
        <v>2</v>
      </c>
    </row>
    <row r="56" spans="1:6" x14ac:dyDescent="0.25">
      <c r="A56" s="191"/>
      <c r="B56" s="42" t="s">
        <v>1089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91"/>
      <c r="B57" s="42" t="s">
        <v>1090</v>
      </c>
      <c r="C57" s="43">
        <v>32</v>
      </c>
      <c r="D57" s="43">
        <v>16</v>
      </c>
      <c r="E57" s="43">
        <v>0</v>
      </c>
      <c r="F57" s="39">
        <v>6</v>
      </c>
    </row>
    <row r="58" spans="1:6" x14ac:dyDescent="0.25">
      <c r="A58" s="191"/>
      <c r="B58" s="42" t="s">
        <v>1091</v>
      </c>
      <c r="C58" s="43">
        <v>15</v>
      </c>
      <c r="D58" s="43">
        <v>1</v>
      </c>
      <c r="E58" s="43">
        <v>0</v>
      </c>
      <c r="F58" s="39">
        <v>1</v>
      </c>
    </row>
    <row r="59" spans="1:6" x14ac:dyDescent="0.25">
      <c r="A59" s="191"/>
      <c r="B59" s="42" t="s">
        <v>1092</v>
      </c>
      <c r="C59" s="43">
        <v>0</v>
      </c>
      <c r="D59" s="43">
        <v>0</v>
      </c>
      <c r="E59" s="43">
        <v>0</v>
      </c>
      <c r="F59" s="39">
        <v>0</v>
      </c>
    </row>
    <row r="60" spans="1:6" x14ac:dyDescent="0.25">
      <c r="A60" s="191"/>
      <c r="B60" s="42" t="s">
        <v>425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191"/>
      <c r="B61" s="42" t="s">
        <v>1093</v>
      </c>
      <c r="C61" s="43">
        <v>2</v>
      </c>
      <c r="D61" s="43">
        <v>1</v>
      </c>
      <c r="E61" s="43">
        <v>0</v>
      </c>
      <c r="F61" s="39">
        <v>4</v>
      </c>
    </row>
    <row r="62" spans="1:6" x14ac:dyDescent="0.25">
      <c r="A62" s="191"/>
      <c r="B62" s="42" t="s">
        <v>1094</v>
      </c>
      <c r="C62" s="43">
        <v>0</v>
      </c>
      <c r="D62" s="43">
        <v>0</v>
      </c>
      <c r="E62" s="43">
        <v>0</v>
      </c>
      <c r="F62" s="39">
        <v>0</v>
      </c>
    </row>
    <row r="63" spans="1:6" x14ac:dyDescent="0.25">
      <c r="A63" s="191"/>
      <c r="B63" s="42" t="s">
        <v>1095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91"/>
      <c r="B64" s="42" t="s">
        <v>1096</v>
      </c>
      <c r="C64" s="43">
        <v>53</v>
      </c>
      <c r="D64" s="43">
        <v>42</v>
      </c>
      <c r="E64" s="43">
        <v>3</v>
      </c>
      <c r="F64" s="39">
        <v>13</v>
      </c>
    </row>
    <row r="65" spans="1:6" x14ac:dyDescent="0.25">
      <c r="A65" s="191"/>
      <c r="B65" s="42" t="s">
        <v>1097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192"/>
      <c r="B66" s="42" t="s">
        <v>1098</v>
      </c>
      <c r="C66" s="43">
        <v>0</v>
      </c>
      <c r="D66" s="43">
        <v>1</v>
      </c>
      <c r="E66" s="43">
        <v>0</v>
      </c>
      <c r="F66" s="39">
        <v>0</v>
      </c>
    </row>
    <row r="67" spans="1:6" x14ac:dyDescent="0.25">
      <c r="A67" s="185" t="s">
        <v>1099</v>
      </c>
      <c r="B67" s="186"/>
      <c r="C67" s="44">
        <v>285</v>
      </c>
      <c r="D67" s="44">
        <v>170</v>
      </c>
      <c r="E67" s="44">
        <v>6</v>
      </c>
      <c r="F67" s="44">
        <v>103</v>
      </c>
    </row>
    <row r="68" spans="1:6" x14ac:dyDescent="0.25">
      <c r="A68" s="190" t="s">
        <v>994</v>
      </c>
      <c r="B68" s="42" t="s">
        <v>1100</v>
      </c>
      <c r="C68" s="43">
        <v>10</v>
      </c>
      <c r="D68" s="43">
        <v>0</v>
      </c>
      <c r="E68" s="43">
        <v>2</v>
      </c>
      <c r="F68" s="39">
        <v>6</v>
      </c>
    </row>
    <row r="69" spans="1:6" x14ac:dyDescent="0.25">
      <c r="A69" s="191"/>
      <c r="B69" s="42" t="s">
        <v>1101</v>
      </c>
      <c r="C69" s="43">
        <v>2</v>
      </c>
      <c r="D69" s="43">
        <v>0</v>
      </c>
      <c r="E69" s="43">
        <v>0</v>
      </c>
      <c r="F69" s="39">
        <v>1</v>
      </c>
    </row>
    <row r="70" spans="1:6" x14ac:dyDescent="0.25">
      <c r="A70" s="192"/>
      <c r="B70" s="42" t="s">
        <v>110</v>
      </c>
      <c r="C70" s="43">
        <v>11</v>
      </c>
      <c r="D70" s="43">
        <v>0</v>
      </c>
      <c r="E70" s="43">
        <v>0</v>
      </c>
      <c r="F70" s="39">
        <v>0</v>
      </c>
    </row>
    <row r="71" spans="1:6" x14ac:dyDescent="0.25">
      <c r="A71" s="185" t="s">
        <v>1102</v>
      </c>
      <c r="B71" s="186"/>
      <c r="C71" s="44">
        <v>23</v>
      </c>
      <c r="D71" s="44">
        <v>0</v>
      </c>
      <c r="E71" s="44">
        <v>2</v>
      </c>
      <c r="F71" s="44">
        <v>7</v>
      </c>
    </row>
  </sheetData>
  <sheetProtection algorithmName="SHA-512" hashValue="zbeQpCQrWeCFqIKeSoC0meUID8hae82oVS5gJNdkLqgcApBIOqwXA8N8TW1YYEcVrLSrDP6+vYGejiZAc9IA4w==" saltValue="CXnd6Mj3qxa0id81nf4M4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3">
        <v>448</v>
      </c>
    </row>
    <row r="6" spans="1:3" x14ac:dyDescent="0.25">
      <c r="A6" s="173"/>
      <c r="B6" s="13" t="s">
        <v>1048</v>
      </c>
      <c r="C6" s="23">
        <v>23</v>
      </c>
    </row>
    <row r="7" spans="1:3" x14ac:dyDescent="0.25">
      <c r="A7" s="173"/>
      <c r="B7" s="13" t="s">
        <v>1107</v>
      </c>
      <c r="C7" s="23">
        <v>1074</v>
      </c>
    </row>
    <row r="8" spans="1:3" x14ac:dyDescent="0.25">
      <c r="A8" s="173"/>
      <c r="B8" s="13" t="s">
        <v>1108</v>
      </c>
      <c r="C8" s="23">
        <v>152</v>
      </c>
    </row>
    <row r="9" spans="1:3" x14ac:dyDescent="0.25">
      <c r="A9" s="173"/>
      <c r="B9" s="13" t="s">
        <v>1050</v>
      </c>
      <c r="C9" s="23">
        <v>2</v>
      </c>
    </row>
    <row r="10" spans="1:3" x14ac:dyDescent="0.25">
      <c r="A10" s="173"/>
      <c r="B10" s="13" t="s">
        <v>1051</v>
      </c>
      <c r="C10" s="23">
        <v>5</v>
      </c>
    </row>
    <row r="11" spans="1:3" x14ac:dyDescent="0.25">
      <c r="A11" s="173"/>
      <c r="B11" s="13" t="s">
        <v>1109</v>
      </c>
      <c r="C11" s="23">
        <v>0</v>
      </c>
    </row>
    <row r="12" spans="1:3" x14ac:dyDescent="0.25">
      <c r="A12" s="174"/>
      <c r="B12" s="13" t="s">
        <v>1110</v>
      </c>
      <c r="C12" s="23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541</v>
      </c>
    </row>
    <row r="17" spans="1:3" x14ac:dyDescent="0.25">
      <c r="A17" s="22" t="s">
        <v>1113</v>
      </c>
      <c r="B17" s="17"/>
      <c r="C17" s="23">
        <v>160</v>
      </c>
    </row>
    <row r="18" spans="1:3" x14ac:dyDescent="0.25">
      <c r="A18" s="22" t="s">
        <v>1114</v>
      </c>
      <c r="B18" s="17"/>
      <c r="C18" s="23">
        <v>412</v>
      </c>
    </row>
    <row r="19" spans="1:3" x14ac:dyDescent="0.25">
      <c r="A19" s="22" t="s">
        <v>1115</v>
      </c>
      <c r="B19" s="17"/>
      <c r="C19" s="23">
        <v>48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9</v>
      </c>
    </row>
    <row r="24" spans="1:3" x14ac:dyDescent="0.25">
      <c r="A24" s="22" t="s">
        <v>1118</v>
      </c>
      <c r="B24" s="17"/>
      <c r="C24" s="23">
        <v>57</v>
      </c>
    </row>
    <row r="25" spans="1:3" x14ac:dyDescent="0.25">
      <c r="A25" s="22" t="s">
        <v>1119</v>
      </c>
      <c r="B25" s="17"/>
      <c r="C25" s="23">
        <v>7</v>
      </c>
    </row>
    <row r="26" spans="1:3" x14ac:dyDescent="0.25">
      <c r="A26" s="22" t="s">
        <v>1120</v>
      </c>
      <c r="B26" s="17"/>
      <c r="C26" s="23">
        <v>0</v>
      </c>
    </row>
    <row r="27" spans="1:3" x14ac:dyDescent="0.25">
      <c r="A27" s="22" t="s">
        <v>1121</v>
      </c>
      <c r="B27" s="17"/>
      <c r="C27" s="23">
        <v>1</v>
      </c>
    </row>
    <row r="28" spans="1:3" x14ac:dyDescent="0.25">
      <c r="A28" s="22" t="s">
        <v>1122</v>
      </c>
      <c r="B28" s="17"/>
      <c r="C28" s="23">
        <v>103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0</v>
      </c>
    </row>
    <row r="33" spans="1:3" x14ac:dyDescent="0.25">
      <c r="A33" s="22" t="s">
        <v>1125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23</v>
      </c>
    </row>
    <row r="38" spans="1:3" x14ac:dyDescent="0.25">
      <c r="A38" s="22" t="s">
        <v>1127</v>
      </c>
      <c r="B38" s="17"/>
      <c r="C38" s="23">
        <v>47</v>
      </c>
    </row>
    <row r="39" spans="1:3" x14ac:dyDescent="0.25">
      <c r="A39" s="22" t="s">
        <v>1128</v>
      </c>
      <c r="B39" s="17"/>
      <c r="C39" s="23">
        <v>343</v>
      </c>
    </row>
    <row r="40" spans="1:3" x14ac:dyDescent="0.25">
      <c r="A40" s="22" t="s">
        <v>1129</v>
      </c>
      <c r="B40" s="17"/>
      <c r="C40" s="23">
        <v>84</v>
      </c>
    </row>
    <row r="41" spans="1:3" x14ac:dyDescent="0.25">
      <c r="A41" s="22" t="s">
        <v>1130</v>
      </c>
      <c r="B41" s="17"/>
      <c r="C41" s="23">
        <v>145</v>
      </c>
    </row>
    <row r="42" spans="1:3" x14ac:dyDescent="0.25">
      <c r="A42" s="22" t="s">
        <v>1131</v>
      </c>
      <c r="B42" s="17"/>
      <c r="C42" s="23">
        <v>114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7</v>
      </c>
    </row>
    <row r="47" spans="1:3" x14ac:dyDescent="0.25">
      <c r="A47" s="22" t="s">
        <v>1134</v>
      </c>
      <c r="B47" s="17"/>
      <c r="C47" s="23">
        <v>7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3">
        <v>121</v>
      </c>
    </row>
    <row r="52" spans="1:6" x14ac:dyDescent="0.25">
      <c r="A52" s="173"/>
      <c r="B52" s="13" t="s">
        <v>1138</v>
      </c>
      <c r="C52" s="23">
        <v>283</v>
      </c>
    </row>
    <row r="53" spans="1:6" x14ac:dyDescent="0.25">
      <c r="A53" s="173"/>
      <c r="B53" s="13" t="s">
        <v>1139</v>
      </c>
      <c r="C53" s="23">
        <v>76</v>
      </c>
    </row>
    <row r="54" spans="1:6" x14ac:dyDescent="0.25">
      <c r="A54" s="174"/>
      <c r="B54" s="13" t="s">
        <v>1140</v>
      </c>
      <c r="C54" s="23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2</v>
      </c>
    </row>
    <row r="59" spans="1:6" x14ac:dyDescent="0.25">
      <c r="A59" s="22" t="s">
        <v>113</v>
      </c>
      <c r="B59" s="17"/>
      <c r="C59" s="23">
        <v>1</v>
      </c>
    </row>
    <row r="60" spans="1:6" x14ac:dyDescent="0.25">
      <c r="A60" s="22" t="s">
        <v>1079</v>
      </c>
      <c r="B60" s="17"/>
      <c r="C60" s="23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73"/>
      <c r="B67" s="13" t="s">
        <v>354</v>
      </c>
      <c r="C67" s="14">
        <v>8</v>
      </c>
      <c r="D67" s="14">
        <v>21</v>
      </c>
      <c r="E67" s="14">
        <v>1</v>
      </c>
      <c r="F67" s="23">
        <v>20</v>
      </c>
    </row>
    <row r="68" spans="1:6" x14ac:dyDescent="0.25">
      <c r="A68" s="173"/>
      <c r="B68" s="13" t="s">
        <v>1141</v>
      </c>
      <c r="C68" s="14">
        <v>523</v>
      </c>
      <c r="D68" s="14">
        <v>246</v>
      </c>
      <c r="E68" s="14">
        <v>8</v>
      </c>
      <c r="F68" s="23">
        <v>186</v>
      </c>
    </row>
    <row r="69" spans="1:6" x14ac:dyDescent="0.25">
      <c r="A69" s="173"/>
      <c r="B69" s="13" t="s">
        <v>1142</v>
      </c>
      <c r="C69" s="14">
        <v>126</v>
      </c>
      <c r="D69" s="14">
        <v>32</v>
      </c>
      <c r="E69" s="14">
        <v>1</v>
      </c>
      <c r="F69" s="23">
        <v>24</v>
      </c>
    </row>
    <row r="70" spans="1:6" x14ac:dyDescent="0.25">
      <c r="A70" s="173"/>
      <c r="B70" s="13" t="s">
        <v>1088</v>
      </c>
      <c r="C70" s="14">
        <v>37</v>
      </c>
      <c r="D70" s="14">
        <v>15</v>
      </c>
      <c r="E70" s="14">
        <v>1</v>
      </c>
      <c r="F70" s="23">
        <v>4</v>
      </c>
    </row>
    <row r="71" spans="1:6" x14ac:dyDescent="0.25">
      <c r="A71" s="173"/>
      <c r="B71" s="13" t="s">
        <v>1143</v>
      </c>
      <c r="C71" s="14">
        <v>0</v>
      </c>
      <c r="D71" s="14">
        <v>1</v>
      </c>
      <c r="E71" s="14">
        <v>1</v>
      </c>
      <c r="F71" s="23">
        <v>0</v>
      </c>
    </row>
    <row r="72" spans="1:6" x14ac:dyDescent="0.25">
      <c r="A72" s="173"/>
      <c r="B72" s="13" t="s">
        <v>1144</v>
      </c>
      <c r="C72" s="14">
        <v>38</v>
      </c>
      <c r="D72" s="14">
        <v>77</v>
      </c>
      <c r="E72" s="14">
        <v>3</v>
      </c>
      <c r="F72" s="23">
        <v>70</v>
      </c>
    </row>
    <row r="73" spans="1:6" x14ac:dyDescent="0.25">
      <c r="A73" s="173"/>
      <c r="B73" s="13" t="s">
        <v>1145</v>
      </c>
      <c r="C73" s="14">
        <v>88</v>
      </c>
      <c r="D73" s="14">
        <v>31</v>
      </c>
      <c r="E73" s="14">
        <v>1</v>
      </c>
      <c r="F73" s="23">
        <v>37</v>
      </c>
    </row>
    <row r="74" spans="1:6" x14ac:dyDescent="0.25">
      <c r="A74" s="173"/>
      <c r="B74" s="13" t="s">
        <v>1092</v>
      </c>
      <c r="C74" s="14">
        <v>10</v>
      </c>
      <c r="D74" s="14">
        <v>1</v>
      </c>
      <c r="E74" s="14">
        <v>0</v>
      </c>
      <c r="F74" s="23">
        <v>1</v>
      </c>
    </row>
    <row r="75" spans="1:6" x14ac:dyDescent="0.25">
      <c r="A75" s="173"/>
      <c r="B75" s="13" t="s">
        <v>425</v>
      </c>
      <c r="C75" s="14">
        <v>0</v>
      </c>
      <c r="D75" s="14">
        <v>1</v>
      </c>
      <c r="E75" s="14">
        <v>3</v>
      </c>
      <c r="F75" s="23">
        <v>0</v>
      </c>
    </row>
    <row r="76" spans="1:6" x14ac:dyDescent="0.25">
      <c r="A76" s="173"/>
      <c r="B76" s="13" t="s">
        <v>1093</v>
      </c>
      <c r="C76" s="14">
        <v>2</v>
      </c>
      <c r="D76" s="14">
        <v>0</v>
      </c>
      <c r="E76" s="14">
        <v>1</v>
      </c>
      <c r="F76" s="23">
        <v>2</v>
      </c>
    </row>
    <row r="77" spans="1:6" x14ac:dyDescent="0.25">
      <c r="A77" s="173"/>
      <c r="B77" s="13" t="s">
        <v>1094</v>
      </c>
      <c r="C77" s="14">
        <v>1</v>
      </c>
      <c r="D77" s="14">
        <v>1</v>
      </c>
      <c r="E77" s="14">
        <v>2</v>
      </c>
      <c r="F77" s="23">
        <v>1</v>
      </c>
    </row>
    <row r="78" spans="1:6" x14ac:dyDescent="0.25">
      <c r="A78" s="173"/>
      <c r="B78" s="13" t="s">
        <v>1095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73"/>
      <c r="B79" s="13" t="s">
        <v>1096</v>
      </c>
      <c r="C79" s="14">
        <v>485</v>
      </c>
      <c r="D79" s="14">
        <v>109</v>
      </c>
      <c r="E79" s="14">
        <v>9</v>
      </c>
      <c r="F79" s="23">
        <v>86</v>
      </c>
    </row>
    <row r="80" spans="1:6" x14ac:dyDescent="0.25">
      <c r="A80" s="173"/>
      <c r="B80" s="13" t="s">
        <v>1097</v>
      </c>
      <c r="C80" s="14">
        <v>31</v>
      </c>
      <c r="D80" s="14">
        <v>5</v>
      </c>
      <c r="E80" s="14">
        <v>0</v>
      </c>
      <c r="F80" s="23">
        <v>0</v>
      </c>
    </row>
    <row r="81" spans="1:6" x14ac:dyDescent="0.25">
      <c r="A81" s="174"/>
      <c r="B81" s="13" t="s">
        <v>1098</v>
      </c>
      <c r="C81" s="14">
        <v>6</v>
      </c>
      <c r="D81" s="14">
        <v>3</v>
      </c>
      <c r="E81" s="14">
        <v>1</v>
      </c>
      <c r="F81" s="23">
        <v>2</v>
      </c>
    </row>
    <row r="82" spans="1:6" x14ac:dyDescent="0.25">
      <c r="A82" s="193" t="s">
        <v>1099</v>
      </c>
      <c r="B82" s="194"/>
      <c r="C82" s="31">
        <v>1355</v>
      </c>
      <c r="D82" s="31">
        <v>543</v>
      </c>
      <c r="E82" s="31">
        <v>32</v>
      </c>
      <c r="F82" s="31">
        <v>433</v>
      </c>
    </row>
    <row r="83" spans="1:6" x14ac:dyDescent="0.25">
      <c r="A83" s="172" t="s">
        <v>1146</v>
      </c>
      <c r="B83" s="13" t="s">
        <v>1100</v>
      </c>
      <c r="C83" s="14">
        <v>70</v>
      </c>
      <c r="D83" s="14">
        <v>0</v>
      </c>
      <c r="E83" s="14">
        <v>58</v>
      </c>
      <c r="F83" s="23">
        <v>15</v>
      </c>
    </row>
    <row r="84" spans="1:6" x14ac:dyDescent="0.25">
      <c r="A84" s="173"/>
      <c r="B84" s="13" t="s">
        <v>1101</v>
      </c>
      <c r="C84" s="14">
        <v>23</v>
      </c>
      <c r="D84" s="14">
        <v>0</v>
      </c>
      <c r="E84" s="14">
        <v>9</v>
      </c>
      <c r="F84" s="23">
        <v>10</v>
      </c>
    </row>
    <row r="85" spans="1:6" x14ac:dyDescent="0.25">
      <c r="A85" s="174"/>
      <c r="B85" s="13" t="s">
        <v>110</v>
      </c>
      <c r="C85" s="14">
        <v>12</v>
      </c>
      <c r="D85" s="14">
        <v>0</v>
      </c>
      <c r="E85" s="14">
        <v>0</v>
      </c>
      <c r="F85" s="23">
        <v>0</v>
      </c>
    </row>
    <row r="86" spans="1:6" x14ac:dyDescent="0.25">
      <c r="A86" s="193" t="s">
        <v>1147</v>
      </c>
      <c r="B86" s="194"/>
      <c r="C86" s="31">
        <v>105</v>
      </c>
      <c r="D86" s="31">
        <v>0</v>
      </c>
      <c r="E86" s="31">
        <v>67</v>
      </c>
      <c r="F86" s="31">
        <v>25</v>
      </c>
    </row>
  </sheetData>
  <sheetProtection algorithmName="SHA-512" hashValue="pZ8Vapi2eAVmX8kIiKwn9Nkq0AjWNDfIbW0bRbTEQQWiGQMXuWEvwSBQu3DK6p2nFS8/EIqhlfqQXnvqiqt47A==" saltValue="f6Eyg+OVOBnZFwHDFqAYw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4</v>
      </c>
    </row>
    <row r="6" spans="1:3" x14ac:dyDescent="0.25">
      <c r="A6" s="12" t="s">
        <v>1151</v>
      </c>
      <c r="B6" s="17"/>
      <c r="C6" s="23">
        <v>221</v>
      </c>
    </row>
    <row r="7" spans="1:3" x14ac:dyDescent="0.25">
      <c r="A7" s="12" t="s">
        <v>1152</v>
      </c>
      <c r="B7" s="17"/>
      <c r="C7" s="23">
        <v>5</v>
      </c>
    </row>
    <row r="8" spans="1:3" x14ac:dyDescent="0.25">
      <c r="A8" s="12" t="s">
        <v>1153</v>
      </c>
      <c r="B8" s="17"/>
      <c r="C8" s="23">
        <v>0</v>
      </c>
    </row>
    <row r="9" spans="1:3" x14ac:dyDescent="0.25">
      <c r="A9" s="12" t="s">
        <v>1154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3</v>
      </c>
    </row>
    <row r="14" spans="1:3" x14ac:dyDescent="0.25">
      <c r="A14" s="12" t="s">
        <v>1151</v>
      </c>
      <c r="B14" s="17"/>
      <c r="C14" s="23">
        <v>13</v>
      </c>
    </row>
    <row r="15" spans="1:3" x14ac:dyDescent="0.25">
      <c r="A15" s="12" t="s">
        <v>1156</v>
      </c>
      <c r="B15" s="17"/>
      <c r="C15" s="23">
        <v>11</v>
      </c>
    </row>
    <row r="16" spans="1:3" x14ac:dyDescent="0.25">
      <c r="A16" s="12" t="s">
        <v>1153</v>
      </c>
      <c r="B16" s="17"/>
      <c r="C16" s="23">
        <v>0</v>
      </c>
    </row>
    <row r="17" spans="1:3" x14ac:dyDescent="0.25">
      <c r="A17" s="12" t="s">
        <v>1154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15</v>
      </c>
    </row>
    <row r="22" spans="1:3" x14ac:dyDescent="0.25">
      <c r="A22" s="12" t="s">
        <v>1158</v>
      </c>
      <c r="B22" s="17"/>
      <c r="C22" s="23">
        <v>13</v>
      </c>
    </row>
    <row r="23" spans="1:3" x14ac:dyDescent="0.25">
      <c r="A23" s="12" t="s">
        <v>1159</v>
      </c>
      <c r="B23" s="17"/>
      <c r="C23" s="23">
        <v>2</v>
      </c>
    </row>
    <row r="24" spans="1:3" x14ac:dyDescent="0.25">
      <c r="A24" s="12" t="s">
        <v>1160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9</v>
      </c>
    </row>
    <row r="29" spans="1:3" x14ac:dyDescent="0.25">
      <c r="A29" s="12" t="s">
        <v>1163</v>
      </c>
      <c r="B29" s="17"/>
      <c r="C29" s="23">
        <v>6</v>
      </c>
    </row>
    <row r="30" spans="1:3" x14ac:dyDescent="0.25">
      <c r="A30" s="12" t="s">
        <v>1164</v>
      </c>
      <c r="B30" s="17"/>
      <c r="C30" s="23">
        <v>4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>
        <v>0</v>
      </c>
    </row>
    <row r="35" spans="1:3" x14ac:dyDescent="0.25">
      <c r="A35" s="12" t="s">
        <v>1167</v>
      </c>
      <c r="B35" s="17"/>
      <c r="C35" s="23">
        <v>5</v>
      </c>
    </row>
    <row r="36" spans="1:3" x14ac:dyDescent="0.25">
      <c r="A36" s="12" t="s">
        <v>1168</v>
      </c>
      <c r="B36" s="17"/>
      <c r="C36" s="23">
        <v>2</v>
      </c>
    </row>
  </sheetData>
  <sheetProtection algorithmName="SHA-512" hashValue="nElXZai0rSU0TTIn/rKrwMau+Ttj461LVcGzM7z9d7kiXutdKc2x2rGSsA31cBXHiqeY7sM4DPAW8mipeNWygg==" saltValue="b9K4pEJ6IwVmxs8l2k5Sm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6</v>
      </c>
    </row>
    <row r="6" spans="1:3" x14ac:dyDescent="0.25">
      <c r="A6" s="12" t="s">
        <v>1172</v>
      </c>
      <c r="B6" s="17"/>
      <c r="C6" s="23">
        <v>1</v>
      </c>
    </row>
    <row r="7" spans="1:3" x14ac:dyDescent="0.25">
      <c r="A7" s="12" t="s">
        <v>1173</v>
      </c>
      <c r="B7" s="17"/>
      <c r="C7" s="23">
        <v>0</v>
      </c>
    </row>
    <row r="8" spans="1:3" x14ac:dyDescent="0.25">
      <c r="A8" s="12" t="s">
        <v>1174</v>
      </c>
      <c r="B8" s="17"/>
      <c r="C8" s="23">
        <v>8</v>
      </c>
    </row>
    <row r="9" spans="1:3" x14ac:dyDescent="0.25">
      <c r="A9" s="12" t="s">
        <v>1175</v>
      </c>
      <c r="B9" s="17"/>
      <c r="C9" s="23">
        <v>0</v>
      </c>
    </row>
    <row r="10" spans="1:3" x14ac:dyDescent="0.25">
      <c r="A10" s="12" t="s">
        <v>1176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4</v>
      </c>
    </row>
    <row r="15" spans="1:3" x14ac:dyDescent="0.25">
      <c r="A15" s="12" t="s">
        <v>1179</v>
      </c>
      <c r="B15" s="17"/>
      <c r="C15" s="23">
        <v>0</v>
      </c>
    </row>
    <row r="16" spans="1:3" x14ac:dyDescent="0.25">
      <c r="A16" s="12" t="s">
        <v>1180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2</v>
      </c>
    </row>
    <row r="21" spans="1:3" x14ac:dyDescent="0.25">
      <c r="A21" s="12" t="s">
        <v>1183</v>
      </c>
      <c r="B21" s="17"/>
      <c r="C21" s="23">
        <v>2</v>
      </c>
    </row>
    <row r="22" spans="1:3" x14ac:dyDescent="0.25">
      <c r="A22" s="12" t="s">
        <v>1184</v>
      </c>
      <c r="B22" s="17"/>
      <c r="C22" s="23">
        <v>0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0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3">
        <v>0</v>
      </c>
    </row>
    <row r="30" spans="1:3" x14ac:dyDescent="0.25">
      <c r="A30" s="12" t="s">
        <v>1190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0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3</v>
      </c>
    </row>
    <row r="37" spans="1:3" x14ac:dyDescent="0.25">
      <c r="A37" s="12" t="s">
        <v>1112</v>
      </c>
      <c r="B37" s="17"/>
      <c r="C37" s="23">
        <v>2</v>
      </c>
    </row>
    <row r="38" spans="1:3" x14ac:dyDescent="0.25">
      <c r="A38" s="12" t="s">
        <v>1195</v>
      </c>
      <c r="B38" s="17"/>
      <c r="C38" s="23">
        <v>1</v>
      </c>
    </row>
    <row r="39" spans="1:3" x14ac:dyDescent="0.25">
      <c r="A39" s="12" t="s">
        <v>1196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0</v>
      </c>
    </row>
    <row r="44" spans="1:3" x14ac:dyDescent="0.25">
      <c r="A44" s="12" t="s">
        <v>1193</v>
      </c>
      <c r="B44" s="17"/>
      <c r="C44" s="23">
        <v>0</v>
      </c>
    </row>
    <row r="45" spans="1:3" x14ac:dyDescent="0.25">
      <c r="A45" s="12" t="s">
        <v>1194</v>
      </c>
      <c r="B45" s="17"/>
      <c r="C45" s="23">
        <v>0</v>
      </c>
    </row>
    <row r="46" spans="1:3" x14ac:dyDescent="0.25">
      <c r="A46" s="12" t="s">
        <v>1112</v>
      </c>
      <c r="B46" s="17"/>
      <c r="C46" s="23">
        <v>0</v>
      </c>
    </row>
    <row r="47" spans="1:3" x14ac:dyDescent="0.25">
      <c r="A47" s="12" t="s">
        <v>1195</v>
      </c>
      <c r="B47" s="17"/>
      <c r="C47" s="23">
        <v>1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2</v>
      </c>
    </row>
    <row r="52" spans="1:3" x14ac:dyDescent="0.25">
      <c r="A52" s="12" t="s">
        <v>1193</v>
      </c>
      <c r="B52" s="17"/>
      <c r="C52" s="23">
        <v>1</v>
      </c>
    </row>
    <row r="53" spans="1:3" x14ac:dyDescent="0.25">
      <c r="A53" s="12" t="s">
        <v>1194</v>
      </c>
      <c r="B53" s="17"/>
      <c r="C53" s="23">
        <v>1</v>
      </c>
    </row>
    <row r="54" spans="1:3" x14ac:dyDescent="0.25">
      <c r="A54" s="12" t="s">
        <v>1112</v>
      </c>
      <c r="B54" s="17"/>
      <c r="C54" s="23">
        <v>3</v>
      </c>
    </row>
    <row r="55" spans="1:3" x14ac:dyDescent="0.25">
      <c r="A55" s="12" t="s">
        <v>1195</v>
      </c>
      <c r="B55" s="17"/>
      <c r="C55" s="23">
        <v>1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0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0</v>
      </c>
    </row>
    <row r="62" spans="1:3" x14ac:dyDescent="0.25">
      <c r="A62" s="12" t="s">
        <v>1112</v>
      </c>
      <c r="B62" s="17"/>
      <c r="C62" s="23">
        <v>1</v>
      </c>
    </row>
    <row r="63" spans="1:3" x14ac:dyDescent="0.25">
      <c r="A63" s="12" t="s">
        <v>1195</v>
      </c>
      <c r="B63" s="17"/>
      <c r="C63" s="23">
        <v>0</v>
      </c>
    </row>
  </sheetData>
  <sheetProtection algorithmName="SHA-512" hashValue="JO9RWdh+Dwow1fKXzxJ55jc8jFg5S5W3pAQMQUPRoxnZE3SRDi0HvisbVm13iBhq/98MOVWlTBB0PLNGuEUH6g==" saltValue="0kF+KnzEDO/TqfRmRc5N6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5" t="s">
        <v>665</v>
      </c>
      <c r="B4" s="196"/>
      <c r="C4" s="31">
        <v>397</v>
      </c>
      <c r="D4" s="31">
        <v>377</v>
      </c>
      <c r="E4" s="32">
        <v>0</v>
      </c>
      <c r="F4" s="31">
        <v>939</v>
      </c>
      <c r="G4" s="31">
        <v>845</v>
      </c>
      <c r="H4" s="31">
        <v>144</v>
      </c>
      <c r="I4" s="31">
        <v>180</v>
      </c>
      <c r="J4" s="31">
        <v>0</v>
      </c>
      <c r="K4" s="31">
        <v>0</v>
      </c>
      <c r="L4" s="31">
        <v>0</v>
      </c>
      <c r="M4" s="31">
        <v>0</v>
      </c>
      <c r="N4" s="31">
        <v>49</v>
      </c>
      <c r="O4" s="31">
        <v>0</v>
      </c>
      <c r="P4" s="31">
        <v>1052</v>
      </c>
    </row>
    <row r="5" spans="1:16" ht="45" x14ac:dyDescent="0.25">
      <c r="A5" s="46" t="s">
        <v>666</v>
      </c>
      <c r="B5" s="46" t="s">
        <v>667</v>
      </c>
      <c r="C5" s="14">
        <v>8</v>
      </c>
      <c r="D5" s="14">
        <v>14</v>
      </c>
      <c r="E5" s="30">
        <v>-1</v>
      </c>
      <c r="F5" s="14">
        <v>5</v>
      </c>
      <c r="G5" s="14">
        <v>4</v>
      </c>
      <c r="H5" s="14">
        <v>5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6</v>
      </c>
    </row>
    <row r="6" spans="1:16" ht="33.75" x14ac:dyDescent="0.25">
      <c r="A6" s="46" t="s">
        <v>668</v>
      </c>
      <c r="B6" s="46" t="s">
        <v>669</v>
      </c>
      <c r="C6" s="14">
        <v>225</v>
      </c>
      <c r="D6" s="14">
        <v>201</v>
      </c>
      <c r="E6" s="30">
        <v>0</v>
      </c>
      <c r="F6" s="14">
        <v>587</v>
      </c>
      <c r="G6" s="14">
        <v>553</v>
      </c>
      <c r="H6" s="14">
        <v>58</v>
      </c>
      <c r="I6" s="14">
        <v>64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643</v>
      </c>
    </row>
    <row r="7" spans="1:16" ht="22.5" x14ac:dyDescent="0.25">
      <c r="A7" s="46" t="s">
        <v>670</v>
      </c>
      <c r="B7" s="46" t="s">
        <v>671</v>
      </c>
      <c r="C7" s="14">
        <v>31</v>
      </c>
      <c r="D7" s="14">
        <v>47</v>
      </c>
      <c r="E7" s="30">
        <v>-1</v>
      </c>
      <c r="F7" s="14">
        <v>14</v>
      </c>
      <c r="G7" s="14">
        <v>16</v>
      </c>
      <c r="H7" s="14">
        <v>21</v>
      </c>
      <c r="I7" s="14">
        <v>28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0</v>
      </c>
      <c r="P7" s="23">
        <v>46</v>
      </c>
    </row>
    <row r="8" spans="1:16" ht="33.75" x14ac:dyDescent="0.25">
      <c r="A8" s="46" t="s">
        <v>672</v>
      </c>
      <c r="B8" s="46" t="s">
        <v>673</v>
      </c>
      <c r="C8" s="14">
        <v>3</v>
      </c>
      <c r="D8" s="14">
        <v>3</v>
      </c>
      <c r="E8" s="30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3</v>
      </c>
    </row>
    <row r="9" spans="1:16" ht="45" x14ac:dyDescent="0.25">
      <c r="A9" s="46" t="s">
        <v>674</v>
      </c>
      <c r="B9" s="46" t="s">
        <v>675</v>
      </c>
      <c r="C9" s="14">
        <v>12</v>
      </c>
      <c r="D9" s="14">
        <v>11</v>
      </c>
      <c r="E9" s="30">
        <v>0</v>
      </c>
      <c r="F9" s="14">
        <v>27</v>
      </c>
      <c r="G9" s="14">
        <v>22</v>
      </c>
      <c r="H9" s="14">
        <v>4</v>
      </c>
      <c r="I9" s="14">
        <v>13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44</v>
      </c>
    </row>
    <row r="10" spans="1:16" ht="33.75" x14ac:dyDescent="0.25">
      <c r="A10" s="46" t="s">
        <v>676</v>
      </c>
      <c r="B10" s="46" t="s">
        <v>677</v>
      </c>
      <c r="C10" s="14">
        <v>109</v>
      </c>
      <c r="D10" s="14">
        <v>98</v>
      </c>
      <c r="E10" s="30">
        <v>0</v>
      </c>
      <c r="F10" s="14">
        <v>301</v>
      </c>
      <c r="G10" s="14">
        <v>248</v>
      </c>
      <c r="H10" s="14">
        <v>56</v>
      </c>
      <c r="I10" s="14">
        <v>69</v>
      </c>
      <c r="J10" s="14">
        <v>0</v>
      </c>
      <c r="K10" s="14">
        <v>0</v>
      </c>
      <c r="L10" s="14">
        <v>0</v>
      </c>
      <c r="M10" s="14">
        <v>0</v>
      </c>
      <c r="N10" s="14">
        <v>48</v>
      </c>
      <c r="O10" s="14">
        <v>0</v>
      </c>
      <c r="P10" s="23">
        <v>308</v>
      </c>
    </row>
    <row r="11" spans="1:16" ht="45" x14ac:dyDescent="0.25">
      <c r="A11" s="46" t="s">
        <v>678</v>
      </c>
      <c r="B11" s="46" t="s">
        <v>679</v>
      </c>
      <c r="C11" s="14">
        <v>9</v>
      </c>
      <c r="D11" s="14">
        <v>3</v>
      </c>
      <c r="E11" s="30">
        <v>2</v>
      </c>
      <c r="F11" s="14">
        <v>5</v>
      </c>
      <c r="G11" s="14">
        <v>1</v>
      </c>
      <c r="H11" s="14">
        <v>0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2</v>
      </c>
    </row>
  </sheetData>
  <sheetProtection algorithmName="SHA-512" hashValue="VDmQVDapHwLxg5K7y6FYPHwsuCWReS9G4x1nEW25+Vz2hxjnGMZ7/MXikMtmox0JXmP8TCJz2EyJ2+Oe/ggvZA==" saltValue="2WPGoZn1O/JQUi7jkWiUo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2022-05-23T10:41:07Z</dcterms:created>
  <dcterms:modified xsi:type="dcterms:W3CDTF">2022-06-02T11:29:17Z</dcterms:modified>
</cp:coreProperties>
</file>