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253" documentId="8_{D868F547-3349-4D13-B3C4-3F12E57D5DE0}" xr6:coauthVersionLast="47" xr6:coauthVersionMax="47" xr10:uidLastSave="{867D8C42-4BED-459D-B614-FFD018CD61B6}"/>
  <workbookProtection workbookAlgorithmName="SHA-512" workbookHashValue="HUM5FabgRkwoeJno4MJgmj6d0tBsCf+q5xOup8hoKUk/aasFQfKSXkUntjWMqvP5eUU5p3qCPA06o2u24i6V0A==" workbookSaltValue="EZD2qvKsS5anDZp5u8X84g==" workbookSpinCount="100000" lockStructure="1"/>
  <bookViews>
    <workbookView xWindow="-110" yWindow="-110" windowWidth="19420" windowHeight="10300" tabRatio="671" firstSheet="2" activeTab="6" xr2:uid="{00000000-000D-0000-FFFF-FFFF00000000}"/>
  </bookViews>
  <sheets>
    <sheet name="Actividad Penal" sheetId="1" r:id="rId1"/>
    <sheet name="Evolución terrorismo" sheetId="2" r:id="rId2"/>
    <sheet name="Terrorismo en 2024" sheetId="3" r:id="rId3"/>
    <sheet name="Diligencias investigación" sheetId="4" r:id="rId4"/>
    <sheet name="Contencioso" sheetId="11" r:id="rId5"/>
    <sheet name="Social" sheetId="12" r:id="rId6"/>
    <sheet name="Cooperación internacional" sheetId="10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0" l="1"/>
  <c r="F48" i="10"/>
  <c r="F46" i="10"/>
  <c r="B49" i="10"/>
  <c r="B48" i="10"/>
  <c r="E19" i="10"/>
  <c r="J6" i="10"/>
  <c r="J12" i="10"/>
  <c r="J13" i="10"/>
  <c r="J14" i="10"/>
  <c r="D19" i="10"/>
  <c r="F19" i="10"/>
  <c r="G19" i="10"/>
  <c r="H19" i="10"/>
  <c r="I19" i="10"/>
  <c r="C19" i="10"/>
  <c r="J4" i="10"/>
  <c r="M7" i="12"/>
  <c r="E6" i="12"/>
  <c r="M6" i="11"/>
  <c r="M4" i="11"/>
  <c r="F3" i="11"/>
  <c r="AG8" i="3"/>
  <c r="AF8" i="3"/>
  <c r="J18" i="10"/>
  <c r="J17" i="10"/>
  <c r="J16" i="10"/>
  <c r="J15" i="10"/>
  <c r="J9" i="10"/>
  <c r="J8" i="10"/>
  <c r="J7" i="10"/>
  <c r="J11" i="10"/>
  <c r="J10" i="10"/>
  <c r="D53" i="10"/>
  <c r="C53" i="10"/>
  <c r="D6" i="12"/>
  <c r="M11" i="11"/>
  <c r="M10" i="11"/>
  <c r="M9" i="11"/>
  <c r="M8" i="11"/>
  <c r="M7" i="11"/>
  <c r="M5" i="11"/>
  <c r="E3" i="11"/>
  <c r="AG7" i="3"/>
  <c r="E53" i="10" l="1"/>
  <c r="B52" i="10"/>
  <c r="B51" i="10"/>
  <c r="B50" i="10"/>
  <c r="B47" i="10"/>
  <c r="B46" i="10"/>
  <c r="J5" i="10"/>
  <c r="J19" i="10" s="1"/>
  <c r="F51" i="10"/>
  <c r="F52" i="10"/>
  <c r="G6" i="12"/>
  <c r="H3" i="11"/>
  <c r="F47" i="10"/>
  <c r="F50" i="10"/>
  <c r="F53" i="10" l="1"/>
  <c r="M12" i="12"/>
  <c r="M11" i="12"/>
  <c r="M10" i="12"/>
  <c r="M9" i="12"/>
  <c r="M8" i="12"/>
  <c r="AD8" i="3"/>
  <c r="AE8" i="3"/>
</calcChain>
</file>

<file path=xl/sharedStrings.xml><?xml version="1.0" encoding="utf-8"?>
<sst xmlns="http://schemas.openxmlformats.org/spreadsheetml/2006/main" count="217" uniqueCount="101">
  <si>
    <t>FISCALÍA DE LA AUDIENCIA NACIONAL</t>
  </si>
  <si>
    <t>La actividad en el orden jurisdiccional penal</t>
  </si>
  <si>
    <t>Procedimiento incoados en los que la Fiscalía ejerce sus competencias</t>
  </si>
  <si>
    <t>Totales</t>
  </si>
  <si>
    <t>Diligencias previas</t>
  </si>
  <si>
    <t>Procedimientos abreviados</t>
  </si>
  <si>
    <t>Sumarios</t>
  </si>
  <si>
    <t>Evolución interanual del terrorismo en los procedimientos judiciales</t>
  </si>
  <si>
    <t>Sentencias dictadas por delitos de terrorismo</t>
  </si>
  <si>
    <t>Diligencias de investigación relativas al terrorismo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</si>
  <si>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</si>
  <si>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</si>
  <si>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</si>
  <si>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</si>
  <si>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</si>
  <si>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</si>
  <si>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</si>
  <si>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</si>
  <si>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</si>
  <si>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</si>
  <si>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</si>
  <si>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</si>
  <si>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Naturaleza delictiva de las conductas en las diligencias previas asumidas</t>
  </si>
  <si>
    <t xml:space="preserve">Incidencia del delito de terrorismo en los sumarios asumidos </t>
  </si>
  <si>
    <t>Incidencia de los distintos grupos terroristas</t>
  </si>
  <si>
    <t>Distribución general de delitos en las sentencias dictadas</t>
  </si>
  <si>
    <t>Distribución por grupos terroristas objeto de estas sentencias</t>
  </si>
  <si>
    <t>Terrorismo</t>
  </si>
  <si>
    <t>Falsificaciones</t>
  </si>
  <si>
    <t>Delitos socioeconómicos</t>
  </si>
  <si>
    <t>Injurias Corona</t>
  </si>
  <si>
    <t>Otros</t>
  </si>
  <si>
    <t>ETA</t>
  </si>
  <si>
    <t>Yihadistas</t>
  </si>
  <si>
    <t>Otros Grupos</t>
  </si>
  <si>
    <t>Falsificación de moneda</t>
  </si>
  <si>
    <t>Falsificación de tarjeta</t>
  </si>
  <si>
    <t>Menores</t>
  </si>
  <si>
    <t>Total</t>
  </si>
  <si>
    <t>Diligencias Previas</t>
  </si>
  <si>
    <t>Absolutorias</t>
  </si>
  <si>
    <t>Procedimientos Abreviados</t>
  </si>
  <si>
    <t>Condenatorias</t>
  </si>
  <si>
    <r>
      <t>Objeto de las diligencias de investigación incoadas</t>
    </r>
    <r>
      <rPr>
        <b/>
        <sz val="10"/>
        <color indexed="10"/>
        <rFont val="Times New Roman"/>
        <family val="1"/>
      </rPr>
      <t xml:space="preserve"> </t>
    </r>
  </si>
  <si>
    <t>Estado de las diligencias de investigación incoadas</t>
  </si>
  <si>
    <t>Delitos socioeconómicos - Crimen Organizado</t>
  </si>
  <si>
    <t>Contra la corona e Instituciones del Estado</t>
  </si>
  <si>
    <t>Delitos cometidos en el extranjero</t>
  </si>
  <si>
    <t>Otros delitos</t>
  </si>
  <si>
    <t>Archivadas</t>
  </si>
  <si>
    <t>No archivadas</t>
  </si>
  <si>
    <t>CONTENCIOSO-ADMINISTRATIVO</t>
  </si>
  <si>
    <t>Datos Generales</t>
  </si>
  <si>
    <t>Dictámenes de Competencia</t>
  </si>
  <si>
    <t>Juzgados Centrales de lo Contencioso-Administrativo</t>
  </si>
  <si>
    <t>Secciones Contencioso-Administrativo Audiencia Nacional</t>
  </si>
  <si>
    <t>Derechos Fundamentales</t>
  </si>
  <si>
    <t>Alegaciones</t>
  </si>
  <si>
    <t>Sociedad de la Información</t>
  </si>
  <si>
    <t>Vistas</t>
  </si>
  <si>
    <t>Extinción Partidos Políticos</t>
  </si>
  <si>
    <t>Asilo</t>
  </si>
  <si>
    <t>Expropiación Forzosa</t>
  </si>
  <si>
    <t>Justicia Gratuita</t>
  </si>
  <si>
    <t>Autorizaciones de Medidas Sanitarias</t>
  </si>
  <si>
    <t>Dictámenes</t>
  </si>
  <si>
    <t>Trata seres humanos</t>
  </si>
  <si>
    <t>JURISDICCIÓN SOCIAL</t>
  </si>
  <si>
    <t>Competencias</t>
  </si>
  <si>
    <t>Conflictos Colectivos</t>
  </si>
  <si>
    <t>Impugnación Convenios Colectivos</t>
  </si>
  <si>
    <t>Despidos Colectivos</t>
  </si>
  <si>
    <t>La actividad en materia de cooperación jurídica internacional</t>
  </si>
  <si>
    <t>Comisión Rogatoria Pasiva</t>
  </si>
  <si>
    <t>Dictamen de Servicio</t>
  </si>
  <si>
    <t>Seguimiento Pasivo</t>
  </si>
  <si>
    <t>Auxilio Judicial</t>
  </si>
  <si>
    <t>Rec. Mutuo Pasivo</t>
  </si>
  <si>
    <t>Total general</t>
  </si>
  <si>
    <t>Delitos contra el patrimonio</t>
  </si>
  <si>
    <t>Delitos contra la libertad</t>
  </si>
  <si>
    <t>Delitos informáticos</t>
  </si>
  <si>
    <t>Falsedades documentales</t>
  </si>
  <si>
    <t>Homicidio /asesinato</t>
  </si>
  <si>
    <t>Pertenencia a organización criminal</t>
  </si>
  <si>
    <t>Trata de seres humanos</t>
  </si>
  <si>
    <t>Resumen de la actividad en materia de cooperación jurídica internacional</t>
  </si>
  <si>
    <t>Año 2023</t>
  </si>
  <si>
    <t>f</t>
  </si>
  <si>
    <t>Delitos contra la intimidad</t>
  </si>
  <si>
    <t>Delitos contra la libertad sexual / que incluye explotación sexual de niños y pornografía infantil</t>
  </si>
  <si>
    <t>Terrorismo/pertenencia a organización terrorista</t>
  </si>
  <si>
    <t>Delitos contra la salud pública/ que incluye tráfico ilícito de sustancias hormonales y otros factores de crecimiento</t>
  </si>
  <si>
    <t>Año 2024</t>
  </si>
  <si>
    <t>Presencia del terrorismo en el ejercicio 2024</t>
  </si>
  <si>
    <t>La actividad de la Fiscalía en el ámbito de las diligencias de investigación: 84 incoaciones</t>
  </si>
  <si>
    <t>Delitos contra el órden público</t>
  </si>
  <si>
    <t>Lesiones</t>
  </si>
  <si>
    <t>Delitos contra la comunidad internacional</t>
  </si>
  <si>
    <t>Orden Europea de Investigación Pasivas</t>
  </si>
  <si>
    <t>Orden Europea de Investigación Activas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</si>
</sst>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B8CCE4"/>
      </left>
      <right style="medium">
        <color rgb="FFB8CCE4"/>
      </right>
      <top/>
      <bottom style="medium">
        <color rgb="FFB8CCE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7" fillId="0" borderId="1" xfId="0" applyFont="1" applyBorder="1"/>
    <xf numFmtId="0" fontId="8" fillId="0" borderId="1" xfId="0" applyFont="1" applyBorder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5" fillId="0" borderId="0" xfId="0" applyFont="1"/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2" fillId="0" borderId="0" xfId="0" applyNumberFormat="1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7" fillId="0" borderId="3" xfId="0" applyFont="1" applyBorder="1"/>
    <xf numFmtId="0" fontId="8" fillId="0" borderId="3" xfId="0" applyFont="1" applyBorder="1"/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19" xfId="0" applyFont="1" applyBorder="1"/>
    <xf numFmtId="0" fontId="8" fillId="0" borderId="4" xfId="0" applyFont="1" applyBorder="1"/>
    <xf numFmtId="0" fontId="8" fillId="0" borderId="12" xfId="0" applyFont="1" applyBorder="1"/>
    <xf numFmtId="0" fontId="11" fillId="0" borderId="7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/>
    <xf numFmtId="0" fontId="8" fillId="0" borderId="22" xfId="0" applyFont="1" applyBorder="1"/>
    <xf numFmtId="0" fontId="8" fillId="0" borderId="23" xfId="0" applyFont="1" applyBorder="1"/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/>
    <xf numFmtId="0" fontId="8" fillId="0" borderId="25" xfId="0" applyFont="1" applyBorder="1"/>
    <xf numFmtId="0" fontId="8" fillId="0" borderId="30" xfId="0" applyFont="1" applyBorder="1"/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/>
    <xf numFmtId="0" fontId="8" fillId="0" borderId="31" xfId="0" applyFont="1" applyBorder="1"/>
    <xf numFmtId="0" fontId="7" fillId="0" borderId="32" xfId="0" applyFont="1" applyBorder="1" applyAlignment="1">
      <alignment horizontal="center" vertical="center" wrapText="1"/>
    </xf>
    <xf numFmtId="0" fontId="8" fillId="0" borderId="32" xfId="0" applyFont="1" applyBorder="1"/>
    <xf numFmtId="0" fontId="7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3" fontId="11" fillId="0" borderId="12" xfId="0" applyNumberFormat="1" applyFont="1" applyBorder="1"/>
    <xf numFmtId="0" fontId="14" fillId="0" borderId="33" xfId="0" applyFont="1" applyBorder="1" applyAlignment="1">
      <alignment vertical="center" wrapText="1"/>
    </xf>
    <xf numFmtId="0" fontId="15" fillId="0" borderId="0" xfId="0" applyFont="1"/>
    <xf numFmtId="0" fontId="16" fillId="0" borderId="1" xfId="0" applyFont="1" applyBorder="1"/>
    <xf numFmtId="0" fontId="17" fillId="0" borderId="1" xfId="0" applyFont="1" applyBorder="1"/>
    <xf numFmtId="0" fontId="0" fillId="0" borderId="0" xfId="0" applyAlignment="1">
      <alignment horizontal="left" wrapText="1"/>
    </xf>
    <xf numFmtId="0" fontId="6" fillId="0" borderId="0" xfId="0" applyFont="1"/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/>
    <xf numFmtId="0" fontId="11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0" borderId="9" xfId="0" applyFont="1" applyBorder="1"/>
    <xf numFmtId="0" fontId="0" fillId="0" borderId="13" xfId="0" applyBorder="1"/>
    <xf numFmtId="0" fontId="7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terrorismo'!$B$5:$O$5</c:f>
              <c:strCache>
                <c:ptCount val="14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  <c:pt idx="7">
                  <c:v>Año 2018</c:v>
                </c:pt>
                <c:pt idx="8">
                  <c:v>Año 2019</c:v>
                </c:pt>
                <c:pt idx="9">
                  <c:v>Año 2020</c:v>
                </c:pt>
                <c:pt idx="10">
                  <c:v>Año 2021</c:v>
                </c:pt>
                <c:pt idx="11">
                  <c:v>Año 2022</c:v>
                </c:pt>
                <c:pt idx="12">
                  <c:v>Año 2023</c:v>
                </c:pt>
                <c:pt idx="13">
                  <c:v>Año 2024</c:v>
                </c:pt>
              </c:strCache>
            </c:strRef>
          </c:cat>
          <c:val>
            <c:numRef>
              <c:f>'Evolución terrorismo'!$B$6:$O$6</c:f>
              <c:numCache>
                <c:formatCode>General</c:formatCode>
                <c:ptCount val="14"/>
                <c:pt idx="0">
                  <c:v>314</c:v>
                </c:pt>
                <c:pt idx="1">
                  <c:v>276</c:v>
                </c:pt>
                <c:pt idx="2">
                  <c:v>242</c:v>
                </c:pt>
                <c:pt idx="3">
                  <c:v>312</c:v>
                </c:pt>
                <c:pt idx="4">
                  <c:v>331</c:v>
                </c:pt>
                <c:pt idx="5">
                  <c:v>324</c:v>
                </c:pt>
                <c:pt idx="6">
                  <c:v>574</c:v>
                </c:pt>
                <c:pt idx="7">
                  <c:v>210</c:v>
                </c:pt>
                <c:pt idx="8">
                  <c:v>197</c:v>
                </c:pt>
                <c:pt idx="9">
                  <c:v>150</c:v>
                </c:pt>
                <c:pt idx="10">
                  <c:v>151</c:v>
                </c:pt>
                <c:pt idx="11">
                  <c:v>163</c:v>
                </c:pt>
                <c:pt idx="12">
                  <c:v>195</c:v>
                </c:pt>
                <c:pt idx="13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4-4450-8E9B-EC7D75BE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37696"/>
        <c:axId val="1"/>
      </c:barChart>
      <c:catAx>
        <c:axId val="15083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3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1992723247798E-2"/>
          <c:y val="5.0400916380297825E-2"/>
          <c:w val="0.90266072690809263"/>
          <c:h val="0.683512550621893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'Terrorismo en 2024'!$AC$6</c:f>
              <c:strCache>
                <c:ptCount val="1"/>
                <c:pt idx="0">
                  <c:v>Absolutorias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90-46F1-B8A1-DDA32A22772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'Terrorismo en 2024'!$AD$5:$AF$5</c:f>
              <c:strCache>
                <c:ptCount val="3"/>
                <c:pt idx="0">
                  <c:v>ETA</c:v>
                </c:pt>
                <c:pt idx="1">
                  <c:v>Yihadistas</c:v>
                </c:pt>
                <c:pt idx="2">
                  <c:v>Otros</c:v>
                </c:pt>
              </c:strCache>
            </c:strRef>
          </c:cat>
          <c:val>
            <c:numRef>
              <c:f>'Terrorismo en 2024'!$AD$6:$AF$6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0-46F1-B8A1-DDA32A22772B}"/>
            </c:ext>
          </c:extLst>
        </c:ser>
        <c:ser>
          <c:idx val="1"/>
          <c:order val="1"/>
          <c:tx>
            <c:strRef>
              <c:f>'Terrorismo en 2024'!$AC$7</c:f>
              <c:strCache>
                <c:ptCount val="1"/>
                <c:pt idx="0">
                  <c:v>Condenatorias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7777777777777779E-3"/>
                  <c:y val="-6.01851851851852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90-46F1-B8A1-DDA32A22772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'Terrorismo en 2024'!$AD$5:$AF$5</c:f>
              <c:strCache>
                <c:ptCount val="3"/>
                <c:pt idx="0">
                  <c:v>ETA</c:v>
                </c:pt>
                <c:pt idx="1">
                  <c:v>Yihadistas</c:v>
                </c:pt>
                <c:pt idx="2">
                  <c:v>Otros</c:v>
                </c:pt>
              </c:strCache>
            </c:strRef>
          </c:cat>
          <c:val>
            <c:numRef>
              <c:f>'Terrorismo en 2024'!$AD$7:$AF$7</c:f>
              <c:numCache>
                <c:formatCode>General</c:formatCode>
                <c:ptCount val="3"/>
                <c:pt idx="0">
                  <c:v>10</c:v>
                </c:pt>
                <c:pt idx="1">
                  <c:v>18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90-46F1-B8A1-DDA32A227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857248"/>
        <c:axId val="1"/>
      </c:barChart>
      <c:catAx>
        <c:axId val="15085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5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19521449352779"/>
          <c:y val="0.76978544474212618"/>
          <c:w val="0.79543142343944007"/>
          <c:h val="0.1580809395452580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0692152424436"/>
          <c:y val="0.11847928099896604"/>
          <c:w val="0.49854576158030123"/>
          <c:h val="0.7630414137164152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03-4750-817F-218CF1BA49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03-4750-817F-218CF1BA49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03-4750-817F-218CF1BA49E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03-4750-817F-218CF1BA49E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A03-4750-817F-218CF1BA49E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investigación'!$B$5:$F$5</c:f>
              <c:strCache>
                <c:ptCount val="5"/>
                <c:pt idx="0">
                  <c:v>Terrorismo</c:v>
                </c:pt>
                <c:pt idx="1">
                  <c:v>Delitos socioeconómicos - Crimen Organizado</c:v>
                </c:pt>
                <c:pt idx="2">
                  <c:v>Contra la corona e Instituciones del Estado</c:v>
                </c:pt>
                <c:pt idx="3">
                  <c:v>Delitos cometidos en el extranjero</c:v>
                </c:pt>
                <c:pt idx="4">
                  <c:v>Otros delitos</c:v>
                </c:pt>
              </c:strCache>
            </c:strRef>
          </c:cat>
          <c:val>
            <c:numRef>
              <c:f>'Diligencias investigación'!$B$6:$F$6</c:f>
              <c:numCache>
                <c:formatCode>General</c:formatCode>
                <c:ptCount val="5"/>
                <c:pt idx="0">
                  <c:v>19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03-4750-817F-218CF1BA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31423191265714"/>
          <c:y val="8.9647260001590706E-2"/>
          <c:w val="0.334163459089937"/>
          <c:h val="0.9103525505684029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61894476407413"/>
          <c:y val="0.1184792931417924"/>
          <c:w val="0.49854576158030139"/>
          <c:h val="0.7630414137164156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AB-4315-BB12-74E90E41771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AB-4315-BB12-74E90E417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61894476407419"/>
          <c:y val="0.1184792931417924"/>
          <c:w val="0.49854576158030151"/>
          <c:h val="0.7630414137164159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A4-410D-90F8-8E75051E44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A4-410D-90F8-8E75051E44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A4-410D-90F8-8E75051E44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A4-410D-90F8-8E75051E445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investigación'!$J$5:$K$5</c:f>
              <c:strCache>
                <c:ptCount val="2"/>
                <c:pt idx="0">
                  <c:v>Archivadas</c:v>
                </c:pt>
                <c:pt idx="1">
                  <c:v>No archivadas</c:v>
                </c:pt>
              </c:strCache>
            </c:strRef>
          </c:cat>
          <c:val>
            <c:numRef>
              <c:f>'Diligencias investigación'!$J$6:$K$6</c:f>
              <c:numCache>
                <c:formatCode>General</c:formatCode>
                <c:ptCount val="2"/>
                <c:pt idx="0">
                  <c:v>71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A4-410D-90F8-8E75051E4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91203703703692"/>
          <c:y val="0.30808717092181664"/>
          <c:w val="0.23785489264300957"/>
          <c:h val="0.367437352921796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674-4FCD-B24B-A6F4E725B4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674-4FCD-B24B-A6F4E725B4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674-4FCD-B24B-A6F4E725B4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674-4FCD-B24B-A6F4E725B4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674-4FCD-B24B-A6F4E725B4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674-4FCD-B24B-A6F4E725B4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674-4FCD-B24B-A6F4E725B41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674-4FCD-B24B-A6F4E725B41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(Contencioso!$L$4:$L$7,Contencioso!$L$11)</c:f>
              <c:strCache>
                <c:ptCount val="5"/>
                <c:pt idx="0">
                  <c:v>Dictámenes de Competencia</c:v>
                </c:pt>
                <c:pt idx="1">
                  <c:v>Derechos Fundamentales</c:v>
                </c:pt>
                <c:pt idx="2">
                  <c:v>Sociedad de la Información</c:v>
                </c:pt>
                <c:pt idx="3">
                  <c:v>Extinción Partidos Políticos</c:v>
                </c:pt>
                <c:pt idx="4">
                  <c:v>Otros</c:v>
                </c:pt>
              </c:strCache>
            </c:strRef>
          </c:cat>
          <c:val>
            <c:numRef>
              <c:f>(Contencioso!$M$4:$M$7,Contencioso!$M$11)</c:f>
              <c:numCache>
                <c:formatCode>General</c:formatCode>
                <c:ptCount val="5"/>
                <c:pt idx="0">
                  <c:v>855</c:v>
                </c:pt>
                <c:pt idx="1">
                  <c:v>225</c:v>
                </c:pt>
                <c:pt idx="2">
                  <c:v>110</c:v>
                </c:pt>
                <c:pt idx="3">
                  <c:v>115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A-4201-AC57-A9C7FE095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930555555555557"/>
          <c:w val="1"/>
          <c:h val="0.6921055616589899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C6-451E-BEF1-F65C0D07F4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9C6-451E-BEF1-F65C0D07F4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9C6-451E-BEF1-F65C0D07F4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9C6-451E-BEF1-F65C0D07F4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9C6-451E-BEF1-F65C0D07F4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9C6-451E-BEF1-F65C0D07F4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Social!$L$7:$L$12</c:f>
              <c:strCache>
                <c:ptCount val="6"/>
                <c:pt idx="0">
                  <c:v>Competencias</c:v>
                </c:pt>
                <c:pt idx="1">
                  <c:v>Derechos Fundamentales</c:v>
                </c:pt>
                <c:pt idx="2">
                  <c:v>Conflictos Colectivos</c:v>
                </c:pt>
                <c:pt idx="3">
                  <c:v>Impugnación Convenios Colectivos</c:v>
                </c:pt>
                <c:pt idx="4">
                  <c:v>Despidos Colectivos</c:v>
                </c:pt>
                <c:pt idx="5">
                  <c:v>Otros</c:v>
                </c:pt>
              </c:strCache>
            </c:strRef>
          </c:cat>
          <c:val>
            <c:numRef>
              <c:f>Social!$M$7:$M$12</c:f>
              <c:numCache>
                <c:formatCode>General</c:formatCode>
                <c:ptCount val="6"/>
                <c:pt idx="0">
                  <c:v>26</c:v>
                </c:pt>
                <c:pt idx="1">
                  <c:v>62</c:v>
                </c:pt>
                <c:pt idx="2">
                  <c:v>18</c:v>
                </c:pt>
                <c:pt idx="3">
                  <c:v>37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6-4879-BB32-03D60174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8555568255074222E-2"/>
          <c:y val="6.874073432574075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'Cooperación internacional'!$C$3</c:f>
              <c:strCache>
                <c:ptCount val="1"/>
                <c:pt idx="0">
                  <c:v>Comisión Rogatoria Pasiva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D9F-4991-BC82-9772995272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9F-4991-BC82-9772995272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D9F-4991-BC82-9772995272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9F-4991-BC82-9772995272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D9F-4991-BC82-9772995272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9F-4991-BC82-9772995272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D9F-4991-BC82-9772995272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9F-4991-BC82-9772995272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D9F-4991-BC82-9772995272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D9F-4991-BC82-9772995272F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D9F-4991-BC82-9772995272F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D9F-4991-BC82-9772995272F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D9F-4991-BC82-9772995272F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D9F-4991-BC82-9772995272F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D9F-4991-BC82-9772995272F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D9F-4991-BC82-9772995272F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D9F-4991-BC82-9772995272F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D9F-4991-BC82-9772995272F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3D9F-4991-BC82-9772995272F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D9F-4991-BC82-9772995272F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3D9F-4991-BC82-9772995272F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D9F-4991-BC82-9772995272F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3D9F-4991-BC82-9772995272F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D9F-4991-BC82-9772995272F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3D9F-4991-BC82-9772995272F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D9F-4991-BC82-9772995272F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3D9F-4991-BC82-9772995272F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D9F-4991-BC82-9772995272F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3D9F-4991-BC82-9772995272F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D9F-4991-BC82-9772995272F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3D9F-4991-BC82-9772995272F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D9F-4991-BC82-9772995272F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3D9F-4991-BC82-9772995272F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internacional'!$B$4:$B$18</c:f>
              <c:strCache>
                <c:ptCount val="15"/>
                <c:pt idx="0">
                  <c:v>Delitos contra el órden público</c:v>
                </c:pt>
                <c:pt idx="1">
                  <c:v>Delitos contra el patrimonio</c:v>
                </c:pt>
                <c:pt idx="2">
                  <c:v>Delitos contra la comunidad internacional</c:v>
                </c:pt>
                <c:pt idx="3">
                  <c:v>Delitos contra la intimidad</c:v>
                </c:pt>
                <c:pt idx="4">
                  <c:v>Delitos contra la libertad</c:v>
                </c:pt>
                <c:pt idx="5">
                  <c:v>Delitos contra la libertad sexual / que incluye explotación sexual de niños y pornografía infantil</c:v>
                </c:pt>
                <c:pt idx="6">
                  <c:v>Delitos contra la salud pública/ que incluye tráfico ilícito de sustancias hormonales y otros factores de crecimiento</c:v>
                </c:pt>
                <c:pt idx="7">
                  <c:v>Delitos informáticos</c:v>
                </c:pt>
                <c:pt idx="8">
                  <c:v>Falsedades documentales</c:v>
                </c:pt>
                <c:pt idx="9">
                  <c:v>Homicidio /asesinato</c:v>
                </c:pt>
                <c:pt idx="10">
                  <c:v>Lesiones</c:v>
                </c:pt>
                <c:pt idx="11">
                  <c:v>Otros</c:v>
                </c:pt>
                <c:pt idx="12">
                  <c:v>Pertenencia a organización criminal</c:v>
                </c:pt>
                <c:pt idx="13">
                  <c:v>Terrorismo/pertenencia a organización terrorista</c:v>
                </c:pt>
                <c:pt idx="14">
                  <c:v>Trata de seres humanos</c:v>
                </c:pt>
              </c:strCache>
            </c:strRef>
          </c:cat>
          <c:val>
            <c:numRef>
              <c:f>'Cooperación internacional'!$C$4:$C$18</c:f>
              <c:numCache>
                <c:formatCode>General</c:formatCode>
                <c:ptCount val="15"/>
                <c:pt idx="0">
                  <c:v>1</c:v>
                </c:pt>
                <c:pt idx="1">
                  <c:v>12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D9F-4991-BC82-977299527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Díctamenes de servicio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DEA7-483E-AAD0-9F7C43C0D1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7-483E-AAD0-9F7C43C0D1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EA7-483E-AAD0-9F7C43C0D1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7-483E-AAD0-9F7C43C0D1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EA7-483E-AAD0-9F7C43C0D1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A7-483E-AAD0-9F7C43C0D18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EA7-483E-AAD0-9F7C43C0D18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A7-483E-AAD0-9F7C43C0D18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EA7-483E-AAD0-9F7C43C0D18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A7-483E-AAD0-9F7C43C0D18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EA7-483E-AAD0-9F7C43C0D18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A7-483E-AAD0-9F7C43C0D18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A7-483E-AAD0-9F7C43C0D18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A7-483E-AAD0-9F7C43C0D18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EA7-483E-AAD0-9F7C43C0D18E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A7-483E-AAD0-9F7C43C0D18E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EA7-483E-AAD0-9F7C43C0D18E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A7-483E-AAD0-9F7C43C0D18E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EA7-483E-AAD0-9F7C43C0D18E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EA7-483E-AAD0-9F7C43C0D18E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EA7-483E-AAD0-9F7C43C0D18E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EA7-483E-AAD0-9F7C43C0D18E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EA7-483E-AAD0-9F7C43C0D18E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EA7-483E-AAD0-9F7C43C0D18E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EA7-483E-AAD0-9F7C43C0D18E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EA7-483E-AAD0-9F7C43C0D18E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EA7-483E-AAD0-9F7C43C0D18E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EA7-483E-AAD0-9F7C43C0D18E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EA7-483E-AAD0-9F7C43C0D18E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EA7-483E-AAD0-9F7C43C0D18E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EA7-483E-AAD0-9F7C43C0D18E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EA7-483E-AAD0-9F7C43C0D18E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DEA7-483E-AAD0-9F7C43C0D18E}"/>
              </c:ext>
            </c:extLst>
          </c:dPt>
          <c:dLbls>
            <c:dLbl>
              <c:idx val="9"/>
              <c:layout>
                <c:manualLayout>
                  <c:x val="1.4961815401036329E-2"/>
                  <c:y val="9.14067064798287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A7-483E-AAD0-9F7C43C0D18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internacional'!$B$4:$B$18</c:f>
              <c:strCache>
                <c:ptCount val="15"/>
                <c:pt idx="0">
                  <c:v>Delitos contra el órden público</c:v>
                </c:pt>
                <c:pt idx="1">
                  <c:v>Delitos contra el patrimonio</c:v>
                </c:pt>
                <c:pt idx="2">
                  <c:v>Delitos contra la comunidad internacional</c:v>
                </c:pt>
                <c:pt idx="3">
                  <c:v>Delitos contra la intimidad</c:v>
                </c:pt>
                <c:pt idx="4">
                  <c:v>Delitos contra la libertad</c:v>
                </c:pt>
                <c:pt idx="5">
                  <c:v>Delitos contra la libertad sexual / que incluye explotación sexual de niños y pornografía infantil</c:v>
                </c:pt>
                <c:pt idx="6">
                  <c:v>Delitos contra la salud pública/ que incluye tráfico ilícito de sustancias hormonales y otros factores de crecimiento</c:v>
                </c:pt>
                <c:pt idx="7">
                  <c:v>Delitos informáticos</c:v>
                </c:pt>
                <c:pt idx="8">
                  <c:v>Falsedades documentales</c:v>
                </c:pt>
                <c:pt idx="9">
                  <c:v>Homicidio /asesinato</c:v>
                </c:pt>
                <c:pt idx="10">
                  <c:v>Lesiones</c:v>
                </c:pt>
                <c:pt idx="11">
                  <c:v>Otros</c:v>
                </c:pt>
                <c:pt idx="12">
                  <c:v>Pertenencia a organización criminal</c:v>
                </c:pt>
                <c:pt idx="13">
                  <c:v>Terrorismo/pertenencia a organización terrorista</c:v>
                </c:pt>
                <c:pt idx="14">
                  <c:v>Trata de seres humanos</c:v>
                </c:pt>
              </c:strCache>
            </c:strRef>
          </c:cat>
          <c:val>
            <c:numRef>
              <c:f>'Cooperación internacional'!$D$4:$D$18</c:f>
              <c:numCache>
                <c:formatCode>General</c:formatCode>
                <c:ptCount val="15"/>
                <c:pt idx="1">
                  <c:v>4</c:v>
                </c:pt>
                <c:pt idx="2">
                  <c:v>1</c:v>
                </c:pt>
                <c:pt idx="5">
                  <c:v>1</c:v>
                </c:pt>
                <c:pt idx="9">
                  <c:v>3</c:v>
                </c:pt>
                <c:pt idx="11">
                  <c:v>3</c:v>
                </c:pt>
                <c:pt idx="13">
                  <c:v>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EA7-483E-AAD0-9F7C43C0D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'Cooperación internacional'!$G$3</c:f>
              <c:strCache>
                <c:ptCount val="1"/>
                <c:pt idx="0">
                  <c:v>Seguimiento Pasivo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440-4CDE-BB39-51EABC60C1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40-4CDE-BB39-51EABC60C1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440-4CDE-BB39-51EABC60C1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40-4CDE-BB39-51EABC60C1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440-4CDE-BB39-51EABC60C1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40-4CDE-BB39-51EABC60C1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440-4CDE-BB39-51EABC60C1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40-4CDE-BB39-51EABC60C1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440-4CDE-BB39-51EABC60C1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40-4CDE-BB39-51EABC60C1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440-4CDE-BB39-51EABC60C1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440-4CDE-BB39-51EABC60C1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440-4CDE-BB39-51EABC60C1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440-4CDE-BB39-51EABC60C15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440-4CDE-BB39-51EABC60C15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440-4CDE-BB39-51EABC60C15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440-4CDE-BB39-51EABC60C15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440-4CDE-BB39-51EABC60C15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E440-4CDE-BB39-51EABC60C15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440-4CDE-BB39-51EABC60C15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440-4CDE-BB39-51EABC60C15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440-4CDE-BB39-51EABC60C15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440-4CDE-BB39-51EABC60C15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440-4CDE-BB39-51EABC60C157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440-4CDE-BB39-51EABC60C157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440-4CDE-BB39-51EABC60C157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440-4CDE-BB39-51EABC60C157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440-4CDE-BB39-51EABC60C157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440-4CDE-BB39-51EABC60C157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440-4CDE-BB39-51EABC60C157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440-4CDE-BB39-51EABC60C157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440-4CDE-BB39-51EABC60C15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E440-4CDE-BB39-51EABC60C1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internacional'!$B$4:$B$18</c:f>
              <c:strCache>
                <c:ptCount val="15"/>
                <c:pt idx="0">
                  <c:v>Delitos contra el órden público</c:v>
                </c:pt>
                <c:pt idx="1">
                  <c:v>Delitos contra el patrimonio</c:v>
                </c:pt>
                <c:pt idx="2">
                  <c:v>Delitos contra la comunidad internacional</c:v>
                </c:pt>
                <c:pt idx="3">
                  <c:v>Delitos contra la intimidad</c:v>
                </c:pt>
                <c:pt idx="4">
                  <c:v>Delitos contra la libertad</c:v>
                </c:pt>
                <c:pt idx="5">
                  <c:v>Delitos contra la libertad sexual / que incluye explotación sexual de niños y pornografía infantil</c:v>
                </c:pt>
                <c:pt idx="6">
                  <c:v>Delitos contra la salud pública/ que incluye tráfico ilícito de sustancias hormonales y otros factores de crecimiento</c:v>
                </c:pt>
                <c:pt idx="7">
                  <c:v>Delitos informáticos</c:v>
                </c:pt>
                <c:pt idx="8">
                  <c:v>Falsedades documentales</c:v>
                </c:pt>
                <c:pt idx="9">
                  <c:v>Homicidio /asesinato</c:v>
                </c:pt>
                <c:pt idx="10">
                  <c:v>Lesiones</c:v>
                </c:pt>
                <c:pt idx="11">
                  <c:v>Otros</c:v>
                </c:pt>
                <c:pt idx="12">
                  <c:v>Pertenencia a organización criminal</c:v>
                </c:pt>
                <c:pt idx="13">
                  <c:v>Terrorismo/pertenencia a organización terrorista</c:v>
                </c:pt>
                <c:pt idx="14">
                  <c:v>Trata de seres humanos</c:v>
                </c:pt>
              </c:strCache>
            </c:strRef>
          </c:cat>
          <c:val>
            <c:numRef>
              <c:f>'Cooperación internacional'!$G$4:$G$18</c:f>
              <c:numCache>
                <c:formatCode>General</c:formatCode>
                <c:ptCount val="15"/>
                <c:pt idx="1">
                  <c:v>9</c:v>
                </c:pt>
                <c:pt idx="9">
                  <c:v>1</c:v>
                </c:pt>
                <c:pt idx="11">
                  <c:v>10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440-4CDE-BB39-51EABC60C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/>
              <a:t>Resumen de la actividad en materia de cooperación jurídica internacional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'Cooperación internacional'!$C$45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'Cooperación internacional'!$B$46:$B$52</c:f>
              <c:strCache>
                <c:ptCount val="7"/>
                <c:pt idx="0">
                  <c:v>Comisión Rogatoria Pasiva</c:v>
                </c:pt>
                <c:pt idx="1">
                  <c:v>Dictamen de Servicio</c:v>
                </c:pt>
                <c:pt idx="2">
                  <c:v>Orden Europea de Investigación Pasivas</c:v>
                </c:pt>
                <c:pt idx="3">
                  <c:v>Orden Europea de Investigación Activas</c:v>
                </c:pt>
                <c:pt idx="4">
                  <c:v>Seguimiento Pasivo</c:v>
                </c:pt>
                <c:pt idx="5">
                  <c:v>Auxilio Judicial</c:v>
                </c:pt>
                <c:pt idx="6">
                  <c:v>Rec. Mutuo Pasivo</c:v>
                </c:pt>
              </c:strCache>
            </c:strRef>
          </c:cat>
          <c:val>
            <c:numRef>
              <c:f>'Cooperación internacional'!$C$46:$C$52</c:f>
              <c:numCache>
                <c:formatCode>General</c:formatCode>
                <c:ptCount val="7"/>
                <c:pt idx="0">
                  <c:v>26</c:v>
                </c:pt>
                <c:pt idx="1">
                  <c:v>14</c:v>
                </c:pt>
                <c:pt idx="2">
                  <c:v>129</c:v>
                </c:pt>
                <c:pt idx="4">
                  <c:v>18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E-478B-8FEB-F3F55A630907}"/>
            </c:ext>
          </c:extLst>
        </c:ser>
        <c:ser>
          <c:idx val="2"/>
          <c:order val="1"/>
          <c:tx>
            <c:strRef>
              <c:f>'Cooperación internacional'!$D$45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'Cooperación internacional'!$B$46:$B$52</c:f>
              <c:strCache>
                <c:ptCount val="7"/>
                <c:pt idx="0">
                  <c:v>Comisión Rogatoria Pasiva</c:v>
                </c:pt>
                <c:pt idx="1">
                  <c:v>Dictamen de Servicio</c:v>
                </c:pt>
                <c:pt idx="2">
                  <c:v>Orden Europea de Investigación Pasivas</c:v>
                </c:pt>
                <c:pt idx="3">
                  <c:v>Orden Europea de Investigación Activas</c:v>
                </c:pt>
                <c:pt idx="4">
                  <c:v>Seguimiento Pasivo</c:v>
                </c:pt>
                <c:pt idx="5">
                  <c:v>Auxilio Judicial</c:v>
                </c:pt>
                <c:pt idx="6">
                  <c:v>Rec. Mutuo Pasivo</c:v>
                </c:pt>
              </c:strCache>
            </c:strRef>
          </c:cat>
          <c:val>
            <c:numRef>
              <c:f>'Cooperación internacional'!$D$46:$D$52</c:f>
              <c:numCache>
                <c:formatCode>General</c:formatCode>
                <c:ptCount val="7"/>
                <c:pt idx="0">
                  <c:v>30</c:v>
                </c:pt>
                <c:pt idx="1">
                  <c:v>8</c:v>
                </c:pt>
                <c:pt idx="2">
                  <c:v>158</c:v>
                </c:pt>
                <c:pt idx="4">
                  <c:v>27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E-478B-8FEB-F3F55A630907}"/>
            </c:ext>
          </c:extLst>
        </c:ser>
        <c:ser>
          <c:idx val="3"/>
          <c:order val="2"/>
          <c:tx>
            <c:strRef>
              <c:f>'Cooperación internacional'!$E$45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'Cooperación internacional'!$B$46:$B$52</c:f>
              <c:strCache>
                <c:ptCount val="7"/>
                <c:pt idx="0">
                  <c:v>Comisión Rogatoria Pasiva</c:v>
                </c:pt>
                <c:pt idx="1">
                  <c:v>Dictamen de Servicio</c:v>
                </c:pt>
                <c:pt idx="2">
                  <c:v>Orden Europea de Investigación Pasivas</c:v>
                </c:pt>
                <c:pt idx="3">
                  <c:v>Orden Europea de Investigación Activas</c:v>
                </c:pt>
                <c:pt idx="4">
                  <c:v>Seguimiento Pasivo</c:v>
                </c:pt>
                <c:pt idx="5">
                  <c:v>Auxilio Judicial</c:v>
                </c:pt>
                <c:pt idx="6">
                  <c:v>Rec. Mutuo Pasivo</c:v>
                </c:pt>
              </c:strCache>
            </c:strRef>
          </c:cat>
          <c:val>
            <c:numRef>
              <c:f>'Cooperación internacional'!$E$46:$E$52</c:f>
              <c:numCache>
                <c:formatCode>General</c:formatCode>
                <c:ptCount val="7"/>
                <c:pt idx="0">
                  <c:v>44</c:v>
                </c:pt>
                <c:pt idx="1">
                  <c:v>10</c:v>
                </c:pt>
                <c:pt idx="2">
                  <c:v>135</c:v>
                </c:pt>
                <c:pt idx="4">
                  <c:v>28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AEA-BF24-7F29475F90B0}"/>
            </c:ext>
          </c:extLst>
        </c:ser>
        <c:ser>
          <c:idx val="0"/>
          <c:order val="3"/>
          <c:tx>
            <c:strRef>
              <c:f>'Cooperación internacional'!$F$45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'Cooperación internacional'!$B$46:$B$52</c:f>
              <c:strCache>
                <c:ptCount val="7"/>
                <c:pt idx="0">
                  <c:v>Comisión Rogatoria Pasiva</c:v>
                </c:pt>
                <c:pt idx="1">
                  <c:v>Dictamen de Servicio</c:v>
                </c:pt>
                <c:pt idx="2">
                  <c:v>Orden Europea de Investigación Pasivas</c:v>
                </c:pt>
                <c:pt idx="3">
                  <c:v>Orden Europea de Investigación Activas</c:v>
                </c:pt>
                <c:pt idx="4">
                  <c:v>Seguimiento Pasivo</c:v>
                </c:pt>
                <c:pt idx="5">
                  <c:v>Auxilio Judicial</c:v>
                </c:pt>
                <c:pt idx="6">
                  <c:v>Rec. Mutuo Pasivo</c:v>
                </c:pt>
              </c:strCache>
            </c:strRef>
          </c:cat>
          <c:val>
            <c:numRef>
              <c:f>'Cooperación internacional'!$F$46:$F$52</c:f>
              <c:numCache>
                <c:formatCode>General</c:formatCode>
                <c:ptCount val="7"/>
                <c:pt idx="0">
                  <c:v>35</c:v>
                </c:pt>
                <c:pt idx="1">
                  <c:v>15</c:v>
                </c:pt>
                <c:pt idx="2">
                  <c:v>276</c:v>
                </c:pt>
                <c:pt idx="3">
                  <c:v>1</c:v>
                </c:pt>
                <c:pt idx="4">
                  <c:v>21</c:v>
                </c:pt>
                <c:pt idx="5">
                  <c:v>4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1-45C3-8EE3-E9E5B73EA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846432"/>
        <c:axId val="1"/>
        <c:axId val="2"/>
      </c:bar3DChart>
      <c:catAx>
        <c:axId val="15084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46432"/>
        <c:crosses val="autoZero"/>
        <c:crossBetween val="between"/>
      </c:valAx>
      <c:serAx>
        <c:axId val="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370461641716184"/>
          <c:y val="4.6769914565634528E-2"/>
          <c:w val="4.4588605768503681E-2"/>
          <c:h val="0.2386845254436341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53970847983621E-2"/>
          <c:y val="6.6773555479478108E-2"/>
          <c:w val="0.90092370700039304"/>
          <c:h val="0.7062774728916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terrorismo'!$R$5:$AE$5</c:f>
              <c:strCache>
                <c:ptCount val="14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  <c:pt idx="7">
                  <c:v>Año 2018</c:v>
                </c:pt>
                <c:pt idx="8">
                  <c:v>Año 2019</c:v>
                </c:pt>
                <c:pt idx="9">
                  <c:v>Año 2020</c:v>
                </c:pt>
                <c:pt idx="10">
                  <c:v>Año 2021</c:v>
                </c:pt>
                <c:pt idx="11">
                  <c:v>Año 2022</c:v>
                </c:pt>
                <c:pt idx="12">
                  <c:v>Año 2023</c:v>
                </c:pt>
                <c:pt idx="13">
                  <c:v>Año 2024</c:v>
                </c:pt>
              </c:strCache>
            </c:strRef>
          </c:cat>
          <c:val>
            <c:numRef>
              <c:f>'Evolución terrorismo'!$R$6:$AE$6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38</c:v>
                </c:pt>
                <c:pt idx="5">
                  <c:v>31</c:v>
                </c:pt>
                <c:pt idx="6">
                  <c:v>41</c:v>
                </c:pt>
                <c:pt idx="7">
                  <c:v>8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  <c:pt idx="12">
                  <c:v>10</c:v>
                </c:pt>
                <c:pt idx="1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4-4294-A51F-8A642E9B7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47680"/>
        <c:axId val="1"/>
      </c:barChart>
      <c:catAx>
        <c:axId val="15084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47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'Cooperación internacional'!$E$3</c:f>
              <c:strCache>
                <c:ptCount val="1"/>
                <c:pt idx="0">
                  <c:v>Orden Europea de Investigación Pasivas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21-47CD-850E-B56823155A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21-47CD-850E-B56823155A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21-47CD-850E-B56823155A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21-47CD-850E-B56823155A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21-47CD-850E-B56823155A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21-47CD-850E-B56823155A5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21-47CD-850E-B56823155A5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21-47CD-850E-B56823155A5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321-47CD-850E-B56823155A5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321-47CD-850E-B56823155A5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321-47CD-850E-B56823155A5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321-47CD-850E-B56823155A5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321-47CD-850E-B56823155A5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1D4-4EFC-98EB-5B054425BE24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321-47CD-850E-B56823155A59}"/>
              </c:ext>
            </c:extLst>
          </c:dPt>
          <c:dLbls>
            <c:dLbl>
              <c:idx val="13"/>
              <c:layout>
                <c:manualLayout>
                  <c:x val="-0.20390492973786084"/>
                  <c:y val="0.197538480682105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53060891402693"/>
                      <c:h val="0.280338634072793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1D4-4EFC-98EB-5B054425BE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internacional'!$B$4:$B$18</c:f>
              <c:strCache>
                <c:ptCount val="15"/>
                <c:pt idx="0">
                  <c:v>Delitos contra el órden público</c:v>
                </c:pt>
                <c:pt idx="1">
                  <c:v>Delitos contra el patrimonio</c:v>
                </c:pt>
                <c:pt idx="2">
                  <c:v>Delitos contra la comunidad internacional</c:v>
                </c:pt>
                <c:pt idx="3">
                  <c:v>Delitos contra la intimidad</c:v>
                </c:pt>
                <c:pt idx="4">
                  <c:v>Delitos contra la libertad</c:v>
                </c:pt>
                <c:pt idx="5">
                  <c:v>Delitos contra la libertad sexual / que incluye explotación sexual de niños y pornografía infantil</c:v>
                </c:pt>
                <c:pt idx="6">
                  <c:v>Delitos contra la salud pública/ que incluye tráfico ilícito de sustancias hormonales y otros factores de crecimiento</c:v>
                </c:pt>
                <c:pt idx="7">
                  <c:v>Delitos informáticos</c:v>
                </c:pt>
                <c:pt idx="8">
                  <c:v>Falsedades documentales</c:v>
                </c:pt>
                <c:pt idx="9">
                  <c:v>Homicidio /asesinato</c:v>
                </c:pt>
                <c:pt idx="10">
                  <c:v>Lesiones</c:v>
                </c:pt>
                <c:pt idx="11">
                  <c:v>Otros</c:v>
                </c:pt>
                <c:pt idx="12">
                  <c:v>Pertenencia a organización criminal</c:v>
                </c:pt>
                <c:pt idx="13">
                  <c:v>Terrorismo/pertenencia a organización terrorista</c:v>
                </c:pt>
                <c:pt idx="14">
                  <c:v>Trata de seres humanos</c:v>
                </c:pt>
              </c:strCache>
            </c:strRef>
          </c:cat>
          <c:val>
            <c:numRef>
              <c:f>'Cooperación internacional'!$E$4:$E$18</c:f>
              <c:numCache>
                <c:formatCode>General</c:formatCode>
                <c:ptCount val="15"/>
                <c:pt idx="0">
                  <c:v>1</c:v>
                </c:pt>
                <c:pt idx="1">
                  <c:v>91</c:v>
                </c:pt>
                <c:pt idx="3">
                  <c:v>6</c:v>
                </c:pt>
                <c:pt idx="4">
                  <c:v>9</c:v>
                </c:pt>
                <c:pt idx="6">
                  <c:v>2</c:v>
                </c:pt>
                <c:pt idx="7">
                  <c:v>2</c:v>
                </c:pt>
                <c:pt idx="9">
                  <c:v>51</c:v>
                </c:pt>
                <c:pt idx="10">
                  <c:v>1</c:v>
                </c:pt>
                <c:pt idx="11">
                  <c:v>24</c:v>
                </c:pt>
                <c:pt idx="12">
                  <c:v>65</c:v>
                </c:pt>
                <c:pt idx="13">
                  <c:v>16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4-4EFC-98EB-5B054425B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21932243566423E-2"/>
          <c:y val="5.4827409522016916E-2"/>
          <c:w val="0.94272394788207348"/>
          <c:h val="0.7591947372393146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terrorismo'!$AH$5:$AU$5</c:f>
              <c:strCache>
                <c:ptCount val="14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  <c:pt idx="7">
                  <c:v>Año 2018</c:v>
                </c:pt>
                <c:pt idx="8">
                  <c:v>Año 2019</c:v>
                </c:pt>
                <c:pt idx="9">
                  <c:v>Año 2020</c:v>
                </c:pt>
                <c:pt idx="10">
                  <c:v>Año 2021</c:v>
                </c:pt>
                <c:pt idx="11">
                  <c:v>Año 2022</c:v>
                </c:pt>
                <c:pt idx="12">
                  <c:v>Año 2023</c:v>
                </c:pt>
                <c:pt idx="13">
                  <c:v>Año 2024</c:v>
                </c:pt>
              </c:strCache>
            </c:strRef>
          </c:cat>
          <c:val>
            <c:numRef>
              <c:f>'Evolución terrorismo'!$AH$6:$AU$6</c:f>
              <c:numCache>
                <c:formatCode>General</c:formatCode>
                <c:ptCount val="14"/>
                <c:pt idx="0">
                  <c:v>28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14</c:v>
                </c:pt>
                <c:pt idx="5">
                  <c:v>20</c:v>
                </c:pt>
                <c:pt idx="6">
                  <c:v>31</c:v>
                </c:pt>
                <c:pt idx="7">
                  <c:v>39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4</c:v>
                </c:pt>
                <c:pt idx="12">
                  <c:v>11</c:v>
                </c:pt>
                <c:pt idx="1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E-41AB-80E4-5D6CD82B2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39360"/>
        <c:axId val="1"/>
      </c:barChart>
      <c:catAx>
        <c:axId val="15083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39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609058483074236E-2"/>
          <c:y val="5.4827279022952861E-2"/>
          <c:w val="0.89924026590693262"/>
          <c:h val="0.7847733196357815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terrorismo'!$AX$5:$BJ$5</c:f>
              <c:strCache>
                <c:ptCount val="13"/>
                <c:pt idx="0">
                  <c:v>Año 2012</c:v>
                </c:pt>
                <c:pt idx="1">
                  <c:v>Año 2013</c:v>
                </c:pt>
                <c:pt idx="2">
                  <c:v>Año 2014</c:v>
                </c:pt>
                <c:pt idx="3">
                  <c:v>Año 2015</c:v>
                </c:pt>
                <c:pt idx="4">
                  <c:v>Año 2016</c:v>
                </c:pt>
                <c:pt idx="5">
                  <c:v>Año 2017</c:v>
                </c:pt>
                <c:pt idx="6">
                  <c:v>Año 2018</c:v>
                </c:pt>
                <c:pt idx="7">
                  <c:v>Año 2019</c:v>
                </c:pt>
                <c:pt idx="8">
                  <c:v>Año 2020</c:v>
                </c:pt>
                <c:pt idx="9">
                  <c:v>Año 2021</c:v>
                </c:pt>
                <c:pt idx="10">
                  <c:v>Año 2022</c:v>
                </c:pt>
                <c:pt idx="11">
                  <c:v>Año 2023</c:v>
                </c:pt>
                <c:pt idx="12">
                  <c:v>Año 2024</c:v>
                </c:pt>
              </c:strCache>
            </c:strRef>
          </c:cat>
          <c:val>
            <c:numRef>
              <c:f>'Evolución terrorismo'!$AX$6:$BJ$6</c:f>
              <c:numCache>
                <c:formatCode>General</c:formatCode>
                <c:ptCount val="13"/>
                <c:pt idx="0">
                  <c:v>59</c:v>
                </c:pt>
                <c:pt idx="1">
                  <c:v>55</c:v>
                </c:pt>
                <c:pt idx="2">
                  <c:v>39</c:v>
                </c:pt>
                <c:pt idx="3">
                  <c:v>57</c:v>
                </c:pt>
                <c:pt idx="4">
                  <c:v>63</c:v>
                </c:pt>
                <c:pt idx="6">
                  <c:v>73</c:v>
                </c:pt>
                <c:pt idx="7">
                  <c:v>43</c:v>
                </c:pt>
                <c:pt idx="8">
                  <c:v>27</c:v>
                </c:pt>
                <c:pt idx="9">
                  <c:v>41</c:v>
                </c:pt>
                <c:pt idx="10">
                  <c:v>25</c:v>
                </c:pt>
                <c:pt idx="11">
                  <c:v>13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9-4507-8206-3501E1A32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49760"/>
        <c:axId val="1"/>
      </c:barChart>
      <c:catAx>
        <c:axId val="1508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49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87461377454397E-2"/>
          <c:y val="5.3441237186390884E-2"/>
          <c:w val="0.86125351165275199"/>
          <c:h val="0.7847733196357825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terrorismo'!$BM$5:$BZ$5</c:f>
              <c:strCache>
                <c:ptCount val="14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  <c:pt idx="7">
                  <c:v>Año 2018</c:v>
                </c:pt>
                <c:pt idx="8">
                  <c:v>Año 2019</c:v>
                </c:pt>
                <c:pt idx="9">
                  <c:v>Año 2020</c:v>
                </c:pt>
                <c:pt idx="10">
                  <c:v>Año 2021</c:v>
                </c:pt>
                <c:pt idx="11">
                  <c:v>Año 2022</c:v>
                </c:pt>
                <c:pt idx="12">
                  <c:v>Año 2023</c:v>
                </c:pt>
                <c:pt idx="13">
                  <c:v>Año 2024</c:v>
                </c:pt>
              </c:strCache>
            </c:strRef>
          </c:cat>
          <c:val>
            <c:numRef>
              <c:f>'Evolución terrorismo'!$BM$6:$BZ$6</c:f>
              <c:numCache>
                <c:formatCode>General</c:formatCode>
                <c:ptCount val="14"/>
                <c:pt idx="0">
                  <c:v>173</c:v>
                </c:pt>
                <c:pt idx="1">
                  <c:v>109</c:v>
                </c:pt>
                <c:pt idx="2">
                  <c:v>74</c:v>
                </c:pt>
                <c:pt idx="3">
                  <c:v>59</c:v>
                </c:pt>
                <c:pt idx="4">
                  <c:v>102</c:v>
                </c:pt>
                <c:pt idx="5">
                  <c:v>101</c:v>
                </c:pt>
                <c:pt idx="7">
                  <c:v>74</c:v>
                </c:pt>
                <c:pt idx="8">
                  <c:v>101</c:v>
                </c:pt>
                <c:pt idx="9">
                  <c:v>19</c:v>
                </c:pt>
                <c:pt idx="10">
                  <c:v>37</c:v>
                </c:pt>
                <c:pt idx="11">
                  <c:v>22</c:v>
                </c:pt>
                <c:pt idx="12">
                  <c:v>36</c:v>
                </c:pt>
                <c:pt idx="1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6-48E5-9B6F-62F8ADC1B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51840"/>
        <c:axId val="1"/>
      </c:barChart>
      <c:catAx>
        <c:axId val="1508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51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BE-4B3E-B7D1-A62F1E624C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BE-4B3E-B7D1-A62F1E624C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BE-4B3E-B7D1-A62F1E624C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BE-4B3E-B7D1-A62F1E624C4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BE-4B3E-B7D1-A62F1E624C42}"/>
              </c:ext>
            </c:extLst>
          </c:dPt>
          <c:dLbls>
            <c:dLbl>
              <c:idx val="0"/>
              <c:layout>
                <c:manualLayout>
                  <c:x val="4.0060781875949719E-4"/>
                  <c:y val="-1.757601453664445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BE-4B3E-B7D1-A62F1E624C42}"/>
                </c:ext>
              </c:extLst>
            </c:dLbl>
            <c:dLbl>
              <c:idx val="1"/>
              <c:layout>
                <c:manualLayout>
                  <c:x val="1.8741358703159818E-2"/>
                  <c:y val="3.358368665455279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BE-4B3E-B7D1-A62F1E624C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BE-4B3E-B7D1-A62F1E624C42}"/>
                </c:ext>
              </c:extLst>
            </c:dLbl>
            <c:dLbl>
              <c:idx val="4"/>
              <c:layout>
                <c:manualLayout>
                  <c:x val="1.341573722049046E-2"/>
                  <c:y val="-2.690006056935190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BE-4B3E-B7D1-A62F1E624C4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'Terrorismo en 2024'!$B$5:$F$5</c:f>
              <c:strCache>
                <c:ptCount val="5"/>
                <c:pt idx="0">
                  <c:v>Terrorismo</c:v>
                </c:pt>
                <c:pt idx="1">
                  <c:v>Falsificaciones</c:v>
                </c:pt>
                <c:pt idx="2">
                  <c:v>Delitos socioeconómicos</c:v>
                </c:pt>
                <c:pt idx="3">
                  <c:v>Injurias Corona</c:v>
                </c:pt>
                <c:pt idx="4">
                  <c:v>Otros</c:v>
                </c:pt>
              </c:strCache>
            </c:strRef>
          </c:cat>
          <c:val>
            <c:numRef>
              <c:f>'Terrorismo en 2024'!$B$6:$F$6</c:f>
              <c:numCache>
                <c:formatCode>General</c:formatCode>
                <c:ptCount val="5"/>
                <c:pt idx="0">
                  <c:v>197</c:v>
                </c:pt>
                <c:pt idx="1">
                  <c:v>3</c:v>
                </c:pt>
                <c:pt idx="2">
                  <c:v>294</c:v>
                </c:pt>
                <c:pt idx="3">
                  <c:v>3</c:v>
                </c:pt>
                <c:pt idx="4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BE-4B3E-B7D1-A62F1E624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0635122554760743"/>
          <c:y val="9.1026448616999794E-2"/>
          <c:w val="0.26545473930378116"/>
          <c:h val="0.7731018471711796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80571026182717E-2"/>
          <c:y val="0.14478213211854266"/>
          <c:w val="0.48401510786761409"/>
          <c:h val="0.608264196860449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EF-4720-90E1-B06BD94976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EF-4720-90E1-B06BD94976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EF-4720-90E1-B06BD94976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EF-4720-90E1-B06BD949767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EF-4720-90E1-B06BD94976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'Terrorismo en 2024'!$V$5:$Z$5</c:f>
              <c:strCache>
                <c:ptCount val="5"/>
                <c:pt idx="0">
                  <c:v>Terrorismo</c:v>
                </c:pt>
                <c:pt idx="1">
                  <c:v>Falsificación de moneda</c:v>
                </c:pt>
                <c:pt idx="2">
                  <c:v>Falsificación de tarjeta</c:v>
                </c:pt>
                <c:pt idx="3">
                  <c:v>Menores</c:v>
                </c:pt>
                <c:pt idx="4">
                  <c:v>Otros</c:v>
                </c:pt>
              </c:strCache>
            </c:strRef>
          </c:cat>
          <c:val>
            <c:numRef>
              <c:f>'Terrorismo en 2024'!$V$6:$Z$6</c:f>
              <c:numCache>
                <c:formatCode>General</c:formatCode>
                <c:ptCount val="5"/>
                <c:pt idx="0">
                  <c:v>40</c:v>
                </c:pt>
                <c:pt idx="1">
                  <c:v>2</c:v>
                </c:pt>
                <c:pt idx="2">
                  <c:v>0</c:v>
                </c:pt>
                <c:pt idx="3">
                  <c:v>5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720-90E1-B06BD9497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3111900646565511"/>
          <c:y val="0.17624722197081685"/>
          <c:w val="0.32013305132955494"/>
          <c:h val="0.6168804052256390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D7-4C6F-A25F-E3009DC329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D7-4C6F-A25F-E3009DC329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D7-4C6F-A25F-E3009DC329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D7-4C6F-A25F-E3009DC329F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FD7-4C6F-A25F-E3009DC329F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7-4C6F-A25F-E3009DC329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'Terrorismo en 2024'!$I$5:$M$5</c:f>
              <c:strCache>
                <c:ptCount val="5"/>
                <c:pt idx="0">
                  <c:v>Terrorismo</c:v>
                </c:pt>
                <c:pt idx="1">
                  <c:v>Falsificaciones</c:v>
                </c:pt>
                <c:pt idx="2">
                  <c:v>Delitos socioeconómicos</c:v>
                </c:pt>
                <c:pt idx="3">
                  <c:v>Injurias Corona</c:v>
                </c:pt>
                <c:pt idx="4">
                  <c:v>Otros</c:v>
                </c:pt>
              </c:strCache>
            </c:strRef>
          </c:cat>
          <c:val>
            <c:numRef>
              <c:f>'Terrorismo en 2024'!$I$6:$M$6</c:f>
              <c:numCache>
                <c:formatCode>General</c:formatCode>
                <c:ptCount val="5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D7-4C6F-A25F-E3009DC32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63476457707986E-2"/>
          <c:y val="6.5461999815280877E-2"/>
          <c:w val="0.91457777664339768"/>
          <c:h val="0.668815449163745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'Terrorismo en 2024'!$P$6</c:f>
              <c:strCache>
                <c:ptCount val="1"/>
                <c:pt idx="0">
                  <c:v>Diligencias Previas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'Terrorismo en 2024'!$Q$5:$S$5</c:f>
              <c:strCache>
                <c:ptCount val="3"/>
                <c:pt idx="0">
                  <c:v>ETA</c:v>
                </c:pt>
                <c:pt idx="1">
                  <c:v>Yihadistas</c:v>
                </c:pt>
                <c:pt idx="2">
                  <c:v>Otros Grupos</c:v>
                </c:pt>
              </c:strCache>
            </c:strRef>
          </c:cat>
          <c:val>
            <c:numRef>
              <c:f>'Terrorismo en 2024'!$Q$6:$S$6</c:f>
              <c:numCache>
                <c:formatCode>General</c:formatCode>
                <c:ptCount val="3"/>
                <c:pt idx="0">
                  <c:v>21</c:v>
                </c:pt>
                <c:pt idx="1">
                  <c:v>170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3-4235-B455-230C24831E0E}"/>
            </c:ext>
          </c:extLst>
        </c:ser>
        <c:ser>
          <c:idx val="1"/>
          <c:order val="1"/>
          <c:tx>
            <c:strRef>
              <c:f>'Terrorismo en 2024'!$P$7</c:f>
              <c:strCache>
                <c:ptCount val="1"/>
                <c:pt idx="0">
                  <c:v>Procedimientos Abreviados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'Terrorismo en 2024'!$Q$5:$S$5</c:f>
              <c:strCache>
                <c:ptCount val="3"/>
                <c:pt idx="0">
                  <c:v>ETA</c:v>
                </c:pt>
                <c:pt idx="1">
                  <c:v>Yihadistas</c:v>
                </c:pt>
                <c:pt idx="2">
                  <c:v>Otros Grupos</c:v>
                </c:pt>
              </c:strCache>
            </c:strRef>
          </c:cat>
          <c:val>
            <c:numRef>
              <c:f>'Terrorismo en 2024'!$Q$7:$S$7</c:f>
              <c:numCache>
                <c:formatCode>General</c:formatCode>
                <c:ptCount val="3"/>
                <c:pt idx="0">
                  <c:v>2</c:v>
                </c:pt>
                <c:pt idx="1">
                  <c:v>16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3-4235-B455-230C24831E0E}"/>
            </c:ext>
          </c:extLst>
        </c:ser>
        <c:ser>
          <c:idx val="2"/>
          <c:order val="2"/>
          <c:tx>
            <c:strRef>
              <c:f>'Terrorismo en 2024'!$P$8</c:f>
              <c:strCache>
                <c:ptCount val="1"/>
                <c:pt idx="0">
                  <c:v>Sumarios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'Terrorismo en 2024'!$Q$5:$S$5</c:f>
              <c:strCache>
                <c:ptCount val="3"/>
                <c:pt idx="0">
                  <c:v>ETA</c:v>
                </c:pt>
                <c:pt idx="1">
                  <c:v>Yihadistas</c:v>
                </c:pt>
                <c:pt idx="2">
                  <c:v>Otros Grupos</c:v>
                </c:pt>
              </c:strCache>
            </c:strRef>
          </c:cat>
          <c:val>
            <c:numRef>
              <c:f>'Terrorismo en 2024'!$Q$8:$S$8</c:f>
              <c:numCache>
                <c:formatCode>General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73-4235-B455-230C24831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840192"/>
        <c:axId val="1"/>
      </c:barChart>
      <c:catAx>
        <c:axId val="1508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40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1799716486119545E-2"/>
          <c:y val="0.79727778205434496"/>
          <c:w val="0.91856851322550415"/>
          <c:h val="0.158080939545258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114300</xdr:rowOff>
    </xdr:from>
    <xdr:to>
      <xdr:col>12</xdr:col>
      <xdr:colOff>396240</xdr:colOff>
      <xdr:row>20</xdr:row>
      <xdr:rowOff>114300</xdr:rowOff>
    </xdr:to>
    <xdr:graphicFrame macro="">
      <xdr:nvGraphicFramePr>
        <xdr:cNvPr id="5512372" name="1 Gráfico">
          <a:extLst>
            <a:ext uri="{FF2B5EF4-FFF2-40B4-BE49-F238E27FC236}">
              <a16:creationId xmlns:a16="http://schemas.microsoft.com/office/drawing/2014/main" id="{EC2D597C-ABAB-429F-B251-5D4A272EC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</xdr:colOff>
      <xdr:row>6</xdr:row>
      <xdr:rowOff>142875</xdr:rowOff>
    </xdr:from>
    <xdr:to>
      <xdr:col>31</xdr:col>
      <xdr:colOff>45720</xdr:colOff>
      <xdr:row>20</xdr:row>
      <xdr:rowOff>45721</xdr:rowOff>
    </xdr:to>
    <xdr:graphicFrame macro="">
      <xdr:nvGraphicFramePr>
        <xdr:cNvPr id="5512373" name="2 Gráfico">
          <a:extLst>
            <a:ext uri="{FF2B5EF4-FFF2-40B4-BE49-F238E27FC236}">
              <a16:creationId xmlns:a16="http://schemas.microsoft.com/office/drawing/2014/main" id="{9DA492FE-5258-4837-A0A8-0FE2B8478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53340</xdr:colOff>
      <xdr:row>7</xdr:row>
      <xdr:rowOff>38100</xdr:rowOff>
    </xdr:from>
    <xdr:to>
      <xdr:col>47</xdr:col>
      <xdr:colOff>60960</xdr:colOff>
      <xdr:row>21</xdr:row>
      <xdr:rowOff>114300</xdr:rowOff>
    </xdr:to>
    <xdr:graphicFrame macro="">
      <xdr:nvGraphicFramePr>
        <xdr:cNvPr id="5512374" name="3 Gráfico">
          <a:extLst>
            <a:ext uri="{FF2B5EF4-FFF2-40B4-BE49-F238E27FC236}">
              <a16:creationId xmlns:a16="http://schemas.microsoft.com/office/drawing/2014/main" id="{B3537DDF-FFB9-4837-9725-70667FE3C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398145</xdr:colOff>
      <xdr:row>7</xdr:row>
      <xdr:rowOff>19050</xdr:rowOff>
    </xdr:from>
    <xdr:to>
      <xdr:col>62</xdr:col>
      <xdr:colOff>123825</xdr:colOff>
      <xdr:row>21</xdr:row>
      <xdr:rowOff>171450</xdr:rowOff>
    </xdr:to>
    <xdr:graphicFrame macro="">
      <xdr:nvGraphicFramePr>
        <xdr:cNvPr id="5512375" name="6 Gráfico">
          <a:extLst>
            <a:ext uri="{FF2B5EF4-FFF2-40B4-BE49-F238E27FC236}">
              <a16:creationId xmlns:a16="http://schemas.microsoft.com/office/drawing/2014/main" id="{163979AC-81B6-4DBE-8C0B-779F99300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63</xdr:col>
      <xdr:colOff>464820</xdr:colOff>
      <xdr:row>6</xdr:row>
      <xdr:rowOff>133349</xdr:rowOff>
    </xdr:from>
    <xdr:to>
      <xdr:col>78</xdr:col>
      <xdr:colOff>213360</xdr:colOff>
      <xdr:row>22</xdr:row>
      <xdr:rowOff>53340</xdr:rowOff>
    </xdr:to>
    <xdr:graphicFrame macro="">
      <xdr:nvGraphicFramePr>
        <xdr:cNvPr id="5512376" name="10 Gráfico">
          <a:extLst>
            <a:ext uri="{FF2B5EF4-FFF2-40B4-BE49-F238E27FC236}">
              <a16:creationId xmlns:a16="http://schemas.microsoft.com/office/drawing/2014/main" id="{B2B4F0F7-D047-4933-A1EC-70CC4FCEF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8</xdr:row>
      <xdr:rowOff>47625</xdr:rowOff>
    </xdr:from>
    <xdr:to>
      <xdr:col>6</xdr:col>
      <xdr:colOff>85725</xdr:colOff>
      <xdr:row>21</xdr:row>
      <xdr:rowOff>47625</xdr:rowOff>
    </xdr:to>
    <xdr:graphicFrame macro="">
      <xdr:nvGraphicFramePr>
        <xdr:cNvPr id="5518516" name="1 Gráfico">
          <a:extLst>
            <a:ext uri="{FF2B5EF4-FFF2-40B4-BE49-F238E27FC236}">
              <a16:creationId xmlns:a16="http://schemas.microsoft.com/office/drawing/2014/main" id="{40A5761F-1EDC-4877-A3FD-EDD7656B0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209550</xdr:colOff>
      <xdr:row>9</xdr:row>
      <xdr:rowOff>180975</xdr:rowOff>
    </xdr:from>
    <xdr:to>
      <xdr:col>26</xdr:col>
      <xdr:colOff>209550</xdr:colOff>
      <xdr:row>22</xdr:row>
      <xdr:rowOff>200025</xdr:rowOff>
    </xdr:to>
    <xdr:graphicFrame macro="">
      <xdr:nvGraphicFramePr>
        <xdr:cNvPr id="5518517" name="5 Gráfico">
          <a:extLst>
            <a:ext uri="{FF2B5EF4-FFF2-40B4-BE49-F238E27FC236}">
              <a16:creationId xmlns:a16="http://schemas.microsoft.com/office/drawing/2014/main" id="{2EB9C920-A905-4002-8C7F-771985FB0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247650</xdr:colOff>
      <xdr:row>6</xdr:row>
      <xdr:rowOff>342900</xdr:rowOff>
    </xdr:from>
    <xdr:to>
      <xdr:col>12</xdr:col>
      <xdr:colOff>1428750</xdr:colOff>
      <xdr:row>19</xdr:row>
      <xdr:rowOff>361950</xdr:rowOff>
    </xdr:to>
    <xdr:graphicFrame macro="">
      <xdr:nvGraphicFramePr>
        <xdr:cNvPr id="5518518" name="1 Gráfico">
          <a:extLst>
            <a:ext uri="{FF2B5EF4-FFF2-40B4-BE49-F238E27FC236}">
              <a16:creationId xmlns:a16="http://schemas.microsoft.com/office/drawing/2014/main" id="{BF2E8DF6-4D6A-4B57-9747-A81CF33FD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85725</xdr:colOff>
      <xdr:row>9</xdr:row>
      <xdr:rowOff>0</xdr:rowOff>
    </xdr:from>
    <xdr:to>
      <xdr:col>19</xdr:col>
      <xdr:colOff>352425</xdr:colOff>
      <xdr:row>23</xdr:row>
      <xdr:rowOff>104775</xdr:rowOff>
    </xdr:to>
    <xdr:graphicFrame macro="">
      <xdr:nvGraphicFramePr>
        <xdr:cNvPr id="5518519" name="Gráfico 1">
          <a:extLst>
            <a:ext uri="{FF2B5EF4-FFF2-40B4-BE49-F238E27FC236}">
              <a16:creationId xmlns:a16="http://schemas.microsoft.com/office/drawing/2014/main" id="{395F9AE6-5AD4-4031-9589-AE4969FCC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19050</xdr:colOff>
      <xdr:row>8</xdr:row>
      <xdr:rowOff>323850</xdr:rowOff>
    </xdr:from>
    <xdr:to>
      <xdr:col>33</xdr:col>
      <xdr:colOff>0</xdr:colOff>
      <xdr:row>23</xdr:row>
      <xdr:rowOff>104775</xdr:rowOff>
    </xdr:to>
    <xdr:graphicFrame macro="">
      <xdr:nvGraphicFramePr>
        <xdr:cNvPr id="5518520" name="Gráfico 3">
          <a:extLst>
            <a:ext uri="{FF2B5EF4-FFF2-40B4-BE49-F238E27FC236}">
              <a16:creationId xmlns:a16="http://schemas.microsoft.com/office/drawing/2014/main" id="{68119A3A-166E-4ACF-BE1C-78D1605E4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6</xdr:col>
      <xdr:colOff>19050</xdr:colOff>
      <xdr:row>20</xdr:row>
      <xdr:rowOff>57150</xdr:rowOff>
    </xdr:to>
    <xdr:graphicFrame macro="">
      <xdr:nvGraphicFramePr>
        <xdr:cNvPr id="103224" name="1 Gráfico">
          <a:extLst>
            <a:ext uri="{FF2B5EF4-FFF2-40B4-BE49-F238E27FC236}">
              <a16:creationId xmlns:a16="http://schemas.microsoft.com/office/drawing/2014/main" id="{2F2EDBDD-C512-4E78-A6B5-FB225EC52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19050</xdr:rowOff>
    </xdr:from>
    <xdr:to>
      <xdr:col>7</xdr:col>
      <xdr:colOff>19050</xdr:colOff>
      <xdr:row>20</xdr:row>
      <xdr:rowOff>57150</xdr:rowOff>
    </xdr:to>
    <xdr:graphicFrame macro="">
      <xdr:nvGraphicFramePr>
        <xdr:cNvPr id="103225" name="2 Gráfico">
          <a:extLst>
            <a:ext uri="{FF2B5EF4-FFF2-40B4-BE49-F238E27FC236}">
              <a16:creationId xmlns:a16="http://schemas.microsoft.com/office/drawing/2014/main" id="{56D332F3-D40F-4788-8521-7CF956914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152400</xdr:colOff>
      <xdr:row>7</xdr:row>
      <xdr:rowOff>38100</xdr:rowOff>
    </xdr:from>
    <xdr:to>
      <xdr:col>14</xdr:col>
      <xdr:colOff>1352550</xdr:colOff>
      <xdr:row>20</xdr:row>
      <xdr:rowOff>76200</xdr:rowOff>
    </xdr:to>
    <xdr:graphicFrame macro="">
      <xdr:nvGraphicFramePr>
        <xdr:cNvPr id="103226" name="2 Gráfico">
          <a:extLst>
            <a:ext uri="{FF2B5EF4-FFF2-40B4-BE49-F238E27FC236}">
              <a16:creationId xmlns:a16="http://schemas.microsoft.com/office/drawing/2014/main" id="{A1981516-E03B-41CF-8FB0-3FDBAFC33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414654</xdr:colOff>
      <xdr:row>0</xdr:row>
      <xdr:rowOff>39371</xdr:rowOff>
    </xdr:from>
    <xdr:to>
      <xdr:col>17</xdr:col>
      <xdr:colOff>328929</xdr:colOff>
      <xdr:row>20</xdr:row>
      <xdr:rowOff>115570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11F0FD-F7B4-473D-9E3C-6CDD3397A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280670</xdr:colOff>
      <xdr:row>4</xdr:row>
      <xdr:rowOff>16192</xdr:rowOff>
    </xdr:from>
    <xdr:to>
      <xdr:col>15</xdr:col>
      <xdr:colOff>280670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F1D669-9AF4-43FA-B52D-9038A3788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403225</xdr:colOff>
      <xdr:row>0</xdr:row>
      <xdr:rowOff>79377</xdr:rowOff>
    </xdr:from>
    <xdr:to>
      <xdr:col>17</xdr:col>
      <xdr:colOff>720989</xdr:colOff>
      <xdr:row>15</xdr:row>
      <xdr:rowOff>231512</xdr:rowOff>
    </xdr:to>
    <xdr:graphicFrame macro="">
      <xdr:nvGraphicFramePr>
        <xdr:cNvPr id="363299" name="Gráfico 2">
          <a:extLst>
            <a:ext uri="{FF2B5EF4-FFF2-40B4-BE49-F238E27FC236}">
              <a16:creationId xmlns:a16="http://schemas.microsoft.com/office/drawing/2014/main" id="{EF36E86F-5B07-4E01-AB02-D1A901284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68794</xdr:colOff>
      <xdr:row>0</xdr:row>
      <xdr:rowOff>52917</xdr:rowOff>
    </xdr:from>
    <xdr:to>
      <xdr:col>31</xdr:col>
      <xdr:colOff>145521</xdr:colOff>
      <xdr:row>15</xdr:row>
      <xdr:rowOff>277813</xdr:rowOff>
    </xdr:to>
    <xdr:graphicFrame macro="">
      <xdr:nvGraphicFramePr>
        <xdr:cNvPr id="363300" name="Gráfico 6">
          <a:extLst>
            <a:ext uri="{FF2B5EF4-FFF2-40B4-BE49-F238E27FC236}">
              <a16:creationId xmlns:a16="http://schemas.microsoft.com/office/drawing/2014/main" id="{FD9202AE-DFE1-4814-BA19-CE5483C0D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31616</xdr:colOff>
      <xdr:row>17</xdr:row>
      <xdr:rowOff>39027</xdr:rowOff>
    </xdr:from>
    <xdr:to>
      <xdr:col>20</xdr:col>
      <xdr:colOff>529167</xdr:colOff>
      <xdr:row>33</xdr:row>
      <xdr:rowOff>85990</xdr:rowOff>
    </xdr:to>
    <xdr:graphicFrame macro="">
      <xdr:nvGraphicFramePr>
        <xdr:cNvPr id="363303" name="Gráfico 9">
          <a:extLst>
            <a:ext uri="{FF2B5EF4-FFF2-40B4-BE49-F238E27FC236}">
              <a16:creationId xmlns:a16="http://schemas.microsoft.com/office/drawing/2014/main" id="{5010D1EF-C080-4983-8F6F-726A82EE8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25135</xdr:colOff>
      <xdr:row>19</xdr:row>
      <xdr:rowOff>42995</xdr:rowOff>
    </xdr:from>
    <xdr:to>
      <xdr:col>11</xdr:col>
      <xdr:colOff>557608</xdr:colOff>
      <xdr:row>38</xdr:row>
      <xdr:rowOff>115623</xdr:rowOff>
    </xdr:to>
    <xdr:graphicFrame macro="">
      <xdr:nvGraphicFramePr>
        <xdr:cNvPr id="363305" name="Gráfico 2">
          <a:extLst>
            <a:ext uri="{FF2B5EF4-FFF2-40B4-BE49-F238E27FC236}">
              <a16:creationId xmlns:a16="http://schemas.microsoft.com/office/drawing/2014/main" id="{70D377C8-1147-41C6-A24C-4BF956E3B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138244</xdr:colOff>
      <xdr:row>15</xdr:row>
      <xdr:rowOff>264584</xdr:rowOff>
    </xdr:from>
    <xdr:to>
      <xdr:col>31</xdr:col>
      <xdr:colOff>562239</xdr:colOff>
      <xdr:row>33</xdr:row>
      <xdr:rowOff>85990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631AE6-0270-D9FD-DB3F-32469A8439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13"/>
  <sheetViews>
    <sheetView showGridLines="0" showRowColHeaders="0" workbookViewId="0">
      <selection activeCell="K2" sqref="K2"/>
    </sheetView>
  </sheetViews>
  <sheetFormatPr baseColWidth="10" defaultColWidth="11.453125" defaultRowHeight="14.5" x14ac:dyDescent="0.35"/>
  <cols>
    <col min="1" max="1" width="3.54296875" customWidth="1"/>
    <col min="2" max="2" width="24.7265625" customWidth="1"/>
    <col min="3" max="3" width="9.7265625" customWidth="1"/>
    <col min="4" max="4" width="14.26953125" customWidth="1"/>
    <col min="5" max="5" width="15.453125" bestFit="1" customWidth="1"/>
    <col min="6" max="6" width="12.26953125" bestFit="1" customWidth="1"/>
  </cols>
  <sheetData>
    <row r="1" spans="2:5" ht="23.25" customHeight="1" x14ac:dyDescent="0.35">
      <c r="B1" s="64" t="s">
        <v>0</v>
      </c>
      <c r="C1" s="65"/>
      <c r="D1" s="65"/>
      <c r="E1" s="65"/>
    </row>
    <row r="3" spans="2:5" ht="18.75" customHeight="1" x14ac:dyDescent="0.35">
      <c r="B3" s="64" t="s">
        <v>1</v>
      </c>
      <c r="C3" s="64"/>
      <c r="D3" s="64"/>
      <c r="E3" s="64"/>
    </row>
    <row r="5" spans="2:5" ht="23.5" customHeight="1" x14ac:dyDescent="0.35">
      <c r="B5" s="66" t="s">
        <v>2</v>
      </c>
      <c r="C5" s="67"/>
      <c r="D5" s="67"/>
      <c r="E5" s="67"/>
    </row>
    <row r="7" spans="2:5" ht="22.9" customHeight="1" x14ac:dyDescent="0.35">
      <c r="B7" s="1"/>
      <c r="C7" s="1" t="s">
        <v>3</v>
      </c>
    </row>
    <row r="8" spans="2:5" x14ac:dyDescent="0.35">
      <c r="B8" s="1" t="s">
        <v>4</v>
      </c>
      <c r="C8" s="9">
        <v>703</v>
      </c>
      <c r="D8" s="59"/>
      <c r="E8" s="59"/>
    </row>
    <row r="9" spans="2:5" x14ac:dyDescent="0.35">
      <c r="B9" s="1" t="s">
        <v>5</v>
      </c>
      <c r="C9" s="9">
        <v>30</v>
      </c>
      <c r="D9" s="59"/>
    </row>
    <row r="10" spans="2:5" x14ac:dyDescent="0.35">
      <c r="B10" s="1" t="s">
        <v>6</v>
      </c>
      <c r="C10" s="9">
        <v>20</v>
      </c>
      <c r="D10" s="59"/>
    </row>
    <row r="13" spans="2:5" ht="15" customHeight="1" x14ac:dyDescent="0.35"/>
  </sheetData>
  <sheetProtection algorithmName="SHA-512" hashValue="fzBYquT5pxr9RfBFtPD9dsm1p9ysw5QZ/IMdaCXaRk/7CHMJqRt8sPjmhHBDj/8PaZeAIQ3r14HwQOXs33sCUg==" saltValue="4RII+CkpoMDNwrxt3IfQzQ==" spinCount="100000" sheet="1" objects="1" scenarios="1"/>
  <mergeCells count="3">
    <mergeCell ref="B3:E3"/>
    <mergeCell ref="B1:E1"/>
    <mergeCell ref="B5:E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Z26"/>
  <sheetViews>
    <sheetView showGridLines="0" showRowColHeaders="0" topLeftCell="T1" zoomScale="98" zoomScaleNormal="98" workbookViewId="0">
      <selection activeCell="BZ7" sqref="BZ7"/>
    </sheetView>
  </sheetViews>
  <sheetFormatPr baseColWidth="10" defaultColWidth="11.453125" defaultRowHeight="14.5" x14ac:dyDescent="0.35"/>
  <cols>
    <col min="1" max="1" width="2.26953125" customWidth="1"/>
    <col min="2" max="13" width="6.1796875" bestFit="1" customWidth="1"/>
    <col min="14" max="16" width="6.1796875" customWidth="1"/>
    <col min="18" max="26" width="6.1796875" bestFit="1" customWidth="1"/>
    <col min="27" max="27" width="6.1796875" customWidth="1"/>
    <col min="28" max="29" width="6.1796875" bestFit="1" customWidth="1"/>
    <col min="30" max="31" width="6.1796875" customWidth="1"/>
    <col min="32" max="32" width="7.7265625" customWidth="1"/>
    <col min="33" max="33" width="1.26953125" customWidth="1"/>
    <col min="34" max="43" width="6.1796875" bestFit="1" customWidth="1"/>
    <col min="44" max="44" width="6.1796875" customWidth="1"/>
    <col min="45" max="45" width="6.1796875" bestFit="1" customWidth="1"/>
    <col min="46" max="48" width="6.1796875" customWidth="1"/>
    <col min="49" max="49" width="1.81640625" customWidth="1"/>
    <col min="50" max="57" width="6.1796875" bestFit="1" customWidth="1"/>
    <col min="58" max="58" width="6.1796875" customWidth="1"/>
    <col min="59" max="60" width="6.1796875" bestFit="1" customWidth="1"/>
    <col min="61" max="61" width="6.1796875" customWidth="1"/>
    <col min="62" max="62" width="6.7265625" bestFit="1" customWidth="1"/>
    <col min="63" max="63" width="2.1796875" customWidth="1"/>
    <col min="64" max="64" width="7.26953125" customWidth="1"/>
    <col min="65" max="65" width="6.1796875" bestFit="1" customWidth="1"/>
    <col min="66" max="73" width="6.453125" bestFit="1" customWidth="1"/>
    <col min="74" max="74" width="6.7265625" bestFit="1" customWidth="1"/>
    <col min="75" max="75" width="6.453125" bestFit="1" customWidth="1"/>
    <col min="76" max="76" width="6.7265625" bestFit="1" customWidth="1"/>
    <col min="77" max="77" width="6.7265625" customWidth="1"/>
    <col min="78" max="78" width="6.7265625" bestFit="1" customWidth="1"/>
  </cols>
  <sheetData>
    <row r="1" spans="2:78" ht="18.5" x14ac:dyDescent="0.45">
      <c r="B1" s="55" t="s">
        <v>7</v>
      </c>
      <c r="C1" s="54"/>
      <c r="D1" s="54"/>
      <c r="E1" s="54"/>
      <c r="F1" s="54"/>
      <c r="G1" s="54"/>
      <c r="O1" s="3"/>
      <c r="P1" s="3"/>
      <c r="Q1" s="4"/>
      <c r="R1" s="4"/>
    </row>
    <row r="2" spans="2:78" x14ac:dyDescent="0.35">
      <c r="R2" s="69" t="s">
        <v>5</v>
      </c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3"/>
      <c r="AE2" s="19"/>
    </row>
    <row r="3" spans="2:78" ht="15" customHeight="1" x14ac:dyDescent="0.35">
      <c r="B3" s="66" t="s">
        <v>4</v>
      </c>
      <c r="C3" s="67"/>
      <c r="D3" s="67"/>
      <c r="E3" s="67"/>
      <c r="F3" s="67"/>
      <c r="G3" s="67"/>
      <c r="H3" s="8"/>
      <c r="I3" s="8"/>
      <c r="J3" s="8"/>
      <c r="K3" s="8"/>
      <c r="L3" s="8"/>
      <c r="M3" s="5"/>
      <c r="N3" s="5"/>
      <c r="O3" s="5"/>
      <c r="P3" s="5"/>
      <c r="Q3" s="18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3"/>
      <c r="AE3" s="19"/>
      <c r="AF3" s="5"/>
      <c r="AG3" s="66" t="s">
        <v>6</v>
      </c>
      <c r="AH3" s="67"/>
      <c r="AI3" s="67"/>
      <c r="AJ3" s="67"/>
      <c r="AK3" s="67"/>
      <c r="AL3" s="67"/>
      <c r="AM3" s="8"/>
      <c r="AN3" s="8"/>
      <c r="AO3" s="8"/>
      <c r="AP3" s="8"/>
      <c r="AQ3" s="8"/>
      <c r="AR3" s="8"/>
      <c r="AS3" s="5"/>
      <c r="AT3" s="5"/>
      <c r="AU3" s="5"/>
      <c r="AV3" s="5"/>
      <c r="AW3" s="66" t="s">
        <v>8</v>
      </c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2"/>
      <c r="BM3" s="66" t="s">
        <v>9</v>
      </c>
      <c r="BN3" s="67"/>
      <c r="BO3" s="67"/>
      <c r="BP3" s="67"/>
      <c r="BQ3" s="67"/>
      <c r="BR3" s="67"/>
      <c r="BS3" s="67"/>
      <c r="BT3" s="67"/>
      <c r="BU3" s="67"/>
      <c r="BV3" s="68"/>
      <c r="BW3" s="4"/>
    </row>
    <row r="5" spans="2:78" x14ac:dyDescent="0.35"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23" t="s">
        <v>18</v>
      </c>
      <c r="K5" s="1" t="s">
        <v>19</v>
      </c>
      <c r="L5" s="1" t="s">
        <v>20</v>
      </c>
      <c r="M5" s="1" t="s">
        <v>21</v>
      </c>
      <c r="N5" s="1" t="s">
        <v>87</v>
      </c>
      <c r="O5" s="1" t="s">
        <v>93</v>
      </c>
      <c r="P5" s="53"/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15</v>
      </c>
      <c r="X5" s="1" t="s">
        <v>16</v>
      </c>
      <c r="Y5" s="1" t="s">
        <v>17</v>
      </c>
      <c r="Z5" s="1" t="s">
        <v>18</v>
      </c>
      <c r="AA5" s="1" t="s">
        <v>19</v>
      </c>
      <c r="AB5" s="1" t="s">
        <v>20</v>
      </c>
      <c r="AC5" s="1" t="s">
        <v>21</v>
      </c>
      <c r="AD5" s="1" t="s">
        <v>87</v>
      </c>
      <c r="AE5" s="1" t="s">
        <v>93</v>
      </c>
      <c r="AF5" s="53"/>
      <c r="AH5" s="1" t="s">
        <v>10</v>
      </c>
      <c r="AI5" s="1" t="s">
        <v>11</v>
      </c>
      <c r="AJ5" s="1" t="s">
        <v>12</v>
      </c>
      <c r="AK5" s="1" t="s">
        <v>13</v>
      </c>
      <c r="AL5" s="1" t="s">
        <v>14</v>
      </c>
      <c r="AM5" s="1" t="s">
        <v>15</v>
      </c>
      <c r="AN5" s="1" t="s">
        <v>16</v>
      </c>
      <c r="AO5" s="1" t="s">
        <v>17</v>
      </c>
      <c r="AP5" s="1" t="s">
        <v>18</v>
      </c>
      <c r="AQ5" s="1" t="s">
        <v>19</v>
      </c>
      <c r="AR5" s="1" t="s">
        <v>20</v>
      </c>
      <c r="AS5" s="1" t="s">
        <v>21</v>
      </c>
      <c r="AT5" s="1" t="s">
        <v>87</v>
      </c>
      <c r="AU5" s="1" t="s">
        <v>93</v>
      </c>
      <c r="AV5" s="53"/>
      <c r="AX5" s="1" t="s">
        <v>11</v>
      </c>
      <c r="AY5" s="1" t="s">
        <v>12</v>
      </c>
      <c r="AZ5" s="1" t="s">
        <v>13</v>
      </c>
      <c r="BA5" s="1" t="s">
        <v>14</v>
      </c>
      <c r="BB5" s="1" t="s">
        <v>15</v>
      </c>
      <c r="BC5" s="1" t="s">
        <v>16</v>
      </c>
      <c r="BD5" s="1" t="s">
        <v>17</v>
      </c>
      <c r="BE5" s="1" t="s">
        <v>18</v>
      </c>
      <c r="BF5" s="1" t="s">
        <v>19</v>
      </c>
      <c r="BG5" s="1" t="s">
        <v>20</v>
      </c>
      <c r="BH5" s="1" t="s">
        <v>21</v>
      </c>
      <c r="BI5" s="1" t="s">
        <v>87</v>
      </c>
      <c r="BJ5" s="1" t="s">
        <v>93</v>
      </c>
      <c r="BM5" s="1" t="s">
        <v>10</v>
      </c>
      <c r="BN5" s="1" t="s">
        <v>11</v>
      </c>
      <c r="BO5" s="1" t="s">
        <v>12</v>
      </c>
      <c r="BP5" s="1" t="s">
        <v>13</v>
      </c>
      <c r="BQ5" s="1" t="s">
        <v>14</v>
      </c>
      <c r="BR5" s="1" t="s">
        <v>15</v>
      </c>
      <c r="BS5" s="1" t="s">
        <v>16</v>
      </c>
      <c r="BT5" s="1" t="s">
        <v>17</v>
      </c>
      <c r="BU5" s="1" t="s">
        <v>18</v>
      </c>
      <c r="BV5" s="1" t="s">
        <v>19</v>
      </c>
      <c r="BW5" s="1" t="s">
        <v>20</v>
      </c>
      <c r="BX5" s="1" t="s">
        <v>21</v>
      </c>
      <c r="BY5" s="1" t="s">
        <v>87</v>
      </c>
      <c r="BZ5" s="1" t="s">
        <v>93</v>
      </c>
    </row>
    <row r="6" spans="2:78" x14ac:dyDescent="0.35">
      <c r="B6" s="2">
        <v>314</v>
      </c>
      <c r="C6" s="2">
        <v>276</v>
      </c>
      <c r="D6" s="2">
        <v>242</v>
      </c>
      <c r="E6" s="2">
        <v>312</v>
      </c>
      <c r="F6" s="2">
        <v>331</v>
      </c>
      <c r="G6" s="2">
        <v>324</v>
      </c>
      <c r="H6" s="2">
        <v>574</v>
      </c>
      <c r="I6" s="2">
        <v>210</v>
      </c>
      <c r="J6" s="24">
        <v>197</v>
      </c>
      <c r="K6" s="2">
        <v>150</v>
      </c>
      <c r="L6" s="2">
        <v>151</v>
      </c>
      <c r="M6" s="2">
        <v>163</v>
      </c>
      <c r="N6" s="2">
        <v>195</v>
      </c>
      <c r="O6" s="2">
        <v>197</v>
      </c>
      <c r="P6" s="13"/>
      <c r="R6" s="2">
        <v>15</v>
      </c>
      <c r="S6" s="2">
        <v>15</v>
      </c>
      <c r="T6" s="2">
        <v>18</v>
      </c>
      <c r="U6" s="2">
        <v>10</v>
      </c>
      <c r="V6" s="2">
        <v>38</v>
      </c>
      <c r="W6" s="2">
        <v>31</v>
      </c>
      <c r="X6" s="2">
        <v>41</v>
      </c>
      <c r="Y6" s="2">
        <v>8</v>
      </c>
      <c r="Z6" s="2">
        <v>10</v>
      </c>
      <c r="AA6" s="2">
        <v>11</v>
      </c>
      <c r="AB6" s="2">
        <v>10</v>
      </c>
      <c r="AC6" s="2">
        <v>3</v>
      </c>
      <c r="AD6" s="2">
        <v>10</v>
      </c>
      <c r="AE6" s="2">
        <v>21</v>
      </c>
      <c r="AF6" s="13"/>
      <c r="AH6" s="2">
        <v>28</v>
      </c>
      <c r="AI6" s="2">
        <v>15</v>
      </c>
      <c r="AJ6" s="2">
        <v>12</v>
      </c>
      <c r="AK6" s="2">
        <v>10</v>
      </c>
      <c r="AL6" s="2">
        <v>14</v>
      </c>
      <c r="AM6" s="2">
        <v>20</v>
      </c>
      <c r="AN6" s="2">
        <v>31</v>
      </c>
      <c r="AO6" s="2">
        <v>39</v>
      </c>
      <c r="AP6" s="2">
        <v>11</v>
      </c>
      <c r="AQ6" s="2">
        <v>12</v>
      </c>
      <c r="AR6" s="2">
        <v>10</v>
      </c>
      <c r="AS6" s="2">
        <v>4</v>
      </c>
      <c r="AT6" s="2">
        <v>11</v>
      </c>
      <c r="AU6" s="2">
        <v>12</v>
      </c>
      <c r="AV6" s="13"/>
      <c r="AX6" s="2">
        <v>59</v>
      </c>
      <c r="AY6" s="2">
        <v>55</v>
      </c>
      <c r="AZ6" s="2">
        <v>39</v>
      </c>
      <c r="BA6" s="2">
        <v>57</v>
      </c>
      <c r="BB6" s="2">
        <v>63</v>
      </c>
      <c r="BC6" s="2"/>
      <c r="BD6" s="2">
        <v>73</v>
      </c>
      <c r="BE6" s="2">
        <v>43</v>
      </c>
      <c r="BF6" s="2">
        <v>27</v>
      </c>
      <c r="BG6" s="2">
        <v>41</v>
      </c>
      <c r="BH6" s="2">
        <v>25</v>
      </c>
      <c r="BI6" s="2">
        <v>13</v>
      </c>
      <c r="BJ6" s="2">
        <v>40</v>
      </c>
      <c r="BM6" s="2">
        <v>173</v>
      </c>
      <c r="BN6" s="2">
        <v>109</v>
      </c>
      <c r="BO6" s="2">
        <v>74</v>
      </c>
      <c r="BP6" s="2">
        <v>59</v>
      </c>
      <c r="BQ6" s="2">
        <v>102</v>
      </c>
      <c r="BR6" s="2">
        <v>101</v>
      </c>
      <c r="BS6" s="2"/>
      <c r="BT6" s="2">
        <v>74</v>
      </c>
      <c r="BU6" s="2">
        <v>101</v>
      </c>
      <c r="BV6" s="2">
        <v>19</v>
      </c>
      <c r="BW6" s="2">
        <v>37</v>
      </c>
      <c r="BX6" s="2">
        <v>22</v>
      </c>
      <c r="BY6" s="2">
        <v>36</v>
      </c>
      <c r="BZ6" s="2">
        <v>19</v>
      </c>
    </row>
    <row r="23" spans="53:71" x14ac:dyDescent="0.35">
      <c r="BA23" s="14"/>
    </row>
    <row r="26" spans="53:71" x14ac:dyDescent="0.35">
      <c r="BS26" s="15"/>
    </row>
  </sheetData>
  <sheetProtection algorithmName="SHA-512" hashValue="+jPto/EnLN6T6u0EEcWiHv587Bz1DCGhg9/Y27AbNpe7F82Od5m7ZetvlyC2m9Y06EU7IahwRLpv6F2DvqPDgQ==" saltValue="uhdzPLFyF0eIu1MkA8V30A==" spinCount="100000" sheet="1" objects="1" scenarios="1"/>
  <mergeCells count="5">
    <mergeCell ref="BM3:BV3"/>
    <mergeCell ref="B3:G3"/>
    <mergeCell ref="AG3:AL3"/>
    <mergeCell ref="R2:AC3"/>
    <mergeCell ref="AW3:BH3"/>
  </mergeCells>
  <phoneticPr fontId="4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AG28"/>
  <sheetViews>
    <sheetView showGridLines="0" showRowColHeaders="0" zoomScaleNormal="100" workbookViewId="0"/>
  </sheetViews>
  <sheetFormatPr baseColWidth="10" defaultColWidth="11.453125" defaultRowHeight="14.5" x14ac:dyDescent="0.35"/>
  <cols>
    <col min="1" max="1" width="2.81640625" customWidth="1"/>
    <col min="4" max="4" width="16.7265625" bestFit="1" customWidth="1"/>
    <col min="8" max="8" width="3" customWidth="1"/>
    <col min="11" max="11" width="16.7265625" bestFit="1" customWidth="1"/>
    <col min="15" max="15" width="3" customWidth="1"/>
    <col min="16" max="20" width="11.7265625" customWidth="1"/>
    <col min="21" max="21" width="3" customWidth="1"/>
    <col min="22" max="26" width="11.7265625" customWidth="1"/>
    <col min="28" max="28" width="2.54296875" customWidth="1"/>
    <col min="29" max="29" width="10.453125" customWidth="1"/>
    <col min="30" max="32" width="11.7265625" customWidth="1"/>
    <col min="34" max="34" width="2.54296875" customWidth="1"/>
  </cols>
  <sheetData>
    <row r="1" spans="2:33" ht="30" customHeight="1" x14ac:dyDescent="0.35">
      <c r="B1" s="64" t="s">
        <v>94</v>
      </c>
      <c r="C1" s="65"/>
      <c r="D1" s="65"/>
      <c r="E1" s="65"/>
      <c r="F1" s="65"/>
      <c r="G1" s="17"/>
      <c r="I1" s="64"/>
      <c r="J1" s="64"/>
      <c r="K1" s="64"/>
      <c r="L1" s="64"/>
      <c r="M1" s="64"/>
      <c r="N1" s="16"/>
    </row>
    <row r="2" spans="2:33" x14ac:dyDescent="0.35">
      <c r="B2" s="14"/>
      <c r="C2" s="19"/>
      <c r="D2" s="19"/>
      <c r="E2" s="19"/>
      <c r="F2" s="19"/>
      <c r="G2" s="19"/>
    </row>
    <row r="3" spans="2:33" ht="27" customHeight="1" x14ac:dyDescent="0.35">
      <c r="B3" s="66" t="s">
        <v>22</v>
      </c>
      <c r="C3" s="67"/>
      <c r="D3" s="67"/>
      <c r="E3" s="67"/>
      <c r="F3" s="67"/>
      <c r="G3" s="8"/>
      <c r="I3" s="66" t="s">
        <v>23</v>
      </c>
      <c r="J3" s="67"/>
      <c r="K3" s="67"/>
      <c r="L3" s="67"/>
      <c r="M3" s="67"/>
      <c r="N3" s="8"/>
      <c r="Q3" s="66" t="s">
        <v>24</v>
      </c>
      <c r="R3" s="66"/>
      <c r="S3" s="66"/>
      <c r="T3" s="18"/>
      <c r="V3" s="66" t="s">
        <v>25</v>
      </c>
      <c r="W3" s="66"/>
      <c r="X3" s="66"/>
      <c r="Y3" s="66"/>
      <c r="Z3" s="66"/>
      <c r="AA3" s="66"/>
      <c r="AD3" s="66" t="s">
        <v>26</v>
      </c>
      <c r="AE3" s="66"/>
      <c r="AF3" s="66"/>
      <c r="AG3" s="66"/>
    </row>
    <row r="5" spans="2:33" ht="24.75" customHeight="1" x14ac:dyDescent="0.35">
      <c r="B5" s="6" t="s">
        <v>27</v>
      </c>
      <c r="C5" s="6" t="s">
        <v>28</v>
      </c>
      <c r="D5" s="6" t="s">
        <v>29</v>
      </c>
      <c r="E5" s="6" t="s">
        <v>30</v>
      </c>
      <c r="F5" s="6" t="s">
        <v>31</v>
      </c>
      <c r="G5" s="20"/>
      <c r="I5" s="6" t="s">
        <v>27</v>
      </c>
      <c r="J5" s="6" t="s">
        <v>28</v>
      </c>
      <c r="K5" s="6" t="s">
        <v>29</v>
      </c>
      <c r="L5" s="6" t="s">
        <v>30</v>
      </c>
      <c r="M5" s="6" t="s">
        <v>31</v>
      </c>
      <c r="N5" s="20"/>
      <c r="Q5" s="6" t="s">
        <v>32</v>
      </c>
      <c r="R5" s="7" t="s">
        <v>33</v>
      </c>
      <c r="S5" s="7" t="s">
        <v>34</v>
      </c>
      <c r="T5" s="21"/>
      <c r="V5" s="7" t="s">
        <v>27</v>
      </c>
      <c r="W5" s="7" t="s">
        <v>35</v>
      </c>
      <c r="X5" s="7" t="s">
        <v>36</v>
      </c>
      <c r="Y5" s="7" t="s">
        <v>37</v>
      </c>
      <c r="Z5" s="7" t="s">
        <v>31</v>
      </c>
      <c r="AD5" s="10" t="s">
        <v>32</v>
      </c>
      <c r="AE5" s="10" t="s">
        <v>33</v>
      </c>
      <c r="AF5" s="10" t="s">
        <v>31</v>
      </c>
      <c r="AG5" s="12" t="s">
        <v>38</v>
      </c>
    </row>
    <row r="6" spans="2:33" x14ac:dyDescent="0.35">
      <c r="B6" s="60">
        <v>197</v>
      </c>
      <c r="C6" s="60">
        <v>3</v>
      </c>
      <c r="D6" s="60">
        <v>294</v>
      </c>
      <c r="E6" s="60">
        <v>3</v>
      </c>
      <c r="F6" s="60">
        <v>206</v>
      </c>
      <c r="G6" s="13"/>
      <c r="I6" s="2">
        <v>12</v>
      </c>
      <c r="J6" s="2">
        <v>0</v>
      </c>
      <c r="K6" s="2">
        <v>0</v>
      </c>
      <c r="L6" s="2">
        <v>0</v>
      </c>
      <c r="M6" s="2">
        <v>8</v>
      </c>
      <c r="N6" s="13"/>
      <c r="P6" s="7" t="s">
        <v>39</v>
      </c>
      <c r="Q6" s="2">
        <v>21</v>
      </c>
      <c r="R6" s="2">
        <v>170</v>
      </c>
      <c r="S6" s="2">
        <v>6</v>
      </c>
      <c r="T6" s="13"/>
      <c r="V6" s="2">
        <v>40</v>
      </c>
      <c r="W6" s="2">
        <v>2</v>
      </c>
      <c r="X6" s="2">
        <v>0</v>
      </c>
      <c r="Y6" s="2">
        <v>5</v>
      </c>
      <c r="Z6" s="2">
        <v>24</v>
      </c>
      <c r="AC6" s="7" t="s">
        <v>40</v>
      </c>
      <c r="AD6" s="60">
        <v>0</v>
      </c>
      <c r="AE6" s="60">
        <v>0</v>
      </c>
      <c r="AF6" s="60">
        <v>1</v>
      </c>
      <c r="AG6" s="61">
        <v>2</v>
      </c>
    </row>
    <row r="7" spans="2:33" ht="18" x14ac:dyDescent="0.35">
      <c r="P7" s="7" t="s">
        <v>41</v>
      </c>
      <c r="Q7" s="2">
        <v>2</v>
      </c>
      <c r="R7" s="2">
        <v>16</v>
      </c>
      <c r="S7" s="2">
        <v>3</v>
      </c>
      <c r="T7" s="13"/>
      <c r="V7" s="13"/>
      <c r="W7" s="13"/>
      <c r="X7" s="13"/>
      <c r="Y7" s="13"/>
      <c r="Z7" s="13"/>
      <c r="AA7" s="13"/>
      <c r="AC7" s="7" t="s">
        <v>42</v>
      </c>
      <c r="AD7" s="60">
        <v>10</v>
      </c>
      <c r="AE7" s="60">
        <v>18</v>
      </c>
      <c r="AF7" s="60">
        <v>2</v>
      </c>
      <c r="AG7" s="61">
        <f>SUM(AD7:AE7)</f>
        <v>28</v>
      </c>
    </row>
    <row r="8" spans="2:33" x14ac:dyDescent="0.35">
      <c r="P8" s="7" t="s">
        <v>6</v>
      </c>
      <c r="Q8" s="2">
        <v>0</v>
      </c>
      <c r="R8" s="2">
        <v>10</v>
      </c>
      <c r="S8" s="2">
        <v>2</v>
      </c>
      <c r="T8" s="13"/>
      <c r="AC8" s="11" t="s">
        <v>38</v>
      </c>
      <c r="AD8" s="61">
        <f>AD6+AD7</f>
        <v>10</v>
      </c>
      <c r="AE8" s="61">
        <f>AE6+AE7</f>
        <v>18</v>
      </c>
      <c r="AF8" s="61">
        <f>AF6+AF7</f>
        <v>3</v>
      </c>
      <c r="AG8" s="61">
        <f>SUM(AD8:AF8)</f>
        <v>31</v>
      </c>
    </row>
    <row r="28" spans="17:17" x14ac:dyDescent="0.35">
      <c r="Q28" s="15"/>
    </row>
  </sheetData>
  <sheetProtection algorithmName="SHA-512" hashValue="NkZPK6jjrVlwXZc+pUN4kGwBINHRDlkUQB2VlcgcvH2Jl9yjGVTnJtewhySj8IlyDf3ce+z84Qbxdq+7x974ug==" saltValue="RgUcysYadlBphWBqIuglKg==" spinCount="100000" sheet="1" objects="1" scenarios="1"/>
  <mergeCells count="7">
    <mergeCell ref="AD3:AG3"/>
    <mergeCell ref="I1:M1"/>
    <mergeCell ref="I3:M3"/>
    <mergeCell ref="B1:F1"/>
    <mergeCell ref="B3:F3"/>
    <mergeCell ref="Q3:S3"/>
    <mergeCell ref="V3:AA3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S25"/>
  <sheetViews>
    <sheetView showGridLines="0" showRowColHeaders="0" zoomScaleNormal="100" workbookViewId="0">
      <selection activeCell="B2" sqref="B2"/>
    </sheetView>
  </sheetViews>
  <sheetFormatPr baseColWidth="10" defaultColWidth="11.453125" defaultRowHeight="14.5" x14ac:dyDescent="0.35"/>
  <cols>
    <col min="1" max="1" width="2.26953125" customWidth="1"/>
    <col min="3" max="3" width="12.1796875" customWidth="1"/>
    <col min="7" max="7" width="2.7265625" customWidth="1"/>
    <col min="8" max="8" width="2.54296875" customWidth="1"/>
    <col min="13" max="13" width="13.453125" customWidth="1"/>
    <col min="16" max="16" width="2.7265625" customWidth="1"/>
  </cols>
  <sheetData>
    <row r="1" spans="2:15" ht="45" customHeight="1" x14ac:dyDescent="0.35">
      <c r="B1" s="64" t="s">
        <v>95</v>
      </c>
      <c r="C1" s="65"/>
      <c r="D1" s="65"/>
      <c r="E1" s="65"/>
      <c r="F1" s="65"/>
    </row>
    <row r="2" spans="2:15" x14ac:dyDescent="0.35">
      <c r="B2" s="15"/>
    </row>
    <row r="3" spans="2:15" ht="27.75" customHeight="1" x14ac:dyDescent="0.35">
      <c r="B3" s="66" t="s">
        <v>43</v>
      </c>
      <c r="C3" s="67"/>
      <c r="D3" s="67"/>
      <c r="E3" s="67"/>
      <c r="F3" s="67"/>
      <c r="I3" s="18"/>
      <c r="J3" s="66" t="s">
        <v>44</v>
      </c>
      <c r="K3" s="67"/>
      <c r="L3" s="67"/>
      <c r="M3" s="67"/>
      <c r="N3" s="67"/>
      <c r="O3" s="8"/>
    </row>
    <row r="5" spans="2:15" ht="27" x14ac:dyDescent="0.35">
      <c r="B5" s="7" t="s">
        <v>27</v>
      </c>
      <c r="C5" s="7" t="s">
        <v>45</v>
      </c>
      <c r="D5" s="7" t="s">
        <v>46</v>
      </c>
      <c r="E5" s="7" t="s">
        <v>47</v>
      </c>
      <c r="F5" s="7" t="s">
        <v>48</v>
      </c>
      <c r="J5" s="7" t="s">
        <v>49</v>
      </c>
      <c r="K5" s="7" t="s">
        <v>50</v>
      </c>
    </row>
    <row r="6" spans="2:15" x14ac:dyDescent="0.35">
      <c r="B6" s="2">
        <v>19</v>
      </c>
      <c r="C6" s="2">
        <v>12</v>
      </c>
      <c r="D6" s="2">
        <v>9</v>
      </c>
      <c r="E6" s="2">
        <v>2</v>
      </c>
      <c r="F6" s="2">
        <v>42</v>
      </c>
      <c r="J6" s="2">
        <v>71</v>
      </c>
      <c r="K6" s="2">
        <v>13</v>
      </c>
    </row>
    <row r="24" spans="17:19" x14ac:dyDescent="0.35">
      <c r="Q24" s="19"/>
      <c r="R24" s="19"/>
      <c r="S24" s="19"/>
    </row>
    <row r="25" spans="17:19" x14ac:dyDescent="0.35">
      <c r="Q25" s="19"/>
      <c r="R25" s="19"/>
      <c r="S25" s="19"/>
    </row>
  </sheetData>
  <sheetProtection algorithmName="SHA-512" hashValue="VoaPuDD0Conz8/zT+PNBqwZiTd8mskLKYPAiZWACyTS7t8ZCmYtUjdBTd+0O/zmzURxaXqqpGQ5U6xJaDC/5Dg==" saltValue="R9frUHLcq1XuCHHxWztRNA==" spinCount="100000" sheet="1" objects="1" scenarios="1"/>
  <mergeCells count="3">
    <mergeCell ref="B1:F1"/>
    <mergeCell ref="B3:F3"/>
    <mergeCell ref="J3:N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21"/>
  <sheetViews>
    <sheetView workbookViewId="0">
      <selection activeCell="M4" sqref="M4:M11"/>
    </sheetView>
  </sheetViews>
  <sheetFormatPr baseColWidth="10" defaultColWidth="11.453125" defaultRowHeight="14.5" x14ac:dyDescent="0.35"/>
  <cols>
    <col min="2" max="2" width="22.1796875" customWidth="1"/>
    <col min="3" max="3" width="22.26953125" customWidth="1"/>
    <col min="4" max="4" width="31.7265625" customWidth="1"/>
  </cols>
  <sheetData>
    <row r="1" spans="2:13" ht="15" thickBot="1" x14ac:dyDescent="0.4"/>
    <row r="2" spans="2:13" ht="15" thickBot="1" x14ac:dyDescent="0.4">
      <c r="B2" s="70" t="s">
        <v>51</v>
      </c>
      <c r="C2" s="71"/>
      <c r="D2" s="72"/>
      <c r="E2" s="45">
        <v>2024</v>
      </c>
      <c r="F2" s="45">
        <v>2023</v>
      </c>
      <c r="G2" s="45">
        <v>2022</v>
      </c>
      <c r="H2" s="45">
        <v>2021</v>
      </c>
      <c r="I2" s="45">
        <v>2020</v>
      </c>
      <c r="J2" s="40">
        <v>2019</v>
      </c>
    </row>
    <row r="3" spans="2:13" ht="15" thickBot="1" x14ac:dyDescent="0.4">
      <c r="B3" s="80" t="s">
        <v>52</v>
      </c>
      <c r="C3" s="81"/>
      <c r="D3" s="82"/>
      <c r="E3" s="57">
        <f>SUM(E4:E21)</f>
        <v>1411</v>
      </c>
      <c r="F3" s="57">
        <f>SUM(F4:F21)</f>
        <v>1415</v>
      </c>
      <c r="G3" s="57">
        <v>2192</v>
      </c>
      <c r="H3" s="46">
        <f>SUM(H4:H21)</f>
        <v>1610</v>
      </c>
      <c r="I3" s="46">
        <v>1581</v>
      </c>
      <c r="J3" s="42">
        <v>878</v>
      </c>
    </row>
    <row r="4" spans="2:13" x14ac:dyDescent="0.35">
      <c r="B4" s="73" t="s">
        <v>53</v>
      </c>
      <c r="C4" s="75" t="s">
        <v>54</v>
      </c>
      <c r="D4" s="76"/>
      <c r="E4" s="37">
        <v>387</v>
      </c>
      <c r="F4" s="37">
        <v>333</v>
      </c>
      <c r="G4" s="37">
        <v>432</v>
      </c>
      <c r="H4" s="37">
        <v>333</v>
      </c>
      <c r="I4" s="37">
        <v>318</v>
      </c>
      <c r="J4" s="38">
        <v>295</v>
      </c>
      <c r="L4" t="s">
        <v>53</v>
      </c>
      <c r="M4">
        <f>E4+E5</f>
        <v>855</v>
      </c>
    </row>
    <row r="5" spans="2:13" ht="15" thickBot="1" x14ac:dyDescent="0.4">
      <c r="B5" s="74"/>
      <c r="C5" s="77" t="s">
        <v>55</v>
      </c>
      <c r="D5" s="78"/>
      <c r="E5" s="35">
        <v>468</v>
      </c>
      <c r="F5" s="35">
        <v>529</v>
      </c>
      <c r="G5" s="35">
        <v>547</v>
      </c>
      <c r="H5" s="35">
        <v>329</v>
      </c>
      <c r="I5" s="35">
        <v>303</v>
      </c>
      <c r="J5" s="39">
        <v>268</v>
      </c>
      <c r="L5" t="s">
        <v>56</v>
      </c>
      <c r="M5">
        <f>SUM(E6:E11)</f>
        <v>225</v>
      </c>
    </row>
    <row r="6" spans="2:13" x14ac:dyDescent="0.35">
      <c r="B6" s="73" t="s">
        <v>56</v>
      </c>
      <c r="C6" s="73" t="s">
        <v>54</v>
      </c>
      <c r="D6" s="50" t="s">
        <v>57</v>
      </c>
      <c r="E6" s="37">
        <v>128</v>
      </c>
      <c r="F6" s="37">
        <v>44</v>
      </c>
      <c r="G6" s="37">
        <v>10</v>
      </c>
      <c r="H6" s="37">
        <v>10</v>
      </c>
      <c r="I6" s="37">
        <v>8</v>
      </c>
      <c r="J6" s="38">
        <v>2</v>
      </c>
      <c r="L6" t="s">
        <v>58</v>
      </c>
      <c r="M6">
        <f>SUM(E13:E14)</f>
        <v>110</v>
      </c>
    </row>
    <row r="7" spans="2:13" x14ac:dyDescent="0.35">
      <c r="B7" s="79"/>
      <c r="C7" s="79"/>
      <c r="D7" s="51" t="s">
        <v>59</v>
      </c>
      <c r="E7" s="34">
        <v>0</v>
      </c>
      <c r="F7" s="34">
        <v>0</v>
      </c>
      <c r="G7" s="34">
        <v>1</v>
      </c>
      <c r="H7" s="34"/>
      <c r="I7" s="34"/>
      <c r="J7" s="43">
        <v>2</v>
      </c>
      <c r="L7" t="s">
        <v>60</v>
      </c>
      <c r="M7">
        <f>SUM(E15:E16)</f>
        <v>115</v>
      </c>
    </row>
    <row r="8" spans="2:13" ht="15" thickBot="1" x14ac:dyDescent="0.4">
      <c r="B8" s="79"/>
      <c r="C8" s="74"/>
      <c r="D8" s="52" t="s">
        <v>31</v>
      </c>
      <c r="E8" s="35">
        <v>37</v>
      </c>
      <c r="F8" s="35">
        <v>96</v>
      </c>
      <c r="G8" s="35">
        <v>20</v>
      </c>
      <c r="H8" s="35">
        <v>20</v>
      </c>
      <c r="I8" s="35">
        <v>20</v>
      </c>
      <c r="J8" s="39">
        <v>22</v>
      </c>
      <c r="L8" t="s">
        <v>61</v>
      </c>
      <c r="M8">
        <f>SUM(E17:E18)</f>
        <v>0</v>
      </c>
    </row>
    <row r="9" spans="2:13" x14ac:dyDescent="0.35">
      <c r="B9" s="79"/>
      <c r="C9" s="73" t="s">
        <v>55</v>
      </c>
      <c r="D9" s="48" t="s">
        <v>57</v>
      </c>
      <c r="E9" s="33">
        <v>28</v>
      </c>
      <c r="F9" s="33">
        <v>33</v>
      </c>
      <c r="G9" s="33">
        <v>21</v>
      </c>
      <c r="H9" s="33">
        <v>38</v>
      </c>
      <c r="I9" s="33">
        <v>13</v>
      </c>
      <c r="J9" s="49">
        <v>29</v>
      </c>
      <c r="L9" t="s">
        <v>62</v>
      </c>
      <c r="M9">
        <f>SUM(E19)</f>
        <v>0</v>
      </c>
    </row>
    <row r="10" spans="2:13" x14ac:dyDescent="0.35">
      <c r="B10" s="79"/>
      <c r="C10" s="79"/>
      <c r="D10" s="27" t="s">
        <v>59</v>
      </c>
      <c r="E10" s="34">
        <v>0</v>
      </c>
      <c r="F10" s="34">
        <v>0</v>
      </c>
      <c r="G10" s="34"/>
      <c r="H10" s="34"/>
      <c r="I10" s="34"/>
      <c r="J10" s="43"/>
      <c r="L10" t="s">
        <v>63</v>
      </c>
      <c r="M10">
        <f>E20</f>
        <v>0</v>
      </c>
    </row>
    <row r="11" spans="2:13" ht="15" thickBot="1" x14ac:dyDescent="0.4">
      <c r="B11" s="79"/>
      <c r="C11" s="74"/>
      <c r="D11" s="28" t="s">
        <v>31</v>
      </c>
      <c r="E11" s="47">
        <v>32</v>
      </c>
      <c r="F11" s="47">
        <v>62</v>
      </c>
      <c r="G11" s="47">
        <v>47</v>
      </c>
      <c r="H11" s="47">
        <v>41</v>
      </c>
      <c r="I11" s="47">
        <v>49</v>
      </c>
      <c r="J11" s="44">
        <v>31</v>
      </c>
      <c r="L11" t="s">
        <v>31</v>
      </c>
      <c r="M11">
        <f>E21</f>
        <v>106</v>
      </c>
    </row>
    <row r="12" spans="2:13" ht="15" thickBot="1" x14ac:dyDescent="0.4">
      <c r="B12" s="26" t="s">
        <v>64</v>
      </c>
      <c r="C12" s="83" t="s">
        <v>65</v>
      </c>
      <c r="D12" s="84"/>
      <c r="E12" s="31"/>
      <c r="F12" s="31"/>
      <c r="G12" s="31"/>
      <c r="H12" s="31">
        <v>16</v>
      </c>
      <c r="I12" s="31"/>
      <c r="J12" s="30"/>
    </row>
    <row r="13" spans="2:13" x14ac:dyDescent="0.35">
      <c r="B13" s="73" t="s">
        <v>58</v>
      </c>
      <c r="C13" s="83" t="s">
        <v>59</v>
      </c>
      <c r="D13" s="84"/>
      <c r="E13" s="37"/>
      <c r="F13" s="37"/>
      <c r="G13" s="37">
        <v>1</v>
      </c>
      <c r="H13" s="37">
        <v>29</v>
      </c>
      <c r="I13" s="37">
        <v>9</v>
      </c>
      <c r="J13" s="38">
        <v>7</v>
      </c>
    </row>
    <row r="14" spans="2:13" ht="15" thickBot="1" x14ac:dyDescent="0.4">
      <c r="B14" s="74"/>
      <c r="C14" s="87" t="s">
        <v>65</v>
      </c>
      <c r="D14" s="88"/>
      <c r="E14" s="35">
        <v>110</v>
      </c>
      <c r="F14" s="35">
        <v>42</v>
      </c>
      <c r="G14" s="35">
        <v>28</v>
      </c>
      <c r="H14" s="35">
        <v>32</v>
      </c>
      <c r="I14" s="35">
        <v>12</v>
      </c>
      <c r="J14" s="39">
        <v>1</v>
      </c>
    </row>
    <row r="15" spans="2:13" x14ac:dyDescent="0.35">
      <c r="B15" s="73" t="s">
        <v>60</v>
      </c>
      <c r="C15" s="83" t="s">
        <v>59</v>
      </c>
      <c r="D15" s="84"/>
      <c r="E15" s="37">
        <v>0</v>
      </c>
      <c r="F15" s="37">
        <v>2</v>
      </c>
      <c r="G15" s="37">
        <v>2</v>
      </c>
      <c r="H15" s="37">
        <v>10</v>
      </c>
      <c r="I15" s="37">
        <v>142</v>
      </c>
      <c r="J15" s="38">
        <v>34</v>
      </c>
    </row>
    <row r="16" spans="2:13" ht="15" thickBot="1" x14ac:dyDescent="0.4">
      <c r="B16" s="74"/>
      <c r="C16" s="87" t="s">
        <v>65</v>
      </c>
      <c r="D16" s="88"/>
      <c r="E16" s="35">
        <v>115</v>
      </c>
      <c r="F16" s="35">
        <v>144</v>
      </c>
      <c r="G16" s="35">
        <v>772</v>
      </c>
      <c r="H16" s="35">
        <v>430</v>
      </c>
      <c r="I16" s="35">
        <v>407</v>
      </c>
      <c r="J16" s="39"/>
    </row>
    <row r="17" spans="2:10" x14ac:dyDescent="0.35">
      <c r="B17" s="73" t="s">
        <v>61</v>
      </c>
      <c r="C17" s="83" t="s">
        <v>37</v>
      </c>
      <c r="D17" s="84"/>
      <c r="E17" s="37"/>
      <c r="F17" s="37"/>
      <c r="G17" s="37">
        <v>35</v>
      </c>
      <c r="H17" s="37">
        <v>56</v>
      </c>
      <c r="I17" s="37">
        <v>104</v>
      </c>
      <c r="J17" s="38">
        <v>14</v>
      </c>
    </row>
    <row r="18" spans="2:10" ht="15" thickBot="1" x14ac:dyDescent="0.4">
      <c r="B18" s="74"/>
      <c r="C18" s="87" t="s">
        <v>66</v>
      </c>
      <c r="D18" s="88"/>
      <c r="E18" s="35"/>
      <c r="F18" s="35"/>
      <c r="G18" s="35"/>
      <c r="H18" s="35">
        <v>3</v>
      </c>
      <c r="I18" s="35">
        <v>9</v>
      </c>
      <c r="J18" s="39"/>
    </row>
    <row r="19" spans="2:10" ht="15" thickBot="1" x14ac:dyDescent="0.4">
      <c r="B19" s="26" t="s">
        <v>62</v>
      </c>
      <c r="C19" s="85" t="s">
        <v>65</v>
      </c>
      <c r="D19" s="86"/>
      <c r="E19" s="31"/>
      <c r="F19" s="31"/>
      <c r="G19" s="31"/>
      <c r="H19" s="31">
        <v>13</v>
      </c>
      <c r="I19" s="31">
        <v>6</v>
      </c>
      <c r="J19" s="30"/>
    </row>
    <row r="20" spans="2:10" ht="15" thickBot="1" x14ac:dyDescent="0.4">
      <c r="B20" s="26" t="s">
        <v>63</v>
      </c>
      <c r="C20" s="85" t="s">
        <v>65</v>
      </c>
      <c r="D20" s="86"/>
      <c r="E20" s="31"/>
      <c r="F20" s="31"/>
      <c r="G20" s="31">
        <v>176</v>
      </c>
      <c r="H20" s="31">
        <v>149</v>
      </c>
      <c r="I20" s="31">
        <v>125</v>
      </c>
      <c r="J20" s="30">
        <v>141</v>
      </c>
    </row>
    <row r="21" spans="2:10" ht="15" thickBot="1" x14ac:dyDescent="0.4">
      <c r="B21" s="26" t="s">
        <v>31</v>
      </c>
      <c r="C21" s="85" t="s">
        <v>65</v>
      </c>
      <c r="D21" s="86"/>
      <c r="E21" s="31">
        <v>106</v>
      </c>
      <c r="F21" s="31">
        <v>130</v>
      </c>
      <c r="G21" s="31">
        <v>100</v>
      </c>
      <c r="H21" s="31">
        <v>101</v>
      </c>
      <c r="I21" s="31">
        <v>56</v>
      </c>
      <c r="J21" s="30">
        <v>32</v>
      </c>
    </row>
  </sheetData>
  <sheetProtection algorithmName="SHA-512" hashValue="NsEVmIfXeXmhfJCt5xb0E3fthsTu0gtvCDwAQz46V+JOlqQYYokP+ymtNte7yMozruS0al35r2izsR9/UO32Ew==" saltValue="6uEkXNC7di5ExSTWHtbJfQ==" spinCount="100000" sheet="1" objects="1" scenarios="1"/>
  <mergeCells count="21">
    <mergeCell ref="C12:D12"/>
    <mergeCell ref="C20:D20"/>
    <mergeCell ref="C21:D21"/>
    <mergeCell ref="B13:B14"/>
    <mergeCell ref="B15:B16"/>
    <mergeCell ref="B17:B18"/>
    <mergeCell ref="C17:D17"/>
    <mergeCell ref="C18:D18"/>
    <mergeCell ref="C13:D13"/>
    <mergeCell ref="C14:D14"/>
    <mergeCell ref="C15:D15"/>
    <mergeCell ref="C16:D16"/>
    <mergeCell ref="C19:D19"/>
    <mergeCell ref="B2:D2"/>
    <mergeCell ref="B4:B5"/>
    <mergeCell ref="C4:D4"/>
    <mergeCell ref="C5:D5"/>
    <mergeCell ref="B6:B11"/>
    <mergeCell ref="C6:C8"/>
    <mergeCell ref="C9:C11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M17"/>
  <sheetViews>
    <sheetView showGridLines="0" topLeftCell="A24" workbookViewId="0">
      <selection activeCell="M22" sqref="M22"/>
    </sheetView>
  </sheetViews>
  <sheetFormatPr baseColWidth="10" defaultColWidth="11.453125" defaultRowHeight="14.5" x14ac:dyDescent="0.35"/>
  <cols>
    <col min="2" max="2" width="33.26953125" bestFit="1" customWidth="1"/>
    <col min="3" max="3" width="19.81640625" customWidth="1"/>
  </cols>
  <sheetData>
    <row r="3" spans="1:13" x14ac:dyDescent="0.35">
      <c r="A3" t="s">
        <v>88</v>
      </c>
    </row>
    <row r="4" spans="1:13" ht="15" thickBot="1" x14ac:dyDescent="0.4"/>
    <row r="5" spans="1:13" ht="15" thickBot="1" x14ac:dyDescent="0.4">
      <c r="B5" s="93" t="s">
        <v>67</v>
      </c>
      <c r="C5" s="94"/>
      <c r="D5" s="41">
        <v>2024</v>
      </c>
      <c r="E5" s="41">
        <v>2023</v>
      </c>
      <c r="F5" s="41">
        <v>2022</v>
      </c>
      <c r="G5" s="41">
        <v>2021</v>
      </c>
      <c r="H5" s="41">
        <v>2020</v>
      </c>
      <c r="I5" s="40">
        <v>2019</v>
      </c>
    </row>
    <row r="6" spans="1:13" ht="15.75" customHeight="1" thickBot="1" x14ac:dyDescent="0.4">
      <c r="B6" s="89" t="s">
        <v>52</v>
      </c>
      <c r="C6" s="90"/>
      <c r="D6" s="32">
        <f>SUM(D7:D17)</f>
        <v>154</v>
      </c>
      <c r="E6" s="32">
        <f>SUM(E7:E17)</f>
        <v>138</v>
      </c>
      <c r="F6" s="32">
        <v>137</v>
      </c>
      <c r="G6" s="32">
        <f>SUM(G7:G17)</f>
        <v>328</v>
      </c>
      <c r="H6" s="32">
        <v>240</v>
      </c>
      <c r="I6" s="29">
        <v>236</v>
      </c>
    </row>
    <row r="7" spans="1:13" ht="15.75" customHeight="1" thickBot="1" x14ac:dyDescent="0.4">
      <c r="B7" s="91" t="s">
        <v>68</v>
      </c>
      <c r="C7" s="92"/>
      <c r="D7" s="31">
        <v>26</v>
      </c>
      <c r="E7" s="31">
        <v>50</v>
      </c>
      <c r="F7" s="31">
        <v>36</v>
      </c>
      <c r="G7" s="31">
        <v>20</v>
      </c>
      <c r="H7" s="31">
        <v>37</v>
      </c>
      <c r="I7" s="30">
        <v>10</v>
      </c>
      <c r="L7" t="s">
        <v>68</v>
      </c>
      <c r="M7">
        <f>D7</f>
        <v>26</v>
      </c>
    </row>
    <row r="8" spans="1:13" ht="15.75" customHeight="1" x14ac:dyDescent="0.35">
      <c r="B8" s="73" t="s">
        <v>56</v>
      </c>
      <c r="C8" s="36" t="s">
        <v>59</v>
      </c>
      <c r="D8" s="37">
        <v>40</v>
      </c>
      <c r="E8" s="37">
        <v>25</v>
      </c>
      <c r="F8" s="37">
        <v>32</v>
      </c>
      <c r="G8" s="37">
        <v>74</v>
      </c>
      <c r="H8" s="37">
        <v>42</v>
      </c>
      <c r="I8" s="38">
        <v>51</v>
      </c>
      <c r="L8" t="s">
        <v>56</v>
      </c>
      <c r="M8">
        <f>SUM(D8:D9)</f>
        <v>62</v>
      </c>
    </row>
    <row r="9" spans="1:13" ht="15" thickBot="1" x14ac:dyDescent="0.4">
      <c r="B9" s="74"/>
      <c r="C9" s="25" t="s">
        <v>65</v>
      </c>
      <c r="D9" s="35">
        <v>22</v>
      </c>
      <c r="E9" s="35">
        <v>7</v>
      </c>
      <c r="F9" s="35">
        <v>13</v>
      </c>
      <c r="G9" s="35">
        <v>52</v>
      </c>
      <c r="H9" s="35">
        <v>26</v>
      </c>
      <c r="I9" s="39">
        <v>27</v>
      </c>
      <c r="L9" t="s">
        <v>69</v>
      </c>
      <c r="M9">
        <f>SUM(D10:D11)</f>
        <v>18</v>
      </c>
    </row>
    <row r="10" spans="1:13" ht="15.75" customHeight="1" x14ac:dyDescent="0.35">
      <c r="B10" s="73" t="s">
        <v>69</v>
      </c>
      <c r="C10" s="36" t="s">
        <v>59</v>
      </c>
      <c r="D10" s="37">
        <v>5</v>
      </c>
      <c r="E10" s="37">
        <v>3</v>
      </c>
      <c r="F10" s="37">
        <v>2</v>
      </c>
      <c r="G10" s="37">
        <v>78</v>
      </c>
      <c r="H10" s="37">
        <v>75</v>
      </c>
      <c r="I10" s="38">
        <v>61</v>
      </c>
      <c r="L10" t="s">
        <v>70</v>
      </c>
      <c r="M10">
        <f>SUM(D12:D13)</f>
        <v>37</v>
      </c>
    </row>
    <row r="11" spans="1:13" ht="15" thickBot="1" x14ac:dyDescent="0.4">
      <c r="B11" s="74"/>
      <c r="C11" s="25" t="s">
        <v>65</v>
      </c>
      <c r="D11" s="35">
        <v>13</v>
      </c>
      <c r="E11" s="35">
        <v>6</v>
      </c>
      <c r="F11" s="35">
        <v>10</v>
      </c>
      <c r="G11" s="35">
        <v>25</v>
      </c>
      <c r="H11" s="35">
        <v>15</v>
      </c>
      <c r="I11" s="39">
        <v>13</v>
      </c>
      <c r="L11" t="s">
        <v>71</v>
      </c>
      <c r="M11">
        <f>SUM(D14:D15)</f>
        <v>5</v>
      </c>
    </row>
    <row r="12" spans="1:13" ht="15.75" customHeight="1" x14ac:dyDescent="0.35">
      <c r="B12" s="73" t="s">
        <v>70</v>
      </c>
      <c r="C12" s="36" t="s">
        <v>59</v>
      </c>
      <c r="D12" s="37">
        <v>21</v>
      </c>
      <c r="E12" s="37">
        <v>22</v>
      </c>
      <c r="F12" s="37">
        <v>21</v>
      </c>
      <c r="G12" s="37">
        <v>46</v>
      </c>
      <c r="H12" s="37">
        <v>21</v>
      </c>
      <c r="I12" s="38">
        <v>38</v>
      </c>
      <c r="L12" t="s">
        <v>31</v>
      </c>
      <c r="M12">
        <f>SUM(D16:D17)</f>
        <v>6</v>
      </c>
    </row>
    <row r="13" spans="1:13" ht="15" thickBot="1" x14ac:dyDescent="0.4">
      <c r="B13" s="74"/>
      <c r="C13" s="25" t="s">
        <v>65</v>
      </c>
      <c r="D13" s="35">
        <v>16</v>
      </c>
      <c r="E13" s="35">
        <v>19</v>
      </c>
      <c r="F13" s="35">
        <v>10</v>
      </c>
      <c r="G13" s="35">
        <v>9</v>
      </c>
      <c r="H13" s="35">
        <v>7</v>
      </c>
      <c r="I13" s="39">
        <v>17</v>
      </c>
    </row>
    <row r="14" spans="1:13" ht="15.75" customHeight="1" x14ac:dyDescent="0.35">
      <c r="B14" s="73" t="s">
        <v>71</v>
      </c>
      <c r="C14" s="36" t="s">
        <v>59</v>
      </c>
      <c r="D14" s="37">
        <v>4</v>
      </c>
      <c r="E14" s="37">
        <v>1</v>
      </c>
      <c r="F14" s="37">
        <v>2</v>
      </c>
      <c r="G14" s="37">
        <v>15</v>
      </c>
      <c r="H14" s="37">
        <v>8</v>
      </c>
      <c r="I14" s="38">
        <v>2</v>
      </c>
    </row>
    <row r="15" spans="1:13" ht="15" thickBot="1" x14ac:dyDescent="0.4">
      <c r="B15" s="74"/>
      <c r="C15" s="25" t="s">
        <v>65</v>
      </c>
      <c r="D15" s="35">
        <v>1</v>
      </c>
      <c r="E15" s="35">
        <v>0</v>
      </c>
      <c r="F15" s="35">
        <v>2</v>
      </c>
      <c r="G15" s="35">
        <v>2</v>
      </c>
      <c r="H15" s="35">
        <v>1</v>
      </c>
      <c r="I15" s="39">
        <v>1</v>
      </c>
    </row>
    <row r="16" spans="1:13" x14ac:dyDescent="0.35">
      <c r="B16" s="73" t="s">
        <v>31</v>
      </c>
      <c r="C16" s="36" t="s">
        <v>59</v>
      </c>
      <c r="D16" s="37">
        <v>4</v>
      </c>
      <c r="E16" s="37">
        <v>2</v>
      </c>
      <c r="F16" s="37">
        <v>3</v>
      </c>
      <c r="G16" s="37">
        <v>4</v>
      </c>
      <c r="H16" s="37">
        <v>2</v>
      </c>
      <c r="I16" s="38">
        <v>11</v>
      </c>
    </row>
    <row r="17" spans="2:9" ht="15" thickBot="1" x14ac:dyDescent="0.4">
      <c r="B17" s="74"/>
      <c r="C17" s="25" t="s">
        <v>65</v>
      </c>
      <c r="D17" s="35">
        <v>2</v>
      </c>
      <c r="E17" s="35">
        <v>3</v>
      </c>
      <c r="F17" s="35">
        <v>6</v>
      </c>
      <c r="G17" s="35">
        <v>3</v>
      </c>
      <c r="H17" s="35">
        <v>6</v>
      </c>
      <c r="I17" s="39">
        <v>5</v>
      </c>
    </row>
  </sheetData>
  <sheetProtection algorithmName="SHA-512" hashValue="gnhX3gHq7FCpGpzWTabMR5iBFo0Ccz0tND+mzxFaaBuKpbATvsrTZ7oI+HhOkOVpUQ3NagJ1xFqF5E8arwRFZA==" saltValue="UdxNcE7LWpKnGbzMWyM9TA==" spinCount="100000" sheet="1" objects="1" scenarios="1"/>
  <mergeCells count="8">
    <mergeCell ref="B16:B17"/>
    <mergeCell ref="B6:C6"/>
    <mergeCell ref="B7:C7"/>
    <mergeCell ref="B5:C5"/>
    <mergeCell ref="B8:B9"/>
    <mergeCell ref="B10:B11"/>
    <mergeCell ref="B12:B13"/>
    <mergeCell ref="B14:B1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1:J53"/>
  <sheetViews>
    <sheetView showGridLines="0" showRowColHeaders="0" tabSelected="1" topLeftCell="A19" zoomScale="96" zoomScaleNormal="96" workbookViewId="0">
      <selection activeCell="H51" sqref="H51"/>
    </sheetView>
  </sheetViews>
  <sheetFormatPr baseColWidth="10" defaultColWidth="11.453125" defaultRowHeight="14.5" x14ac:dyDescent="0.35"/>
  <cols>
    <col min="1" max="1" width="3.1796875" customWidth="1"/>
    <col min="2" max="2" width="28.453125" customWidth="1"/>
    <col min="16" max="16" width="6.54296875" bestFit="1" customWidth="1"/>
    <col min="17" max="17" width="5.453125" bestFit="1" customWidth="1"/>
    <col min="18" max="18" width="11" bestFit="1" customWidth="1"/>
    <col min="19" max="19" width="5.453125" bestFit="1" customWidth="1"/>
    <col min="20" max="20" width="3.453125" customWidth="1"/>
    <col min="21" max="21" width="9.1796875" bestFit="1" customWidth="1"/>
    <col min="22" max="22" width="5.7265625" bestFit="1" customWidth="1"/>
    <col min="23" max="23" width="6.1796875" bestFit="1" customWidth="1"/>
    <col min="24" max="24" width="6.453125" bestFit="1" customWidth="1"/>
    <col min="25" max="25" width="5.54296875" bestFit="1" customWidth="1"/>
    <col min="26" max="26" width="8.26953125" bestFit="1" customWidth="1"/>
    <col min="27" max="27" width="5.26953125" bestFit="1" customWidth="1"/>
    <col min="28" max="28" width="6.26953125" bestFit="1" customWidth="1"/>
    <col min="29" max="29" width="5.7265625" bestFit="1" customWidth="1"/>
    <col min="30" max="30" width="7.81640625" customWidth="1"/>
    <col min="31" max="31" width="6.81640625" customWidth="1"/>
  </cols>
  <sheetData>
    <row r="1" spans="2:10" x14ac:dyDescent="0.35">
      <c r="B1" s="64" t="s">
        <v>72</v>
      </c>
      <c r="C1" s="65"/>
      <c r="D1" s="65"/>
      <c r="E1" s="65"/>
      <c r="F1" s="65"/>
      <c r="G1" s="65"/>
      <c r="H1" s="17"/>
      <c r="I1" s="17"/>
    </row>
    <row r="3" spans="2:10" ht="47" x14ac:dyDescent="0.35">
      <c r="C3" s="22" t="s">
        <v>73</v>
      </c>
      <c r="D3" s="22" t="s">
        <v>74</v>
      </c>
      <c r="E3" s="22" t="s">
        <v>99</v>
      </c>
      <c r="F3" s="22" t="s">
        <v>100</v>
      </c>
      <c r="G3" s="22" t="s">
        <v>75</v>
      </c>
      <c r="H3" s="22" t="s">
        <v>76</v>
      </c>
      <c r="I3" s="22" t="s">
        <v>77</v>
      </c>
      <c r="J3" s="22" t="s">
        <v>78</v>
      </c>
    </row>
    <row r="4" spans="2:10" ht="15" thickBot="1" x14ac:dyDescent="0.4">
      <c r="B4" s="58" t="s">
        <v>96</v>
      </c>
      <c r="C4" s="2">
        <v>1</v>
      </c>
      <c r="D4" s="2"/>
      <c r="E4" s="2">
        <v>1</v>
      </c>
      <c r="F4" s="2">
        <v>1</v>
      </c>
      <c r="G4" s="2"/>
      <c r="H4" s="2"/>
      <c r="I4" s="2"/>
      <c r="J4" s="9">
        <f t="shared" ref="J4:J18" si="0">SUM(C4:I4)</f>
        <v>3</v>
      </c>
    </row>
    <row r="5" spans="2:10" ht="15" thickBot="1" x14ac:dyDescent="0.4">
      <c r="B5" s="58" t="s">
        <v>79</v>
      </c>
      <c r="C5" s="2">
        <v>12</v>
      </c>
      <c r="D5" s="2">
        <v>4</v>
      </c>
      <c r="E5" s="2">
        <v>91</v>
      </c>
      <c r="F5" s="2"/>
      <c r="G5" s="2">
        <v>9</v>
      </c>
      <c r="H5" s="2">
        <v>3</v>
      </c>
      <c r="I5" s="2">
        <v>5</v>
      </c>
      <c r="J5" s="9">
        <f t="shared" si="0"/>
        <v>124</v>
      </c>
    </row>
    <row r="6" spans="2:10" ht="25.5" thickBot="1" x14ac:dyDescent="0.4">
      <c r="B6" s="58" t="s">
        <v>98</v>
      </c>
      <c r="C6" s="2"/>
      <c r="D6" s="2">
        <v>1</v>
      </c>
      <c r="E6" s="2"/>
      <c r="F6" s="2"/>
      <c r="G6" s="2"/>
      <c r="H6" s="2"/>
      <c r="I6" s="2"/>
      <c r="J6" s="9">
        <f t="shared" si="0"/>
        <v>1</v>
      </c>
    </row>
    <row r="7" spans="2:10" ht="15" thickBot="1" x14ac:dyDescent="0.4">
      <c r="B7" s="58" t="s">
        <v>89</v>
      </c>
      <c r="C7" s="2">
        <v>3</v>
      </c>
      <c r="D7" s="2"/>
      <c r="E7" s="2">
        <v>6</v>
      </c>
      <c r="F7" s="2"/>
      <c r="G7" s="2"/>
      <c r="H7" s="2"/>
      <c r="I7" s="2"/>
      <c r="J7" s="9">
        <f t="shared" si="0"/>
        <v>9</v>
      </c>
    </row>
    <row r="8" spans="2:10" ht="15" thickBot="1" x14ac:dyDescent="0.4">
      <c r="B8" s="58" t="s">
        <v>80</v>
      </c>
      <c r="C8" s="2">
        <v>2</v>
      </c>
      <c r="D8" s="2"/>
      <c r="E8" s="2">
        <v>9</v>
      </c>
      <c r="F8" s="2"/>
      <c r="G8" s="2"/>
      <c r="H8" s="2"/>
      <c r="I8" s="2"/>
      <c r="J8" s="9">
        <f t="shared" si="0"/>
        <v>11</v>
      </c>
    </row>
    <row r="9" spans="2:10" ht="38" thickBot="1" x14ac:dyDescent="0.4">
      <c r="B9" s="58" t="s">
        <v>90</v>
      </c>
      <c r="C9" s="2">
        <v>3</v>
      </c>
      <c r="D9" s="2">
        <v>1</v>
      </c>
      <c r="E9" s="2"/>
      <c r="F9" s="2"/>
      <c r="G9" s="2"/>
      <c r="H9" s="2"/>
      <c r="I9" s="2"/>
      <c r="J9" s="9">
        <f t="shared" si="0"/>
        <v>4</v>
      </c>
    </row>
    <row r="10" spans="2:10" ht="50.5" thickBot="1" x14ac:dyDescent="0.4">
      <c r="B10" s="58" t="s">
        <v>92</v>
      </c>
      <c r="C10" s="2"/>
      <c r="D10" s="2"/>
      <c r="E10" s="2">
        <v>2</v>
      </c>
      <c r="F10" s="2"/>
      <c r="G10" s="2"/>
      <c r="H10" s="2"/>
      <c r="I10" s="2"/>
      <c r="J10" s="9">
        <f t="shared" si="0"/>
        <v>2</v>
      </c>
    </row>
    <row r="11" spans="2:10" ht="15" thickBot="1" x14ac:dyDescent="0.4">
      <c r="B11" s="58" t="s">
        <v>81</v>
      </c>
      <c r="C11" s="2"/>
      <c r="D11" s="2"/>
      <c r="E11" s="2">
        <v>2</v>
      </c>
      <c r="F11" s="2"/>
      <c r="G11" s="2"/>
      <c r="H11" s="2"/>
      <c r="I11" s="2">
        <v>1</v>
      </c>
      <c r="J11" s="9">
        <f t="shared" si="0"/>
        <v>3</v>
      </c>
    </row>
    <row r="12" spans="2:10" ht="15" thickBot="1" x14ac:dyDescent="0.4">
      <c r="B12" s="58" t="s">
        <v>82</v>
      </c>
      <c r="C12" s="2"/>
      <c r="D12" s="2"/>
      <c r="E12" s="2"/>
      <c r="F12" s="2"/>
      <c r="G12" s="2"/>
      <c r="H12" s="2"/>
      <c r="I12" s="2">
        <v>1</v>
      </c>
      <c r="J12" s="9">
        <f t="shared" si="0"/>
        <v>1</v>
      </c>
    </row>
    <row r="13" spans="2:10" ht="15" thickBot="1" x14ac:dyDescent="0.4">
      <c r="B13" s="58" t="s">
        <v>83</v>
      </c>
      <c r="C13" s="2">
        <v>2</v>
      </c>
      <c r="D13" s="2">
        <v>3</v>
      </c>
      <c r="E13" s="2">
        <v>51</v>
      </c>
      <c r="F13" s="2"/>
      <c r="G13" s="2">
        <v>1</v>
      </c>
      <c r="H13" s="2">
        <v>1</v>
      </c>
      <c r="I13" s="2">
        <v>4</v>
      </c>
      <c r="J13" s="9">
        <f t="shared" si="0"/>
        <v>62</v>
      </c>
    </row>
    <row r="14" spans="2:10" ht="15" thickBot="1" x14ac:dyDescent="0.4">
      <c r="B14" s="58" t="s">
        <v>97</v>
      </c>
      <c r="C14" s="2">
        <v>4</v>
      </c>
      <c r="D14" s="2"/>
      <c r="E14" s="2">
        <v>1</v>
      </c>
      <c r="F14" s="2"/>
      <c r="G14" s="2"/>
      <c r="H14" s="2"/>
      <c r="I14" s="2">
        <v>1</v>
      </c>
      <c r="J14" s="9">
        <f t="shared" si="0"/>
        <v>6</v>
      </c>
    </row>
    <row r="15" spans="2:10" ht="15" thickBot="1" x14ac:dyDescent="0.4">
      <c r="B15" s="58" t="s">
        <v>31</v>
      </c>
      <c r="C15" s="2">
        <v>5</v>
      </c>
      <c r="D15" s="2">
        <v>3</v>
      </c>
      <c r="E15" s="2">
        <v>24</v>
      </c>
      <c r="F15" s="2"/>
      <c r="G15" s="2">
        <v>10</v>
      </c>
      <c r="H15" s="2"/>
      <c r="I15" s="2">
        <v>1</v>
      </c>
      <c r="J15" s="9">
        <f t="shared" si="0"/>
        <v>43</v>
      </c>
    </row>
    <row r="16" spans="2:10" ht="25.5" thickBot="1" x14ac:dyDescent="0.4">
      <c r="B16" s="58" t="s">
        <v>84</v>
      </c>
      <c r="C16" s="2">
        <v>1</v>
      </c>
      <c r="D16" s="2"/>
      <c r="E16" s="2">
        <v>65</v>
      </c>
      <c r="F16" s="2"/>
      <c r="G16" s="2"/>
      <c r="H16" s="2"/>
      <c r="I16" s="2">
        <v>3</v>
      </c>
      <c r="J16" s="9">
        <f t="shared" si="0"/>
        <v>69</v>
      </c>
    </row>
    <row r="17" spans="2:10" ht="25.5" thickBot="1" x14ac:dyDescent="0.4">
      <c r="B17" s="58" t="s">
        <v>91</v>
      </c>
      <c r="C17" s="2">
        <v>1</v>
      </c>
      <c r="D17" s="2">
        <v>2</v>
      </c>
      <c r="E17" s="2">
        <v>16</v>
      </c>
      <c r="F17" s="2"/>
      <c r="G17" s="2">
        <v>1</v>
      </c>
      <c r="H17" s="2"/>
      <c r="I17" s="2">
        <v>2</v>
      </c>
      <c r="J17" s="9">
        <f t="shared" si="0"/>
        <v>22</v>
      </c>
    </row>
    <row r="18" spans="2:10" ht="15" thickBot="1" x14ac:dyDescent="0.4">
      <c r="B18" s="58" t="s">
        <v>85</v>
      </c>
      <c r="C18" s="2">
        <v>1</v>
      </c>
      <c r="D18" s="2">
        <v>1</v>
      </c>
      <c r="E18" s="2">
        <v>8</v>
      </c>
      <c r="F18" s="2"/>
      <c r="G18" s="2"/>
      <c r="H18" s="2"/>
      <c r="I18" s="2"/>
      <c r="J18" s="9">
        <f t="shared" si="0"/>
        <v>10</v>
      </c>
    </row>
    <row r="19" spans="2:10" x14ac:dyDescent="0.35">
      <c r="B19" s="22" t="s">
        <v>78</v>
      </c>
      <c r="C19" s="9">
        <f t="shared" ref="C19:J19" si="1">SUM(C4:C18)</f>
        <v>35</v>
      </c>
      <c r="D19" s="9">
        <f t="shared" si="1"/>
        <v>15</v>
      </c>
      <c r="E19" s="9">
        <f t="shared" si="1"/>
        <v>276</v>
      </c>
      <c r="F19" s="9">
        <f t="shared" si="1"/>
        <v>1</v>
      </c>
      <c r="G19" s="9">
        <f t="shared" si="1"/>
        <v>21</v>
      </c>
      <c r="H19" s="9">
        <f t="shared" si="1"/>
        <v>4</v>
      </c>
      <c r="I19" s="9">
        <f t="shared" si="1"/>
        <v>18</v>
      </c>
      <c r="J19" s="9">
        <f t="shared" si="1"/>
        <v>370</v>
      </c>
    </row>
    <row r="42" spans="2:9" x14ac:dyDescent="0.35">
      <c r="B42" s="95" t="s">
        <v>86</v>
      </c>
      <c r="C42" s="96"/>
      <c r="D42" s="96"/>
      <c r="E42" s="96"/>
      <c r="F42" s="96"/>
      <c r="G42" s="96"/>
      <c r="H42" s="56"/>
      <c r="I42" s="56"/>
    </row>
    <row r="45" spans="2:9" x14ac:dyDescent="0.35">
      <c r="B45" s="9"/>
      <c r="C45" s="22">
        <v>2021</v>
      </c>
      <c r="D45" s="22">
        <v>2022</v>
      </c>
      <c r="E45" s="22">
        <v>2023</v>
      </c>
      <c r="F45" s="22">
        <v>2024</v>
      </c>
    </row>
    <row r="46" spans="2:9" x14ac:dyDescent="0.35">
      <c r="B46" s="22" t="str">
        <f>C3</f>
        <v>Comisión Rogatoria Pasiva</v>
      </c>
      <c r="C46" s="2">
        <v>26</v>
      </c>
      <c r="D46" s="2">
        <v>30</v>
      </c>
      <c r="E46" s="2">
        <v>44</v>
      </c>
      <c r="F46" s="2">
        <f>C19</f>
        <v>35</v>
      </c>
    </row>
    <row r="47" spans="2:9" x14ac:dyDescent="0.35">
      <c r="B47" s="22" t="str">
        <f>D3</f>
        <v>Dictamen de Servicio</v>
      </c>
      <c r="C47" s="2">
        <v>14</v>
      </c>
      <c r="D47" s="2">
        <v>8</v>
      </c>
      <c r="E47" s="2">
        <v>10</v>
      </c>
      <c r="F47" s="2">
        <f>D19</f>
        <v>15</v>
      </c>
    </row>
    <row r="48" spans="2:9" ht="24" x14ac:dyDescent="0.35">
      <c r="B48" s="22" t="str">
        <f>E3</f>
        <v>Orden Europea de Investigación Pasivas</v>
      </c>
      <c r="C48" s="2">
        <v>129</v>
      </c>
      <c r="D48" s="2">
        <v>158</v>
      </c>
      <c r="E48" s="2">
        <v>135</v>
      </c>
      <c r="F48" s="2">
        <f>E19</f>
        <v>276</v>
      </c>
    </row>
    <row r="49" spans="2:6" ht="24" x14ac:dyDescent="0.35">
      <c r="B49" s="22" t="str">
        <f>F3</f>
        <v>Orden Europea de Investigación Activas</v>
      </c>
      <c r="C49" s="2"/>
      <c r="D49" s="2"/>
      <c r="E49" s="2"/>
      <c r="F49" s="2">
        <f>F19</f>
        <v>1</v>
      </c>
    </row>
    <row r="50" spans="2:6" x14ac:dyDescent="0.35">
      <c r="B50" s="22" t="str">
        <f>G3</f>
        <v>Seguimiento Pasivo</v>
      </c>
      <c r="C50" s="2">
        <v>18</v>
      </c>
      <c r="D50" s="2">
        <v>27</v>
      </c>
      <c r="E50" s="2">
        <v>28</v>
      </c>
      <c r="F50" s="2">
        <f>G19</f>
        <v>21</v>
      </c>
    </row>
    <row r="51" spans="2:6" x14ac:dyDescent="0.35">
      <c r="B51" s="22" t="str">
        <f>H3</f>
        <v>Auxilio Judicial</v>
      </c>
      <c r="C51" s="2">
        <v>0</v>
      </c>
      <c r="D51" s="2">
        <v>2</v>
      </c>
      <c r="E51" s="2">
        <v>2</v>
      </c>
      <c r="F51" s="2">
        <f>H19</f>
        <v>4</v>
      </c>
    </row>
    <row r="52" spans="2:6" x14ac:dyDescent="0.35">
      <c r="B52" s="22" t="str">
        <f>I3</f>
        <v>Rec. Mutuo Pasivo</v>
      </c>
      <c r="C52" s="2">
        <v>0</v>
      </c>
      <c r="D52" s="2">
        <v>4</v>
      </c>
      <c r="E52" s="2">
        <v>1</v>
      </c>
      <c r="F52" s="2">
        <f>I$19</f>
        <v>18</v>
      </c>
    </row>
    <row r="53" spans="2:6" x14ac:dyDescent="0.35">
      <c r="B53" s="9" t="s">
        <v>3</v>
      </c>
      <c r="C53" s="9">
        <f>SUM(C46:C52)</f>
        <v>187</v>
      </c>
      <c r="D53" s="9">
        <f>SUM(D46:D52)</f>
        <v>229</v>
      </c>
      <c r="E53" s="9">
        <f>SUM(E46:E52)</f>
        <v>220</v>
      </c>
      <c r="F53" s="9">
        <f>SUM(F46:F52)</f>
        <v>370</v>
      </c>
    </row>
  </sheetData>
  <sheetProtection algorithmName="SHA-512" hashValue="9AKxu77HVweBCRByZVkvRgF8HmP/GF3inRRzEvunhiN43Ct+Q2gCoURk4d6xOcQCkt0ZL/bI9zDkAmxPECOAAA==" saltValue="VG18XScFBKJnLg/6n3DZ+g==" spinCount="100000" sheet="1" objects="1" scenarios="1"/>
  <sortState xmlns:xlrd2="http://schemas.microsoft.com/office/spreadsheetml/2017/richdata2" ref="B5:J18">
    <sortCondition ref="B5:B18"/>
  </sortState>
  <mergeCells count="2">
    <mergeCell ref="B1:G1"/>
    <mergeCell ref="B42:G4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G G z U p D A E D m n A A A A + A A A A B I A H A B D b 2 5 m a W c v U G F j a 2 F n Z S 5 4 b W w g o h g A K K A U A A A A A A A A A A A A A A A A A A A A A A A A A A A A h Y 8 x D o I w G E a v Q r r T l h K V k J 8 y G D d J T E i M a 1 M r N E I x t F j u 5 u C R v I I k i r o 5 f i 9 v e N / j d o d 8 b J v g q n q r O 5 O h C F M U K C O 7 o z Z V h g Z 3 C h O U c 9 g J e R a V C i b Z 2 H S 0 x w z V z l 1 S Q r z 3 2 M e 4 6 y v C K I 3 I o d i W s l a t Q B 9 Z / 5 d D b a w T R i r E Y f + K 4 Q w n E V 4 k c Y R X S w Z k x l B o 8 1 X Y V I w p k B 8 I 6 6 F x Q 6 + 4 s u G m B D J P I O 8 X / A l Q S w M E F A A C A A g A n G G z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h s 1 I o i k e 4 D g A A A B E A A A A T A B w A R m 9 y b X V s Y X M v U 2 V j d G l v b j E u b S C i G A A o o B Q A A A A A A A A A A A A A A A A A A A A A A A A A A A A r T k 0 u y c z P U w i G 0 I b W A F B L A Q I t A B Q A A g A I A J x h s 1 K Q w B A 5 p w A A A P g A A A A S A A A A A A A A A A A A A A A A A A A A A A B D b 2 5 m a W c v U G F j a 2 F n Z S 5 4 b W x Q S w E C L Q A U A A I A C A C c Y b N S D 8 r p q 6 Q A A A D p A A A A E w A A A A A A A A A A A A A A A A D z A A A A W 0 N v b n R l b n R f V H l w Z X N d L n h t b F B L A Q I t A B Q A A g A I A J x h s 1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h T a A u b G Z N T b B c b r 5 b b 6 B z A A A A A A I A A A A A A A N m A A D A A A A A E A A A A G s b F x E + f D U U o K C h j W t q e 6 4 A A A A A B I A A A K A A A A A Q A A A A K V X 3 x O C c u H 9 l U k 1 V a b H n i F A A A A B 1 / D Y 5 3 O a X 2 Z c B Z g B H k 4 P U 5 u o 9 1 i 1 3 6 l M I + Y R A c j 6 S D A v E S 1 L L n z X P 7 l t 5 y l q d 8 m T e B S 9 M q i X H C I 9 V 5 F 8 Z T 2 n / g l w q 8 9 T b N 0 w c A y M r L Z W H r x Q A A A D 1 Y f b G P P 7 Q t W u e L 4 5 c x A P 9 V S w h P Q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DAF55A-B024-435E-B543-0429D34B87C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65EC942-0465-4713-AF34-5F29F7955F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CB1144-9496-49EF-8CB9-00F19E567371}">
  <ds:schemaRefs>
    <ds:schemaRef ds:uri="96473a00-8e64-496a-bc71-826a530469eb"/>
    <ds:schemaRef ds:uri="ec9fe809-b99d-4e41-a094-de16cee63433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793B099-321D-4025-8698-EA7AD30F1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Actividad Penal</vt:lpstr>
      <vt:lpstr>Evolución terrorismo</vt:lpstr>
      <vt:lpstr>Terrorismo en 2024</vt:lpstr>
      <vt:lpstr>Diligencias investigación</vt:lpstr>
      <vt:lpstr>Contencioso</vt:lpstr>
      <vt:lpstr>Social</vt:lpstr>
      <vt:lpstr>Cooperación internacional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2025-06-30T11:18:13Z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