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110" documentId="8_{A93D77EA-A1FA-41DA-B6CC-67BE4A499BAE}" xr6:coauthVersionLast="47" xr6:coauthVersionMax="47" xr10:uidLastSave="{CDA0B3F4-F85F-4B3E-B7A4-D9B0C7BC9099}"/>
  <workbookProtection workbookAlgorithmName="SHA-512" workbookHashValue="ezjq/0pEU469DBS5S+3cROFQ+RMhA8O7gecQoE58mexKNbHMCVxI1eE8Fd5HFLUmIvcvZ1K1tdtMQZyK2EtZFA==" workbookSaltValue="Rr2FGsWSQjBQlDi+HmSkWw==" workbookSpinCount="100000" lockStructure="1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2" i="1" l="1"/>
  <c r="AL24" i="1" s="1"/>
  <c r="AL8" i="1"/>
  <c r="AL10" i="1" s="1"/>
  <c r="U70" i="1"/>
  <c r="U69" i="1"/>
  <c r="O58" i="1"/>
  <c r="O57" i="1"/>
  <c r="AH22" i="1"/>
  <c r="AH24" i="1" s="1"/>
  <c r="AK22" i="1"/>
  <c r="AK24" i="1" s="1"/>
  <c r="AJ22" i="1"/>
  <c r="AJ24" i="1" s="1"/>
  <c r="AI22" i="1"/>
  <c r="AI24" i="1" s="1"/>
  <c r="AI8" i="1"/>
  <c r="AI10" i="1" s="1"/>
  <c r="AJ8" i="1"/>
  <c r="AJ10" i="1" s="1"/>
  <c r="AK8" i="1"/>
  <c r="AK10" i="1" s="1"/>
  <c r="AH8" i="1"/>
  <c r="AH10" i="1" s="1"/>
  <c r="T55" i="1"/>
  <c r="U55" i="1" s="1"/>
  <c r="T52" i="1"/>
  <c r="U52" i="1" s="1"/>
  <c r="T64" i="1"/>
  <c r="U64" i="1" s="1"/>
  <c r="T49" i="1"/>
  <c r="U49" i="1" s="1"/>
  <c r="T46" i="1"/>
  <c r="U46" i="1" s="1"/>
  <c r="N40" i="1"/>
  <c r="O40" i="1" s="1"/>
  <c r="N46" i="1"/>
  <c r="O46" i="1" s="1"/>
</calcChain>
</file>

<file path=xl/sharedStrings.xml><?xml version="1.0" encoding="utf-8"?>
<sst xmlns="http://schemas.openxmlformats.org/spreadsheetml/2006/main" count="119" uniqueCount="65">
  <si>
    <t>FISCALÍA ANTE EL TRIBUNAL CONSTITUCIONAL</t>
  </si>
  <si>
    <t>Cuestiones de inconstitucionalidad</t>
  </si>
  <si>
    <t>Recursos de amparo</t>
  </si>
  <si>
    <t>Dictámenes en trámite de alegaciones</t>
  </si>
  <si>
    <t>Dictámenes en trámite de admisión</t>
  </si>
  <si>
    <t>Órdenes jurisdiccionales a los que se refieren las cuestiones de inconstitucionalidad</t>
  </si>
  <si>
    <t>Civil</t>
  </si>
  <si>
    <t>Militar</t>
  </si>
  <si>
    <t>Social</t>
  </si>
  <si>
    <t>Contencioso-Administrativo</t>
  </si>
  <si>
    <t>Cuestiones de inconstitucionalidad (asuntos despachados)</t>
  </si>
  <si>
    <t>Conformidad con la posición del Fiscal de las sentencias dictadas en cuestiones de inconstitucionalidad</t>
  </si>
  <si>
    <t>SENTENCIAS</t>
  </si>
  <si>
    <t>Conforme</t>
  </si>
  <si>
    <t>Disconforme</t>
  </si>
  <si>
    <t>CONTENCIOSO</t>
  </si>
  <si>
    <t>LABORAL</t>
  </si>
  <si>
    <t xml:space="preserve"> </t>
  </si>
  <si>
    <t>TOTAL</t>
  </si>
  <si>
    <t>% CONFORMIDAD</t>
  </si>
  <si>
    <t>Sentencias conformes</t>
  </si>
  <si>
    <t>Sentencias disconformes</t>
  </si>
  <si>
    <t>Dictámenes sobre desistimiento</t>
  </si>
  <si>
    <t>Recursos de súplica interpuestos</t>
  </si>
  <si>
    <t>Órdenes jurisdiccionales a los que se refieren los recursos de amparo</t>
  </si>
  <si>
    <t>Penal</t>
  </si>
  <si>
    <t>Parlamentario</t>
  </si>
  <si>
    <t>Electoral</t>
  </si>
  <si>
    <t>Conformidad con la posición del Fiscal de las sentencias dictadas en recurso de amparo</t>
  </si>
  <si>
    <t>CIVILES</t>
  </si>
  <si>
    <t>PENALES</t>
  </si>
  <si>
    <t>CONTENCIOSAS</t>
  </si>
  <si>
    <t>LABORALES</t>
  </si>
  <si>
    <t>EVOLUCIÓN INTERANUAL POR TIPO DE DICTAMEN</t>
  </si>
  <si>
    <t>Recursos de Amparo Constitucional</t>
  </si>
  <si>
    <t xml:space="preserve">EVOLUCIÓN DE ASUNTOS REGISTRADOS </t>
  </si>
  <si>
    <t>Año 2014</t>
  </si>
  <si>
    <t>PARLAMENTARIAS</t>
  </si>
  <si>
    <t>Año 2015</t>
  </si>
  <si>
    <t>PENAL</t>
  </si>
  <si>
    <t>Año 2016</t>
  </si>
  <si>
    <t>Año 2017</t>
  </si>
  <si>
    <t>MILITAR</t>
  </si>
  <si>
    <t>Año 2018</t>
  </si>
  <si>
    <t>Laboral</t>
  </si>
  <si>
    <t>CIVIL</t>
  </si>
  <si>
    <t>ELECTORALES</t>
  </si>
  <si>
    <t>Año 2019</t>
  </si>
  <si>
    <t>Año 2020</t>
  </si>
  <si>
    <t>Otras</t>
  </si>
  <si>
    <t>Año 2021</t>
  </si>
  <si>
    <t>Antecedentes (Instrucción FGE 2/2012)</t>
  </si>
  <si>
    <t xml:space="preserve">Interposición de demanda </t>
  </si>
  <si>
    <t>Pieza de suspensión (art. 56 LOTC)</t>
  </si>
  <si>
    <t>Planteamiento de cuestión de inconstitucionalidad interna (art. 55.2 LOTC)</t>
  </si>
  <si>
    <t>Otros (Acumulación – ampliación - ejecución)</t>
  </si>
  <si>
    <t>Notif. de providencias de inadmisión</t>
  </si>
  <si>
    <t>Informes de insostenibilidad (asistencia jurídica gratuita)</t>
  </si>
  <si>
    <t>Respuestas a escritos de parte</t>
  </si>
  <si>
    <t>Dictámenes en trámite de alegacions</t>
  </si>
  <si>
    <t>Total Cuestiones de inconstitucionalidad sin antecedentes (Instrucción FGE 2/2012)</t>
  </si>
  <si>
    <t xml:space="preserve">Total Cuestiones de inconstitucionalidad incluidos antecedentes </t>
  </si>
  <si>
    <t>Total Recursos de Amparo excluidas respuestas a escritos de parte</t>
  </si>
  <si>
    <t>Total de asuntos. Recursos de Amparo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</si>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</sst>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7"/>
      <name val="Times New Roman"/>
      <family val="1"/>
    </font>
    <font>
      <b/>
      <sz val="7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 horizontal="left" vertical="center" wrapText="1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6" fillId="0" borderId="2" xfId="0" applyFont="1" applyBorder="1"/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14" fillId="0" borderId="1" xfId="0" applyFont="1" applyBorder="1"/>
    <xf numFmtId="0" fontId="0" fillId="0" borderId="0" xfId="0" applyAlignment="1">
      <alignment wrapText="1"/>
    </xf>
    <xf numFmtId="0" fontId="13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9" fontId="4" fillId="0" borderId="1" xfId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3" fontId="7" fillId="0" borderId="1" xfId="0" applyNumberFormat="1" applyFont="1" applyBorder="1"/>
    <xf numFmtId="3" fontId="14" fillId="0" borderId="1" xfId="0" applyNumberFormat="1" applyFont="1" applyBorder="1"/>
    <xf numFmtId="9" fontId="4" fillId="0" borderId="2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0" fontId="0" fillId="0" borderId="2" xfId="0" applyBorder="1"/>
    <xf numFmtId="0" fontId="6" fillId="0" borderId="11" xfId="0" applyFont="1" applyBorder="1"/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9" fontId="4" fillId="0" borderId="7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0" fillId="0" borderId="10" xfId="0" applyBorder="1"/>
    <xf numFmtId="0" fontId="0" fillId="0" borderId="6" xfId="0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Hoja1!$B$5:$J$5</c:f>
              <c:strCache>
                <c:ptCount val="9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</c:strCache>
            </c:strRef>
          </c:cat>
          <c:val>
            <c:numRef>
              <c:f>Hoja1!$B$6:$J$6</c:f>
              <c:numCache>
                <c:formatCode>#,##0</c:formatCode>
                <c:ptCount val="9"/>
                <c:pt idx="0">
                  <c:v>7736</c:v>
                </c:pt>
                <c:pt idx="1">
                  <c:v>7573</c:v>
                </c:pt>
                <c:pt idx="2">
                  <c:v>6913</c:v>
                </c:pt>
                <c:pt idx="3">
                  <c:v>6284</c:v>
                </c:pt>
                <c:pt idx="4">
                  <c:v>7140</c:v>
                </c:pt>
                <c:pt idx="5">
                  <c:v>7580</c:v>
                </c:pt>
                <c:pt idx="6">
                  <c:v>6566</c:v>
                </c:pt>
                <c:pt idx="7">
                  <c:v>6063</c:v>
                </c:pt>
                <c:pt idx="8">
                  <c:v>6557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6-4262-867A-41DB58EFC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009935"/>
        <c:axId val="1"/>
      </c:barChart>
      <c:catAx>
        <c:axId val="313009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300993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Hoja1!$M$4:$O$4</c:f>
              <c:strCache>
                <c:ptCount val="3"/>
                <c:pt idx="0">
                  <c:v>Dictámenes en trámite de alegaciones</c:v>
                </c:pt>
                <c:pt idx="1">
                  <c:v>Dictámenes en trámite de admisión</c:v>
                </c:pt>
                <c:pt idx="2">
                  <c:v>Antecedentes (Instrucción FGE 2/2012)</c:v>
                </c:pt>
              </c:strCache>
            </c:strRef>
          </c:cat>
          <c:val>
            <c:numRef>
              <c:f>Hoja1!$M$5:$O$5</c:f>
              <c:numCache>
                <c:formatCode>#,##0</c:formatCode>
                <c:ptCount val="3"/>
                <c:pt idx="0">
                  <c:v>21</c:v>
                </c:pt>
                <c:pt idx="1">
                  <c:v>14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A-44AD-8ACD-E399F609A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016175"/>
        <c:axId val="1"/>
      </c:barChart>
      <c:catAx>
        <c:axId val="3130161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30161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39-49E3-A7EA-B0F20235F0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39-49E3-A7EA-B0F20235F0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39-49E3-A7EA-B0F20235F08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39-49E3-A7EA-B0F20235F08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Hoja1!$M$22:$P$22</c:f>
              <c:strCache>
                <c:ptCount val="4"/>
                <c:pt idx="0">
                  <c:v>Civil</c:v>
                </c:pt>
                <c:pt idx="1">
                  <c:v>Penal</c:v>
                </c:pt>
                <c:pt idx="2">
                  <c:v>Contencioso-Administrativo</c:v>
                </c:pt>
                <c:pt idx="3">
                  <c:v>Laboral</c:v>
                </c:pt>
              </c:strCache>
            </c:strRef>
          </c:cat>
          <c:val>
            <c:numRef>
              <c:f>Hoja1!$M$23:$P$23</c:f>
              <c:numCache>
                <c:formatCode>#,##0</c:formatCode>
                <c:ptCount val="4"/>
                <c:pt idx="0">
                  <c:v>5</c:v>
                </c:pt>
                <c:pt idx="1">
                  <c:v>0</c:v>
                </c:pt>
                <c:pt idx="2">
                  <c:v>28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39-49E3-A7EA-B0F20235F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98681918653803"/>
          <c:y val="0.13483589918031888"/>
          <c:w val="0.26728326525623136"/>
          <c:h val="0.714630265655689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EC-4354-9609-23F0E98071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EC-4354-9609-23F0E980717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Hoja1!$M$57:$M$58</c:f>
              <c:strCache>
                <c:ptCount val="2"/>
                <c:pt idx="0">
                  <c:v>Sentencias conformes</c:v>
                </c:pt>
                <c:pt idx="1">
                  <c:v>Sentencias disconformes</c:v>
                </c:pt>
              </c:strCache>
            </c:strRef>
          </c:cat>
          <c:val>
            <c:numRef>
              <c:f>Hoja1!$O$57:$O$58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C-4354-9609-23F0E9807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62281688457859"/>
          <c:y val="0.29136742148741895"/>
          <c:w val="0.26658186302961451"/>
          <c:h val="0.390136038940781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Hoja1!$S$4:$AB$4</c:f>
              <c:strCache>
                <c:ptCount val="10"/>
                <c:pt idx="0">
                  <c:v>Interposición de demanda </c:v>
                </c:pt>
                <c:pt idx="1">
                  <c:v>Dictámenes en trámite de alegaciones</c:v>
                </c:pt>
                <c:pt idx="2">
                  <c:v>Pieza de suspensión (art. 56 LOTC)</c:v>
                </c:pt>
                <c:pt idx="3">
                  <c:v>Dictámenes sobre desistimiento</c:v>
                </c:pt>
                <c:pt idx="4">
                  <c:v>Planteamiento de cuestión de inconstitucionalidad interna (art. 55.2 LOTC)</c:v>
                </c:pt>
                <c:pt idx="5">
                  <c:v>Otros (Acumulación – ampliación - ejecución)</c:v>
                </c:pt>
                <c:pt idx="6">
                  <c:v>Notif. de providencias de inadmisión</c:v>
                </c:pt>
                <c:pt idx="7">
                  <c:v>Recursos de súplica interpuestos</c:v>
                </c:pt>
                <c:pt idx="8">
                  <c:v>Informes de insostenibilidad (asistencia jurídica gratuita)</c:v>
                </c:pt>
                <c:pt idx="9">
                  <c:v>Respuestas a escritos de parte</c:v>
                </c:pt>
              </c:strCache>
            </c:strRef>
          </c:cat>
          <c:val>
            <c:numRef>
              <c:f>Hoja1!$S$5:$AB$5</c:f>
              <c:numCache>
                <c:formatCode>#,##0</c:formatCode>
                <c:ptCount val="10"/>
                <c:pt idx="1">
                  <c:v>137</c:v>
                </c:pt>
                <c:pt idx="2">
                  <c:v>80</c:v>
                </c:pt>
                <c:pt idx="3">
                  <c:v>2</c:v>
                </c:pt>
                <c:pt idx="5">
                  <c:v>33</c:v>
                </c:pt>
                <c:pt idx="6">
                  <c:v>6093</c:v>
                </c:pt>
                <c:pt idx="7">
                  <c:v>14</c:v>
                </c:pt>
                <c:pt idx="8">
                  <c:v>163</c:v>
                </c:pt>
                <c:pt idx="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8-42D6-9EFF-36B606C0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72991"/>
        <c:axId val="1"/>
      </c:barChart>
      <c:catAx>
        <c:axId val="3116729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167299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2D-4225-9C21-A93299997E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2D-4225-9C21-A93299997E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52D-4225-9C21-A93299997E6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52D-4225-9C21-A93299997E6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52D-4225-9C21-A93299997E6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52D-4225-9C21-A93299997E6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52D-4225-9C21-A93299997E67}"/>
              </c:ext>
            </c:extLst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FA-4AFC-8A20-D81FEDEF342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Hoja1!$S$25:$Z$25</c:f>
              <c:strCache>
                <c:ptCount val="8"/>
                <c:pt idx="0">
                  <c:v>Civil</c:v>
                </c:pt>
                <c:pt idx="1">
                  <c:v>Penal</c:v>
                </c:pt>
                <c:pt idx="2">
                  <c:v>Social</c:v>
                </c:pt>
                <c:pt idx="3">
                  <c:v>Contencioso-Administrativo</c:v>
                </c:pt>
                <c:pt idx="4">
                  <c:v>Militar</c:v>
                </c:pt>
                <c:pt idx="5">
                  <c:v>Parlamentario</c:v>
                </c:pt>
                <c:pt idx="6">
                  <c:v>Electoral</c:v>
                </c:pt>
                <c:pt idx="7">
                  <c:v>Otras</c:v>
                </c:pt>
              </c:strCache>
            </c:strRef>
          </c:cat>
          <c:val>
            <c:numRef>
              <c:f>Hoja1!$S$26:$Z$26</c:f>
              <c:numCache>
                <c:formatCode>#,##0</c:formatCode>
                <c:ptCount val="8"/>
                <c:pt idx="0">
                  <c:v>1356</c:v>
                </c:pt>
                <c:pt idx="1">
                  <c:v>3324</c:v>
                </c:pt>
                <c:pt idx="2">
                  <c:v>340</c:v>
                </c:pt>
                <c:pt idx="3">
                  <c:v>1449</c:v>
                </c:pt>
                <c:pt idx="4">
                  <c:v>21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2D-4225-9C21-A93299997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67095011852012043"/>
          <c:y val="0.16088313854713543"/>
          <c:w val="0.28645392607720516"/>
          <c:h val="0.65998651153995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B5-4D85-984A-632FF17253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B5-4D85-984A-632FF17253B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Hoja1!$T$69:$T$70</c:f>
              <c:strCache>
                <c:ptCount val="2"/>
                <c:pt idx="0">
                  <c:v>Sentencias conformes</c:v>
                </c:pt>
                <c:pt idx="1">
                  <c:v>Sentencias disconformes</c:v>
                </c:pt>
              </c:strCache>
            </c:strRef>
          </c:cat>
          <c:val>
            <c:numRef>
              <c:f>Hoja1!$U$69:$U$70</c:f>
              <c:numCache>
                <c:formatCode>General</c:formatCode>
                <c:ptCount val="2"/>
                <c:pt idx="0">
                  <c:v>104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5-4D85-984A-632FF172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480677555136426"/>
          <c:y val="0.29136742148741895"/>
          <c:w val="0.27078233668621621"/>
          <c:h val="0.390136038940781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481013</xdr:colOff>
      <xdr:row>7</xdr:row>
      <xdr:rowOff>19050</xdr:rowOff>
    </xdr:from>
    <xdr:to>
      <xdr:col>9</xdr:col>
      <xdr:colOff>447675</xdr:colOff>
      <xdr:row>21</xdr:row>
      <xdr:rowOff>90488</xdr:rowOff>
    </xdr:to>
    <xdr:graphicFrame macro="">
      <xdr:nvGraphicFramePr>
        <xdr:cNvPr id="1300" name="1 Gráfico">
          <a:extLst>
            <a:ext uri="{FF2B5EF4-FFF2-40B4-BE49-F238E27FC236}">
              <a16:creationId xmlns:a16="http://schemas.microsoft.com/office/drawing/2014/main" id="{C17BFD59-E03C-43D9-84CE-9E6954EDD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6</xdr:row>
      <xdr:rowOff>9525</xdr:rowOff>
    </xdr:from>
    <xdr:to>
      <xdr:col>16</xdr:col>
      <xdr:colOff>9525</xdr:colOff>
      <xdr:row>17</xdr:row>
      <xdr:rowOff>19050</xdr:rowOff>
    </xdr:to>
    <xdr:graphicFrame macro="">
      <xdr:nvGraphicFramePr>
        <xdr:cNvPr id="1301" name="3 Gráfico">
          <a:extLst>
            <a:ext uri="{FF2B5EF4-FFF2-40B4-BE49-F238E27FC236}">
              <a16:creationId xmlns:a16="http://schemas.microsoft.com/office/drawing/2014/main" id="{3321F2AB-2D20-449E-8593-E63C50D81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23</xdr:row>
      <xdr:rowOff>171450</xdr:rowOff>
    </xdr:from>
    <xdr:to>
      <xdr:col>15</xdr:col>
      <xdr:colOff>1476375</xdr:colOff>
      <xdr:row>34</xdr:row>
      <xdr:rowOff>100013</xdr:rowOff>
    </xdr:to>
    <xdr:graphicFrame macro="">
      <xdr:nvGraphicFramePr>
        <xdr:cNvPr id="1302" name="4 Gráfico">
          <a:extLst>
            <a:ext uri="{FF2B5EF4-FFF2-40B4-BE49-F238E27FC236}">
              <a16:creationId xmlns:a16="http://schemas.microsoft.com/office/drawing/2014/main" id="{FBD9078F-8583-41EF-8108-053B20730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228600</xdr:colOff>
      <xdr:row>55</xdr:row>
      <xdr:rowOff>47625</xdr:rowOff>
    </xdr:from>
    <xdr:to>
      <xdr:col>15</xdr:col>
      <xdr:colOff>504825</xdr:colOff>
      <xdr:row>65</xdr:row>
      <xdr:rowOff>176213</xdr:rowOff>
    </xdr:to>
    <xdr:graphicFrame macro="">
      <xdr:nvGraphicFramePr>
        <xdr:cNvPr id="1303" name="5 Gráfico">
          <a:extLst>
            <a:ext uri="{FF2B5EF4-FFF2-40B4-BE49-F238E27FC236}">
              <a16:creationId xmlns:a16="http://schemas.microsoft.com/office/drawing/2014/main" id="{61BB9F97-8B21-47A1-A5BA-D2D17F886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253365</xdr:colOff>
      <xdr:row>5</xdr:row>
      <xdr:rowOff>171450</xdr:rowOff>
    </xdr:from>
    <xdr:to>
      <xdr:col>27</xdr:col>
      <xdr:colOff>10478</xdr:colOff>
      <xdr:row>20</xdr:row>
      <xdr:rowOff>61913</xdr:rowOff>
    </xdr:to>
    <xdr:graphicFrame macro="">
      <xdr:nvGraphicFramePr>
        <xdr:cNvPr id="1304" name="6 Gráfico">
          <a:extLst>
            <a:ext uri="{FF2B5EF4-FFF2-40B4-BE49-F238E27FC236}">
              <a16:creationId xmlns:a16="http://schemas.microsoft.com/office/drawing/2014/main" id="{C6569990-2303-49AE-9D6F-5A21F2913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390525</xdr:colOff>
      <xdr:row>26</xdr:row>
      <xdr:rowOff>295275</xdr:rowOff>
    </xdr:from>
    <xdr:to>
      <xdr:col>25</xdr:col>
      <xdr:colOff>614363</xdr:colOff>
      <xdr:row>40</xdr:row>
      <xdr:rowOff>109538</xdr:rowOff>
    </xdr:to>
    <xdr:graphicFrame macro="">
      <xdr:nvGraphicFramePr>
        <xdr:cNvPr id="1305" name="7 Gráfico">
          <a:extLst>
            <a:ext uri="{FF2B5EF4-FFF2-40B4-BE49-F238E27FC236}">
              <a16:creationId xmlns:a16="http://schemas.microsoft.com/office/drawing/2014/main" id="{26371097-EE3B-4870-A9D8-E90082255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1104900</xdr:colOff>
      <xdr:row>66</xdr:row>
      <xdr:rowOff>147638</xdr:rowOff>
    </xdr:from>
    <xdr:to>
      <xdr:col>21</xdr:col>
      <xdr:colOff>261938</xdr:colOff>
      <xdr:row>77</xdr:row>
      <xdr:rowOff>85725</xdr:rowOff>
    </xdr:to>
    <xdr:graphicFrame macro="">
      <xdr:nvGraphicFramePr>
        <xdr:cNvPr id="1306" name="8 Gráfico">
          <a:extLst>
            <a:ext uri="{FF2B5EF4-FFF2-40B4-BE49-F238E27FC236}">
              <a16:creationId xmlns:a16="http://schemas.microsoft.com/office/drawing/2014/main" id="{068078A9-275E-4BFB-BB1F-9573D9FED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70"/>
  <sheetViews>
    <sheetView showGridLines="0" tabSelected="1" zoomScaleNormal="100" workbookViewId="0"/>
  </sheetViews>
  <sheetFormatPr baseColWidth="10" defaultRowHeight="15" x14ac:dyDescent="0.25"/>
  <cols>
    <col min="1" max="1" width="3.5703125" customWidth="1"/>
    <col min="2" max="2" width="11.42578125" customWidth="1"/>
    <col min="3" max="3" width="13.5703125" customWidth="1"/>
    <col min="4" max="4" width="13" customWidth="1"/>
    <col min="11" max="11" width="3.85546875" customWidth="1"/>
    <col min="13" max="14" width="15.85546875" customWidth="1"/>
    <col min="15" max="15" width="17" customWidth="1"/>
    <col min="16" max="16" width="18.42578125" customWidth="1"/>
    <col min="17" max="17" width="19.140625" customWidth="1"/>
    <col min="18" max="18" width="2.85546875" customWidth="1"/>
    <col min="20" max="20" width="15.5703125" customWidth="1"/>
    <col min="22" max="22" width="12.85546875" customWidth="1"/>
    <col min="23" max="23" width="14.85546875" customWidth="1"/>
    <col min="26" max="29" width="15" customWidth="1"/>
    <col min="30" max="30" width="3.42578125" customWidth="1"/>
  </cols>
  <sheetData>
    <row r="1" spans="2:38" ht="26.25" customHeight="1" x14ac:dyDescent="0.25">
      <c r="B1" s="40" t="s">
        <v>0</v>
      </c>
      <c r="C1" s="41"/>
      <c r="D1" s="41"/>
      <c r="E1" s="41"/>
      <c r="F1" s="41"/>
      <c r="G1" s="41"/>
      <c r="H1" s="39"/>
      <c r="I1" s="27"/>
      <c r="J1" s="15"/>
    </row>
    <row r="2" spans="2:38" ht="18" customHeight="1" x14ac:dyDescent="0.3">
      <c r="L2" s="40" t="s">
        <v>10</v>
      </c>
      <c r="M2" s="41"/>
      <c r="N2" s="41"/>
      <c r="O2" s="41"/>
      <c r="P2" s="41"/>
      <c r="Q2" s="41"/>
      <c r="R2" s="6"/>
      <c r="S2" s="40" t="s">
        <v>2</v>
      </c>
      <c r="T2" s="40"/>
      <c r="U2" s="40"/>
      <c r="V2" s="40"/>
      <c r="W2" s="40"/>
      <c r="X2" s="40"/>
      <c r="Y2" s="40"/>
      <c r="Z2" s="40"/>
      <c r="AA2" s="40"/>
      <c r="AB2" s="40"/>
      <c r="AC2" s="24"/>
    </row>
    <row r="3" spans="2:38" x14ac:dyDescent="0.25">
      <c r="B3" s="42" t="s">
        <v>35</v>
      </c>
      <c r="C3" s="43"/>
      <c r="D3" s="43"/>
      <c r="E3" s="43"/>
      <c r="F3" s="43"/>
      <c r="G3" s="43"/>
      <c r="H3" s="43"/>
      <c r="I3" s="28"/>
      <c r="J3" s="14"/>
      <c r="AE3" s="44" t="s">
        <v>33</v>
      </c>
      <c r="AF3" s="45"/>
      <c r="AG3" s="45"/>
      <c r="AH3" s="45"/>
      <c r="AI3" s="45"/>
      <c r="AJ3" s="45"/>
      <c r="AK3" s="45"/>
    </row>
    <row r="4" spans="2:38" ht="31.5" customHeight="1" x14ac:dyDescent="0.25">
      <c r="M4" s="5" t="s">
        <v>3</v>
      </c>
      <c r="N4" s="17" t="s">
        <v>4</v>
      </c>
      <c r="O4" s="17" t="s">
        <v>51</v>
      </c>
      <c r="S4" s="23" t="s">
        <v>52</v>
      </c>
      <c r="T4" s="5" t="s">
        <v>3</v>
      </c>
      <c r="U4" s="10" t="s">
        <v>53</v>
      </c>
      <c r="V4" s="10" t="s">
        <v>22</v>
      </c>
      <c r="W4" s="10" t="s">
        <v>54</v>
      </c>
      <c r="X4" s="10" t="s">
        <v>55</v>
      </c>
      <c r="Y4" s="10" t="s">
        <v>56</v>
      </c>
      <c r="Z4" s="10" t="s">
        <v>23</v>
      </c>
      <c r="AA4" s="10" t="s">
        <v>57</v>
      </c>
      <c r="AB4" s="23" t="s">
        <v>58</v>
      </c>
      <c r="AC4" s="25"/>
    </row>
    <row r="5" spans="2:38" ht="15" customHeight="1" x14ac:dyDescent="0.25">
      <c r="B5" s="3" t="s">
        <v>36</v>
      </c>
      <c r="C5" s="3" t="s">
        <v>38</v>
      </c>
      <c r="D5" s="3" t="s">
        <v>40</v>
      </c>
      <c r="E5" s="3" t="s">
        <v>41</v>
      </c>
      <c r="F5" s="3" t="s">
        <v>43</v>
      </c>
      <c r="G5" s="3" t="s">
        <v>47</v>
      </c>
      <c r="H5" s="3" t="s">
        <v>48</v>
      </c>
      <c r="I5" s="3" t="s">
        <v>50</v>
      </c>
      <c r="J5" s="3" t="s">
        <v>64</v>
      </c>
      <c r="M5" s="46">
        <v>21</v>
      </c>
      <c r="N5" s="46">
        <v>14</v>
      </c>
      <c r="O5" s="46">
        <v>45</v>
      </c>
      <c r="S5" s="46"/>
      <c r="T5" s="46">
        <v>137</v>
      </c>
      <c r="U5" s="46">
        <v>80</v>
      </c>
      <c r="V5" s="46">
        <v>2</v>
      </c>
      <c r="W5" s="46"/>
      <c r="X5" s="46">
        <v>33</v>
      </c>
      <c r="Y5" s="46">
        <v>6093</v>
      </c>
      <c r="Z5" s="46">
        <v>14</v>
      </c>
      <c r="AA5" s="46">
        <v>163</v>
      </c>
      <c r="AB5" s="46">
        <v>55</v>
      </c>
      <c r="AC5" s="25"/>
      <c r="AE5" s="33" t="s">
        <v>1</v>
      </c>
      <c r="AF5" s="34"/>
      <c r="AG5" s="35"/>
      <c r="AH5" s="11" t="s">
        <v>43</v>
      </c>
      <c r="AI5" s="11" t="s">
        <v>47</v>
      </c>
      <c r="AJ5" s="11" t="s">
        <v>48</v>
      </c>
      <c r="AK5" s="11" t="s">
        <v>50</v>
      </c>
      <c r="AL5" s="11" t="s">
        <v>64</v>
      </c>
    </row>
    <row r="6" spans="2:38" ht="15" customHeight="1" x14ac:dyDescent="0.25">
      <c r="B6" s="46">
        <v>7736</v>
      </c>
      <c r="C6" s="46">
        <v>7573</v>
      </c>
      <c r="D6" s="46">
        <v>6913</v>
      </c>
      <c r="E6" s="46">
        <v>6284</v>
      </c>
      <c r="F6" s="46">
        <v>7140</v>
      </c>
      <c r="G6" s="46">
        <v>7580</v>
      </c>
      <c r="H6" s="46">
        <v>6566</v>
      </c>
      <c r="I6" s="46">
        <v>6063</v>
      </c>
      <c r="J6" s="46">
        <v>6557</v>
      </c>
      <c r="AE6" s="29" t="s">
        <v>3</v>
      </c>
      <c r="AF6" s="29"/>
      <c r="AG6" s="30"/>
      <c r="AH6" s="4">
        <v>22</v>
      </c>
      <c r="AI6" s="4">
        <v>17</v>
      </c>
      <c r="AJ6" s="4">
        <v>10</v>
      </c>
      <c r="AK6" s="4">
        <v>18</v>
      </c>
      <c r="AL6" s="4">
        <v>21</v>
      </c>
    </row>
    <row r="7" spans="2:38" ht="15" customHeight="1" x14ac:dyDescent="0.25">
      <c r="AE7" s="29" t="s">
        <v>4</v>
      </c>
      <c r="AF7" s="29"/>
      <c r="AG7" s="30"/>
      <c r="AH7" s="4">
        <v>29</v>
      </c>
      <c r="AI7" s="4">
        <v>15</v>
      </c>
      <c r="AJ7" s="4">
        <v>19</v>
      </c>
      <c r="AK7" s="4">
        <v>8</v>
      </c>
      <c r="AL7" s="4">
        <v>14</v>
      </c>
    </row>
    <row r="8" spans="2:38" ht="21.6" customHeight="1" x14ac:dyDescent="0.25">
      <c r="AE8" s="31" t="s">
        <v>60</v>
      </c>
      <c r="AF8" s="31"/>
      <c r="AG8" s="32"/>
      <c r="AH8" s="26">
        <f>SUM(AH6:AH7)</f>
        <v>51</v>
      </c>
      <c r="AI8" s="26">
        <f t="shared" ref="AI8:AK8" si="0">SUM(AI6:AI7)</f>
        <v>32</v>
      </c>
      <c r="AJ8" s="26">
        <f t="shared" si="0"/>
        <v>29</v>
      </c>
      <c r="AK8" s="26">
        <f t="shared" si="0"/>
        <v>26</v>
      </c>
      <c r="AL8" s="26">
        <f t="shared" ref="AL8" si="1">SUM(AL6:AL7)</f>
        <v>35</v>
      </c>
    </row>
    <row r="9" spans="2:38" ht="15" customHeight="1" x14ac:dyDescent="0.25">
      <c r="AE9" s="29" t="s">
        <v>51</v>
      </c>
      <c r="AF9" s="29"/>
      <c r="AG9" s="30"/>
      <c r="AH9" s="4"/>
      <c r="AI9" s="4"/>
      <c r="AJ9" s="4"/>
      <c r="AK9" s="4">
        <v>43</v>
      </c>
      <c r="AL9" s="4">
        <v>45</v>
      </c>
    </row>
    <row r="10" spans="2:38" ht="24" customHeight="1" x14ac:dyDescent="0.25">
      <c r="AE10" s="31" t="s">
        <v>61</v>
      </c>
      <c r="AF10" s="31"/>
      <c r="AG10" s="32"/>
      <c r="AH10" s="26">
        <f>AH9+AH8</f>
        <v>51</v>
      </c>
      <c r="AI10" s="26">
        <f t="shared" ref="AI10:AK10" si="2">AI9+AI8</f>
        <v>32</v>
      </c>
      <c r="AJ10" s="26">
        <f t="shared" si="2"/>
        <v>29</v>
      </c>
      <c r="AK10" s="26">
        <f t="shared" si="2"/>
        <v>69</v>
      </c>
      <c r="AL10" s="26">
        <f t="shared" ref="AL10" si="3">AL9+AL8</f>
        <v>80</v>
      </c>
    </row>
    <row r="11" spans="2:38" ht="15" customHeight="1" x14ac:dyDescent="0.25"/>
    <row r="12" spans="2:38" ht="15" customHeight="1" x14ac:dyDescent="0.25">
      <c r="AE12" s="31" t="s">
        <v>34</v>
      </c>
      <c r="AF12" s="31"/>
      <c r="AG12" s="32"/>
      <c r="AH12" s="11" t="s">
        <v>43</v>
      </c>
      <c r="AI12" s="11" t="s">
        <v>47</v>
      </c>
      <c r="AJ12" s="11" t="s">
        <v>48</v>
      </c>
      <c r="AK12" s="11" t="s">
        <v>50</v>
      </c>
      <c r="AL12" s="11" t="s">
        <v>64</v>
      </c>
    </row>
    <row r="13" spans="2:38" ht="15" customHeight="1" x14ac:dyDescent="0.25">
      <c r="AE13" s="29" t="s">
        <v>52</v>
      </c>
      <c r="AF13" s="29"/>
      <c r="AG13" s="30"/>
      <c r="AH13" s="46"/>
      <c r="AI13" s="46"/>
      <c r="AJ13" s="46"/>
      <c r="AK13" s="46">
        <v>1</v>
      </c>
      <c r="AL13" s="46"/>
    </row>
    <row r="14" spans="2:38" ht="15" customHeight="1" x14ac:dyDescent="0.25">
      <c r="AE14" s="29" t="s">
        <v>59</v>
      </c>
      <c r="AF14" s="29"/>
      <c r="AG14" s="30"/>
      <c r="AH14" s="46">
        <v>119</v>
      </c>
      <c r="AI14" s="46">
        <v>146</v>
      </c>
      <c r="AJ14" s="46">
        <v>173</v>
      </c>
      <c r="AK14" s="46">
        <v>156</v>
      </c>
      <c r="AL14" s="46">
        <v>137</v>
      </c>
    </row>
    <row r="15" spans="2:38" ht="21" customHeight="1" x14ac:dyDescent="0.25">
      <c r="AE15" s="29" t="s">
        <v>53</v>
      </c>
      <c r="AF15" s="29"/>
      <c r="AG15" s="30"/>
      <c r="AH15" s="46">
        <v>27</v>
      </c>
      <c r="AI15" s="46">
        <v>102</v>
      </c>
      <c r="AJ15" s="46">
        <v>95</v>
      </c>
      <c r="AK15" s="46">
        <v>31</v>
      </c>
      <c r="AL15" s="46">
        <v>80</v>
      </c>
    </row>
    <row r="16" spans="2:38" ht="15" customHeight="1" x14ac:dyDescent="0.25">
      <c r="AE16" s="29" t="s">
        <v>22</v>
      </c>
      <c r="AF16" s="29"/>
      <c r="AG16" s="30"/>
      <c r="AH16" s="46">
        <v>35</v>
      </c>
      <c r="AI16" s="46">
        <v>33</v>
      </c>
      <c r="AJ16" s="46">
        <v>46</v>
      </c>
      <c r="AK16" s="46">
        <v>13</v>
      </c>
      <c r="AL16" s="46">
        <v>2</v>
      </c>
    </row>
    <row r="17" spans="10:38" ht="23.45" customHeight="1" x14ac:dyDescent="0.25">
      <c r="AE17" s="29" t="s">
        <v>54</v>
      </c>
      <c r="AF17" s="29"/>
      <c r="AG17" s="30"/>
      <c r="AH17" s="46"/>
      <c r="AI17" s="46"/>
      <c r="AJ17" s="46"/>
      <c r="AK17" s="46">
        <v>2</v>
      </c>
      <c r="AL17" s="46"/>
    </row>
    <row r="18" spans="10:38" ht="15" customHeight="1" x14ac:dyDescent="0.25">
      <c r="AE18" s="29" t="s">
        <v>55</v>
      </c>
      <c r="AF18" s="29"/>
      <c r="AG18" s="30"/>
      <c r="AH18" s="46">
        <v>12</v>
      </c>
      <c r="AI18" s="46">
        <v>31</v>
      </c>
      <c r="AJ18" s="46">
        <v>37</v>
      </c>
      <c r="AK18" s="46">
        <v>12</v>
      </c>
      <c r="AL18" s="46">
        <v>33</v>
      </c>
    </row>
    <row r="19" spans="10:38" ht="15" customHeight="1" x14ac:dyDescent="0.25">
      <c r="AE19" s="29" t="s">
        <v>56</v>
      </c>
      <c r="AF19" s="29"/>
      <c r="AG19" s="30"/>
      <c r="AH19" s="46">
        <v>5590</v>
      </c>
      <c r="AI19" s="46">
        <v>5646</v>
      </c>
      <c r="AJ19" s="46">
        <v>6120</v>
      </c>
      <c r="AK19" s="46">
        <v>5661</v>
      </c>
      <c r="AL19" s="46">
        <v>6093</v>
      </c>
    </row>
    <row r="20" spans="10:38" x14ac:dyDescent="0.25">
      <c r="L20" s="37" t="s">
        <v>5</v>
      </c>
      <c r="M20" s="38"/>
      <c r="N20" s="38"/>
      <c r="O20" s="38"/>
      <c r="P20" s="38"/>
      <c r="Q20" s="38"/>
      <c r="R20" s="7"/>
      <c r="AE20" s="29" t="s">
        <v>23</v>
      </c>
      <c r="AF20" s="29"/>
      <c r="AG20" s="30"/>
      <c r="AH20" s="46">
        <v>12</v>
      </c>
      <c r="AI20" s="46">
        <v>7</v>
      </c>
      <c r="AJ20" s="46">
        <v>18</v>
      </c>
      <c r="AK20" s="46">
        <v>14</v>
      </c>
      <c r="AL20" s="46">
        <v>14</v>
      </c>
    </row>
    <row r="21" spans="10:38" x14ac:dyDescent="0.25">
      <c r="AE21" s="29" t="s">
        <v>57</v>
      </c>
      <c r="AF21" s="29"/>
      <c r="AG21" s="30"/>
      <c r="AH21" s="46">
        <v>125</v>
      </c>
      <c r="AI21" s="46">
        <v>175</v>
      </c>
      <c r="AJ21" s="46">
        <v>99</v>
      </c>
      <c r="AK21" s="46">
        <v>147</v>
      </c>
      <c r="AL21" s="46">
        <v>163</v>
      </c>
    </row>
    <row r="22" spans="10:38" ht="20.45" customHeight="1" x14ac:dyDescent="0.25">
      <c r="M22" s="3" t="s">
        <v>6</v>
      </c>
      <c r="N22" s="3" t="s">
        <v>25</v>
      </c>
      <c r="O22" s="3" t="s">
        <v>9</v>
      </c>
      <c r="P22" s="3" t="s">
        <v>44</v>
      </c>
      <c r="AE22" s="31" t="s">
        <v>62</v>
      </c>
      <c r="AF22" s="31"/>
      <c r="AG22" s="32"/>
      <c r="AH22" s="47">
        <f>SUM(AH12:AH21)</f>
        <v>5920</v>
      </c>
      <c r="AI22" s="47">
        <f>SUM(AI12:AI21)</f>
        <v>6140</v>
      </c>
      <c r="AJ22" s="47">
        <f>SUM(AJ12:AJ21)</f>
        <v>6588</v>
      </c>
      <c r="AK22" s="47">
        <f>SUM(AK12:AK21)</f>
        <v>6037</v>
      </c>
      <c r="AL22" s="47">
        <f>SUM(AL12:AL21)</f>
        <v>6522</v>
      </c>
    </row>
    <row r="23" spans="10:38" x14ac:dyDescent="0.25">
      <c r="M23" s="46">
        <v>5</v>
      </c>
      <c r="N23" s="46">
        <v>0</v>
      </c>
      <c r="O23" s="46">
        <v>28</v>
      </c>
      <c r="P23" s="46">
        <v>2</v>
      </c>
      <c r="R23" s="37" t="s">
        <v>24</v>
      </c>
      <c r="S23" s="38"/>
      <c r="T23" s="38"/>
      <c r="U23" s="38"/>
      <c r="V23" s="38"/>
      <c r="W23" s="39"/>
      <c r="X23" s="39"/>
      <c r="Y23" s="16"/>
      <c r="Z23" s="1"/>
      <c r="AA23" s="24"/>
      <c r="AE23" s="29" t="s">
        <v>58</v>
      </c>
      <c r="AF23" s="29"/>
      <c r="AG23" s="30"/>
      <c r="AH23" s="4"/>
      <c r="AI23" s="4"/>
      <c r="AJ23" s="4"/>
      <c r="AK23" s="4">
        <v>82</v>
      </c>
      <c r="AL23" s="4">
        <v>55</v>
      </c>
    </row>
    <row r="24" spans="10:38" x14ac:dyDescent="0.25">
      <c r="AE24" s="31" t="s">
        <v>63</v>
      </c>
      <c r="AF24" s="31"/>
      <c r="AG24" s="32"/>
      <c r="AH24" s="47">
        <f>AH22+AH23</f>
        <v>5920</v>
      </c>
      <c r="AI24" s="47">
        <f t="shared" ref="AI24:AK24" si="4">AI22+AI23</f>
        <v>6140</v>
      </c>
      <c r="AJ24" s="47">
        <f t="shared" si="4"/>
        <v>6588</v>
      </c>
      <c r="AK24" s="47">
        <f t="shared" si="4"/>
        <v>6119</v>
      </c>
      <c r="AL24" s="47">
        <f t="shared" ref="AL24" si="5">AL22+AL23</f>
        <v>6577</v>
      </c>
    </row>
    <row r="25" spans="10:38" ht="19.5" customHeight="1" x14ac:dyDescent="0.25">
      <c r="J25" s="14"/>
      <c r="S25" s="5" t="s">
        <v>6</v>
      </c>
      <c r="T25" s="5" t="s">
        <v>25</v>
      </c>
      <c r="U25" s="5" t="s">
        <v>8</v>
      </c>
      <c r="V25" s="5" t="s">
        <v>9</v>
      </c>
      <c r="W25" s="5" t="s">
        <v>7</v>
      </c>
      <c r="X25" s="5" t="s">
        <v>26</v>
      </c>
      <c r="Y25" s="17" t="s">
        <v>27</v>
      </c>
      <c r="Z25" s="5" t="s">
        <v>49</v>
      </c>
      <c r="AA25" s="12"/>
      <c r="AB25" s="12"/>
      <c r="AC25" s="12"/>
    </row>
    <row r="26" spans="10:38" x14ac:dyDescent="0.25">
      <c r="S26" s="46">
        <v>1356</v>
      </c>
      <c r="T26" s="46">
        <v>3324</v>
      </c>
      <c r="U26" s="46">
        <v>340</v>
      </c>
      <c r="V26" s="46">
        <v>1449</v>
      </c>
      <c r="W26" s="46">
        <v>21</v>
      </c>
      <c r="X26" s="46">
        <v>32</v>
      </c>
      <c r="Y26" s="46"/>
      <c r="Z26" s="46"/>
      <c r="AA26" s="13"/>
      <c r="AB26" s="13"/>
      <c r="AC26" s="13"/>
    </row>
    <row r="27" spans="10:38" ht="24.75" customHeight="1" x14ac:dyDescent="0.25"/>
    <row r="37" spans="12:27" ht="24" customHeight="1" x14ac:dyDescent="0.25">
      <c r="L37" s="37" t="s">
        <v>11</v>
      </c>
      <c r="M37" s="38"/>
      <c r="N37" s="38"/>
      <c r="O37" s="38"/>
      <c r="P37" s="38"/>
      <c r="Q37" s="38"/>
      <c r="R37" s="2"/>
    </row>
    <row r="39" spans="12:27" x14ac:dyDescent="0.25">
      <c r="M39" s="8" t="s">
        <v>12</v>
      </c>
      <c r="N39" s="8" t="s">
        <v>18</v>
      </c>
      <c r="O39" s="3" t="s">
        <v>19</v>
      </c>
    </row>
    <row r="40" spans="12:27" x14ac:dyDescent="0.25">
      <c r="M40" s="52" t="s">
        <v>45</v>
      </c>
      <c r="N40" s="51">
        <f>SUM(N41:N42)</f>
        <v>1</v>
      </c>
      <c r="O40" s="55">
        <f>N41/N40</f>
        <v>1</v>
      </c>
    </row>
    <row r="41" spans="12:27" x14ac:dyDescent="0.25">
      <c r="M41" s="53" t="s">
        <v>13</v>
      </c>
      <c r="N41" s="58">
        <v>1</v>
      </c>
      <c r="O41" s="56"/>
    </row>
    <row r="42" spans="12:27" x14ac:dyDescent="0.25">
      <c r="M42" s="54" t="s">
        <v>14</v>
      </c>
      <c r="N42" s="59"/>
      <c r="O42" s="57"/>
    </row>
    <row r="43" spans="12:27" x14ac:dyDescent="0.25">
      <c r="L43" t="s">
        <v>17</v>
      </c>
      <c r="M43" s="8" t="s">
        <v>39</v>
      </c>
      <c r="N43" s="51"/>
      <c r="O43" s="48"/>
      <c r="R43" s="37" t="s">
        <v>28</v>
      </c>
      <c r="S43" s="38"/>
      <c r="T43" s="38"/>
      <c r="U43" s="38"/>
      <c r="V43" s="38"/>
      <c r="W43" s="39"/>
      <c r="X43" s="39"/>
      <c r="Y43" s="39"/>
      <c r="Z43" s="1"/>
      <c r="AA43" s="24"/>
    </row>
    <row r="44" spans="12:27" x14ac:dyDescent="0.25">
      <c r="M44" s="21" t="s">
        <v>13</v>
      </c>
      <c r="N44" s="58"/>
      <c r="O44" s="49"/>
    </row>
    <row r="45" spans="12:27" x14ac:dyDescent="0.25">
      <c r="M45" s="22" t="s">
        <v>14</v>
      </c>
      <c r="N45" s="59"/>
      <c r="O45" s="50"/>
      <c r="S45" s="8" t="s">
        <v>12</v>
      </c>
      <c r="T45" s="3" t="s">
        <v>18</v>
      </c>
      <c r="U45" s="3" t="s">
        <v>19</v>
      </c>
    </row>
    <row r="46" spans="12:27" x14ac:dyDescent="0.25">
      <c r="M46" s="8" t="s">
        <v>15</v>
      </c>
      <c r="N46" s="51">
        <f>SUM(N47:N48)</f>
        <v>11</v>
      </c>
      <c r="O46" s="48">
        <f>N47/N46</f>
        <v>0.72727272727272729</v>
      </c>
      <c r="S46" s="8" t="s">
        <v>29</v>
      </c>
      <c r="T46" s="18">
        <f>SUM(T47:T48)</f>
        <v>29</v>
      </c>
      <c r="U46" s="36">
        <f>T47/T46</f>
        <v>0.89655172413793105</v>
      </c>
    </row>
    <row r="47" spans="12:27" x14ac:dyDescent="0.25">
      <c r="M47" s="21" t="s">
        <v>13</v>
      </c>
      <c r="N47" s="58">
        <v>8</v>
      </c>
      <c r="O47" s="49"/>
      <c r="S47" s="21" t="s">
        <v>13</v>
      </c>
      <c r="T47" s="19">
        <v>26</v>
      </c>
      <c r="U47" s="36"/>
    </row>
    <row r="48" spans="12:27" x14ac:dyDescent="0.25">
      <c r="M48" s="22" t="s">
        <v>14</v>
      </c>
      <c r="N48" s="59">
        <v>3</v>
      </c>
      <c r="O48" s="50"/>
      <c r="S48" s="22" t="s">
        <v>14</v>
      </c>
      <c r="T48" s="20">
        <v>3</v>
      </c>
      <c r="U48" s="36"/>
    </row>
    <row r="49" spans="13:21" x14ac:dyDescent="0.25">
      <c r="M49" s="8" t="s">
        <v>16</v>
      </c>
      <c r="N49" s="18"/>
      <c r="O49" s="48"/>
      <c r="S49" s="8" t="s">
        <v>30</v>
      </c>
      <c r="T49" s="18">
        <f>SUM(T50:T51)</f>
        <v>33</v>
      </c>
      <c r="U49" s="36">
        <f>T50/T49</f>
        <v>0.96969696969696972</v>
      </c>
    </row>
    <row r="50" spans="13:21" x14ac:dyDescent="0.25">
      <c r="M50" s="21" t="s">
        <v>13</v>
      </c>
      <c r="N50" s="19"/>
      <c r="O50" s="49"/>
      <c r="S50" s="21" t="s">
        <v>13</v>
      </c>
      <c r="T50" s="19">
        <v>32</v>
      </c>
      <c r="U50" s="36"/>
    </row>
    <row r="51" spans="13:21" x14ac:dyDescent="0.25">
      <c r="M51" s="22" t="s">
        <v>14</v>
      </c>
      <c r="N51" s="20"/>
      <c r="O51" s="50"/>
      <c r="S51" s="22" t="s">
        <v>14</v>
      </c>
      <c r="T51" s="20">
        <v>1</v>
      </c>
      <c r="U51" s="36"/>
    </row>
    <row r="52" spans="13:21" x14ac:dyDescent="0.25">
      <c r="M52" s="8" t="s">
        <v>42</v>
      </c>
      <c r="N52" s="18"/>
      <c r="O52" s="48"/>
      <c r="S52" s="8" t="s">
        <v>31</v>
      </c>
      <c r="T52" s="18">
        <f>SUM(T53:T54)</f>
        <v>31</v>
      </c>
      <c r="U52" s="36">
        <f>T53/T52</f>
        <v>0.967741935483871</v>
      </c>
    </row>
    <row r="53" spans="13:21" x14ac:dyDescent="0.25">
      <c r="M53" s="21" t="s">
        <v>13</v>
      </c>
      <c r="N53" s="19"/>
      <c r="O53" s="49"/>
      <c r="S53" s="21" t="s">
        <v>13</v>
      </c>
      <c r="T53" s="19">
        <v>30</v>
      </c>
      <c r="U53" s="36"/>
    </row>
    <row r="54" spans="13:21" x14ac:dyDescent="0.25">
      <c r="M54" s="22" t="s">
        <v>14</v>
      </c>
      <c r="N54" s="20"/>
      <c r="O54" s="50"/>
      <c r="S54" s="22" t="s">
        <v>14</v>
      </c>
      <c r="T54" s="20">
        <v>1</v>
      </c>
      <c r="U54" s="36"/>
    </row>
    <row r="55" spans="13:21" x14ac:dyDescent="0.25">
      <c r="S55" s="8" t="s">
        <v>32</v>
      </c>
      <c r="T55" s="18">
        <f>SUM(T56:T57)</f>
        <v>8</v>
      </c>
      <c r="U55" s="36">
        <f>T56/T55</f>
        <v>0.875</v>
      </c>
    </row>
    <row r="56" spans="13:21" x14ac:dyDescent="0.25">
      <c r="S56" s="21" t="s">
        <v>13</v>
      </c>
      <c r="T56" s="19">
        <v>7</v>
      </c>
      <c r="U56" s="36"/>
    </row>
    <row r="57" spans="13:21" x14ac:dyDescent="0.25">
      <c r="M57" s="3" t="s">
        <v>20</v>
      </c>
      <c r="N57" s="3"/>
      <c r="O57" s="9">
        <f>SUM(N41,N44,N47,N50,N53)</f>
        <v>9</v>
      </c>
      <c r="S57" s="22" t="s">
        <v>14</v>
      </c>
      <c r="T57" s="20">
        <v>1</v>
      </c>
      <c r="U57" s="36"/>
    </row>
    <row r="58" spans="13:21" x14ac:dyDescent="0.25">
      <c r="M58" s="3" t="s">
        <v>21</v>
      </c>
      <c r="N58" s="3"/>
      <c r="O58" s="9">
        <f>SUM(N42,N45,N48,N51,N54)</f>
        <v>3</v>
      </c>
      <c r="S58" s="8" t="s">
        <v>46</v>
      </c>
      <c r="T58" s="18"/>
      <c r="U58" s="36"/>
    </row>
    <row r="59" spans="13:21" x14ac:dyDescent="0.25">
      <c r="S59" s="21" t="s">
        <v>13</v>
      </c>
      <c r="T59" s="19"/>
      <c r="U59" s="36"/>
    </row>
    <row r="60" spans="13:21" x14ac:dyDescent="0.25">
      <c r="S60" s="22" t="s">
        <v>14</v>
      </c>
      <c r="T60" s="20"/>
      <c r="U60" s="36"/>
    </row>
    <row r="61" spans="13:21" x14ac:dyDescent="0.25">
      <c r="S61" s="8" t="s">
        <v>42</v>
      </c>
      <c r="T61" s="18"/>
      <c r="U61" s="36"/>
    </row>
    <row r="62" spans="13:21" x14ac:dyDescent="0.25">
      <c r="S62" s="21" t="s">
        <v>13</v>
      </c>
      <c r="T62" s="19"/>
      <c r="U62" s="36"/>
    </row>
    <row r="63" spans="13:21" x14ac:dyDescent="0.25">
      <c r="S63" s="22" t="s">
        <v>14</v>
      </c>
      <c r="T63" s="20"/>
      <c r="U63" s="36"/>
    </row>
    <row r="64" spans="13:21" x14ac:dyDescent="0.25">
      <c r="S64" s="8" t="s">
        <v>37</v>
      </c>
      <c r="T64" s="18">
        <f>SUM(T65:T66)</f>
        <v>15</v>
      </c>
      <c r="U64" s="36">
        <f>T65/T64</f>
        <v>0.6</v>
      </c>
    </row>
    <row r="65" spans="19:21" x14ac:dyDescent="0.25">
      <c r="S65" s="21" t="s">
        <v>13</v>
      </c>
      <c r="T65" s="19">
        <v>9</v>
      </c>
      <c r="U65" s="36"/>
    </row>
    <row r="66" spans="19:21" x14ac:dyDescent="0.25">
      <c r="S66" s="22" t="s">
        <v>14</v>
      </c>
      <c r="T66" s="20">
        <v>6</v>
      </c>
      <c r="U66" s="36"/>
    </row>
    <row r="69" spans="19:21" x14ac:dyDescent="0.25">
      <c r="T69" s="3" t="s">
        <v>20</v>
      </c>
      <c r="U69" s="9">
        <f>SUM(T53,T56,T62,T65,T50,T47,T59)</f>
        <v>104</v>
      </c>
    </row>
    <row r="70" spans="19:21" x14ac:dyDescent="0.25">
      <c r="T70" s="3" t="s">
        <v>21</v>
      </c>
      <c r="U70" s="9">
        <f>SUM(T54,T57,T63,T66,T51,T48,T60)</f>
        <v>12</v>
      </c>
    </row>
  </sheetData>
  <sheetProtection algorithmName="SHA-512" hashValue="6oeOHv1uWsKPXrzeKVSJrppFh+QQ6VjVP76FCXXKmDg5sNzSbkmYy8sYc0nmohGYr7OyL45fmKBDXRfaWrFbuQ==" saltValue="r0ze4ChK52CckqgwPOl7bQ==" spinCount="100000" sheet="1" objects="1" scenarios="1"/>
  <mergeCells count="40">
    <mergeCell ref="B1:H1"/>
    <mergeCell ref="B3:H3"/>
    <mergeCell ref="L2:Q2"/>
    <mergeCell ref="AE3:AK3"/>
    <mergeCell ref="S2:AB2"/>
    <mergeCell ref="O46:O48"/>
    <mergeCell ref="O52:O54"/>
    <mergeCell ref="O49:O51"/>
    <mergeCell ref="U58:U60"/>
    <mergeCell ref="AE6:AG6"/>
    <mergeCell ref="AE9:AG9"/>
    <mergeCell ref="AE10:AG10"/>
    <mergeCell ref="AE12:AG12"/>
    <mergeCell ref="R23:X23"/>
    <mergeCell ref="L20:Q20"/>
    <mergeCell ref="O43:O45"/>
    <mergeCell ref="L37:Q37"/>
    <mergeCell ref="O40:O42"/>
    <mergeCell ref="AE13:AG13"/>
    <mergeCell ref="AE15:AG15"/>
    <mergeCell ref="AE17:AG17"/>
    <mergeCell ref="U64:U66"/>
    <mergeCell ref="R43:Y43"/>
    <mergeCell ref="U46:U48"/>
    <mergeCell ref="AE24:AG24"/>
    <mergeCell ref="AE20:AG20"/>
    <mergeCell ref="AE23:AG23"/>
    <mergeCell ref="U49:U51"/>
    <mergeCell ref="U52:U54"/>
    <mergeCell ref="U55:U57"/>
    <mergeCell ref="U61:U63"/>
    <mergeCell ref="AE7:AG7"/>
    <mergeCell ref="AE8:AG8"/>
    <mergeCell ref="AE22:AG22"/>
    <mergeCell ref="AE21:AG21"/>
    <mergeCell ref="AE5:AG5"/>
    <mergeCell ref="AE14:AG14"/>
    <mergeCell ref="AE16:AG16"/>
    <mergeCell ref="AE18:AG18"/>
    <mergeCell ref="AE19:AG19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2023-06-06T11:56:28Z</dcterms:modified>
</cp:coreProperties>
</file>