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6" documentId="13_ncr:1_{C30F0714-CF89-4690-A529-49449423ABD9}" xr6:coauthVersionLast="47" xr6:coauthVersionMax="47" xr10:uidLastSave="{08BD67D2-48E1-493F-AA03-9A7A3B25A99B}"/>
  <workbookProtection workbookAlgorithmName="SHA-512" workbookHashValue="CIDGR/wYP5zmFqDFfwUMwhUw3Kl3Oq9WyZ9s4QhOqAIVTRQobHvIP+AOgooTFEjsPYfEwDn/4VHnPWGVZXDrvA==" workbookSaltValue="xkUNpJwhog1nsNpO7LYod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28" l="1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I43" i="16" s="1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F43" i="16" s="1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G43" i="16" s="1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D43" i="16"/>
  <c r="V7" i="21" l="1"/>
  <c r="E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FC27822-7E7B-4FD3-A024-9984DC378E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D960352-1B0D-4E65-A897-DFCEF7B2A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43D056-0485-4A77-ADD5-42DECF6911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0BCF0EB-4B4D-4BDC-BCDE-95CC26CC34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CDE898-ECE3-4D63-BAB1-6FE143FF34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94F93D1-9686-44D6-BFFD-AA7F0B6791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8D26A69-8795-4879-B9A9-978BE274E4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7676D42-77FA-4CE9-A413-AD00B3153D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366ED01-50A6-4E7F-B90E-EEFB284F3D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47EF74A-C8C1-4418-B15E-DA278F527F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B0A629D-85D4-457A-8C13-585B17B8A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2598EA3-5CCF-4717-8A4A-B890BF05E1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7C28B89-5E04-486B-A9AC-26C4BB7CDB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D12B342-5313-4B23-92B2-4CD44AC98E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527010-122C-4AC7-BBBE-5A5831B078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7A53807-9645-41ED-9FCE-EE64554C94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6309CB9-DCB0-4292-8FBC-E061A5E040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7422974-56B6-4CEC-B375-A1A579CD39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520351F-CA06-4804-91CC-CC3F146432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2C9A76-D666-4143-9DCB-650C8F05C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F5AD4A3-E67A-4D30-A57F-FBE1C2E82F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207A332-D179-4472-A4D0-4482408CFF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4A14569-354A-4E7D-940B-498EE16762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50BBB0D-93ED-41EB-8DCC-072E92F8DE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AC1F714-EA72-4565-9CDC-4968D1C72C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451E531-8567-428C-8CAD-366ACF59D1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32D9D8-535B-49E4-B6C7-B1D451C69D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6CD5723-D7E4-4098-B92B-13E8FCD644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DC17BA1-2950-4E70-BC4C-8653907252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3ADA7D5-E5D1-4D53-B599-0D28460C7F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BE3DF79-BABE-4F51-96E2-6919F0081E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B81AEC-F792-4C6D-8D55-350B2A72F0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<sst xmlns="http://schemas.openxmlformats.org/spreadsheetml/2006/main" count="2887" uniqueCount="1850">
  <si>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</si>
  <si>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</si>
  <si>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</si>
  <si>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</si>
  <si>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</si>
  <si>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</si>
  <si>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</si>
  <si>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Salamanca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</si>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</sst>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923DD06-043C-47A9-BA7C-321401D53F36}"/>
    <cellStyle name="Normal" xfId="0" builtinId="0"/>
    <cellStyle name="Normal 2" xfId="1" xr:uid="{6B0A6BFE-3166-4767-83C3-BD39F0FFF6EF}"/>
    <cellStyle name="Normal 3" xfId="3" xr:uid="{85B02C18-9E94-4304-99C2-27ECD45D4A7D}"/>
    <cellStyle name="Normal 3 2" xfId="4" xr:uid="{76828B75-7571-411F-BB84-CF3B6A5801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1A-44C2-8183-53714668B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1A-44C2-8183-53714668BE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2783</c:v>
                </c:pt>
                <c:pt idx="1">
                  <c:v>7810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1A-44C2-8183-53714668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C-4F8B-A0A9-7A2DC7B6C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C-4F8B-A0A9-7A2DC7B6CC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7C-4F8B-A0A9-7A2DC7B6CCD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257</c:v>
                </c:pt>
                <c:pt idx="2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C-4F8B-A0A9-7A2DC7B6C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3F-425C-8169-47573DE47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3F-425C-8169-47573DE47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3F-425C-8169-47573DE478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67</c:v>
                </c:pt>
                <c:pt idx="1">
                  <c:v>219</c:v>
                </c:pt>
                <c:pt idx="2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F-425C-8169-47573DE4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4B-488E-B852-CED3E16CB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4B-488E-B852-CED3E16CB0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B-488E-B852-CED3E16CB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8B-49CA-B375-E67205947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8B-49CA-B375-E672059474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2504</c:v>
                </c:pt>
                <c:pt idx="1">
                  <c:v>1493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B-49CA-B375-E67205947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1116</c:v>
              </c:pt>
              <c:pt idx="1">
                <c:v>1439</c:v>
              </c:pt>
              <c:pt idx="2">
                <c:v>13</c:v>
              </c:pt>
              <c:pt idx="3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B492-422E-9F25-812916E02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463</c:v>
              </c:pt>
              <c:pt idx="1">
                <c:v>1267</c:v>
              </c:pt>
              <c:pt idx="2">
                <c:v>49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A30-4B29-8E24-B5857E63F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25702197673049"/>
          <c:y val="0.28827942115343691"/>
          <c:w val="0.24483253026207544"/>
          <c:h val="0.524792509044477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3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D7-4B8E-BAAE-3529C9637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C0B-4ECB-BCD9-228B69B9A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850</c:v>
              </c:pt>
              <c:pt idx="1">
                <c:v>18</c:v>
              </c:pt>
              <c:pt idx="2">
                <c:v>170</c:v>
              </c:pt>
              <c:pt idx="3">
                <c:v>9</c:v>
              </c:pt>
              <c:pt idx="4">
                <c:v>25</c:v>
              </c:pt>
              <c:pt idx="5">
                <c:v>13</c:v>
              </c:pt>
              <c:pt idx="6">
                <c:v>661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AF5-49D8-AA9A-19593B19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90</c:v>
              </c:pt>
              <c:pt idx="1">
                <c:v>83</c:v>
              </c:pt>
              <c:pt idx="2">
                <c:v>17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2179-4528-B0D7-727AE6B0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E3-4561-A330-ECEA53A4A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E3-4561-A330-ECEA53A4A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E3-4561-A330-ECEA53A4AA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</c:v>
                </c:pt>
                <c:pt idx="1">
                  <c:v>14</c:v>
                </c:pt>
                <c:pt idx="2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E3-4561-A330-ECEA53A4A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1950</c:v>
              </c:pt>
              <c:pt idx="1">
                <c:v>577</c:v>
              </c:pt>
              <c:pt idx="2">
                <c:v>548</c:v>
              </c:pt>
              <c:pt idx="3">
                <c:v>201</c:v>
              </c:pt>
              <c:pt idx="4">
                <c:v>124</c:v>
              </c:pt>
              <c:pt idx="5">
                <c:v>2888</c:v>
              </c:pt>
              <c:pt idx="6">
                <c:v>275</c:v>
              </c:pt>
              <c:pt idx="7">
                <c:v>164</c:v>
              </c:pt>
              <c:pt idx="8">
                <c:v>298</c:v>
              </c:pt>
              <c:pt idx="9">
                <c:v>2777</c:v>
              </c:pt>
              <c:pt idx="10">
                <c:v>372</c:v>
              </c:pt>
            </c:numLit>
          </c:val>
          <c:extLst>
            <c:ext xmlns:c16="http://schemas.microsoft.com/office/drawing/2014/chart" uri="{C3380CC4-5D6E-409C-BE32-E72D297353CC}">
              <c16:uniqueId val="{00000000-8532-4FDA-9B21-73276EA2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400</c:v>
              </c:pt>
              <c:pt idx="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6288-4836-A6C6-851A9D48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Patrimonio</c:v>
                </c:pt>
                <c:pt idx="1">
                  <c:v>Seguridad colectiva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13</c:v>
              </c:pt>
              <c:pt idx="2">
                <c:v>54</c:v>
              </c:pt>
              <c:pt idx="3">
                <c:v>339</c:v>
              </c:pt>
              <c:pt idx="4">
                <c:v>34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3DDA-4E4B-96A9-874B83BEA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139</c:v>
              </c:pt>
              <c:pt idx="1">
                <c:v>184</c:v>
              </c:pt>
              <c:pt idx="2">
                <c:v>55</c:v>
              </c:pt>
              <c:pt idx="3">
                <c:v>700</c:v>
              </c:pt>
              <c:pt idx="4">
                <c:v>52</c:v>
              </c:pt>
              <c:pt idx="5">
                <c:v>104</c:v>
              </c:pt>
              <c:pt idx="6">
                <c:v>108</c:v>
              </c:pt>
              <c:pt idx="7">
                <c:v>76</c:v>
              </c:pt>
              <c:pt idx="8">
                <c:v>76</c:v>
              </c:pt>
              <c:pt idx="9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45DA-4503-977C-E4D11553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467</c:v>
              </c:pt>
              <c:pt idx="2">
                <c:v>86</c:v>
              </c:pt>
              <c:pt idx="3">
                <c:v>72</c:v>
              </c:pt>
              <c:pt idx="4">
                <c:v>69</c:v>
              </c:pt>
              <c:pt idx="5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97BC-4492-8493-CB0E77B5E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6E-4001-8B07-6EAFB2145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85F-4219-BB8F-F7FFDFFCD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9B3-4F09-8B84-0186F5F2D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6</c:v>
              </c:pt>
              <c:pt idx="2">
                <c:v>10</c:v>
              </c:pt>
              <c:pt idx="3">
                <c:v>5</c:v>
              </c:pt>
              <c:pt idx="4">
                <c:v>25</c:v>
              </c:pt>
              <c:pt idx="5">
                <c:v>2</c:v>
              </c:pt>
              <c:pt idx="6">
                <c:v>5</c:v>
              </c:pt>
              <c:pt idx="7">
                <c:v>6</c:v>
              </c:pt>
              <c:pt idx="8">
                <c:v>3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64D-4E3A-B263-04780470D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6498962339009949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119</c:v>
              </c:pt>
              <c:pt idx="1">
                <c:v>53</c:v>
              </c:pt>
              <c:pt idx="2">
                <c:v>72</c:v>
              </c:pt>
              <c:pt idx="3">
                <c:v>372</c:v>
              </c:pt>
              <c:pt idx="4">
                <c:v>51</c:v>
              </c:pt>
              <c:pt idx="5">
                <c:v>436</c:v>
              </c:pt>
              <c:pt idx="6">
                <c:v>109</c:v>
              </c:pt>
              <c:pt idx="7">
                <c:v>79</c:v>
              </c:pt>
              <c:pt idx="8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6034-4476-B22B-F3A1BA9F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F-4BD8-8274-70FD1E02B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F-4BD8-8274-70FD1E02B6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450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BF-4BD8-8274-70FD1E02B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AE-4771-A2F5-33AB2C562A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AE-4771-A2F5-33AB2C562A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AE-4771-A2F5-33AB2C562A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AE-4771-A2F5-33AB2C562A3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E-4771-A2F5-33AB2C562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AE-4771-A2F5-33AB2C56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28-4073-AC13-2EF5FE240A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28-4073-AC13-2EF5FE240A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28-4073-AC13-2EF5FE240A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028-4073-AC13-2EF5FE240A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028-4073-AC13-2EF5FE240A3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8-4073-AC13-2EF5FE240A3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8-4073-AC13-2EF5FE240A3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8-4073-AC13-2EF5FE240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8-4073-AC13-2EF5FE240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368</c:v>
                </c:pt>
                <c:pt idx="1">
                  <c:v>10</c:v>
                </c:pt>
                <c:pt idx="2">
                  <c:v>137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0-4F65-B455-FAF19804C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42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7-4655-87FE-24CF258B0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156</c:v>
                </c:pt>
                <c:pt idx="1">
                  <c:v>3</c:v>
                </c:pt>
                <c:pt idx="2">
                  <c:v>5</c:v>
                </c:pt>
                <c:pt idx="3">
                  <c:v>157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9-43CA-BAD6-FAF012C2D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15</c:v>
                </c:pt>
                <c:pt idx="1">
                  <c:v>30</c:v>
                </c:pt>
                <c:pt idx="2">
                  <c:v>4</c:v>
                </c:pt>
                <c:pt idx="3">
                  <c:v>13</c:v>
                </c:pt>
                <c:pt idx="4">
                  <c:v>44</c:v>
                </c:pt>
                <c:pt idx="5">
                  <c:v>107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9-406E-9901-66D422DE7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0-4EAA-A5F6-DD4C72FB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19</c:v>
              </c:pt>
              <c:pt idx="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CE31-4A52-B2D9-57E2B3E2A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4</c:v>
              </c:pt>
              <c:pt idx="2">
                <c:v>85</c:v>
              </c:pt>
              <c:pt idx="3">
                <c:v>40</c:v>
              </c:pt>
              <c:pt idx="4">
                <c:v>5</c:v>
              </c:pt>
              <c:pt idx="5">
                <c:v>14</c:v>
              </c:pt>
              <c:pt idx="6">
                <c:v>21</c:v>
              </c:pt>
              <c:pt idx="7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AD7A-4DD9-9A8A-72902CAA8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11</c:v>
              </c:pt>
              <c:pt idx="1">
                <c:v>2</c:v>
              </c:pt>
              <c:pt idx="2">
                <c:v>1</c:v>
              </c:pt>
              <c:pt idx="3">
                <c:v>14</c:v>
              </c:pt>
              <c:pt idx="4">
                <c:v>13</c:v>
              </c:pt>
              <c:pt idx="5">
                <c:v>5</c:v>
              </c:pt>
              <c:pt idx="6">
                <c:v>5</c:v>
              </c:pt>
              <c:pt idx="7">
                <c:v>1</c:v>
              </c:pt>
              <c:pt idx="8">
                <c:v>8</c:v>
              </c:pt>
              <c:pt idx="9">
                <c:v>14</c:v>
              </c:pt>
              <c:pt idx="10">
                <c:v>5</c:v>
              </c:pt>
              <c:pt idx="11">
                <c:v>16</c:v>
              </c:pt>
              <c:pt idx="12">
                <c:v>8</c:v>
              </c:pt>
              <c:pt idx="13">
                <c:v>54</c:v>
              </c:pt>
              <c:pt idx="14">
                <c:v>4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5CB-4311-9961-E37DB5A2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0E-4D29-B436-335007483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0E-4D29-B436-335007483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496</c:v>
                </c:pt>
                <c:pt idx="1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0E-4D29-B436-335007483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B2-43A0-998D-89D8FD576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B2-43A0-998D-89D8FD576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B2-43A0-998D-89D8FD57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97-47D4-A364-F14E921C46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97-47D4-A364-F14E921C46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97-47D4-A364-F14E921C46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97-47D4-A364-F14E921C46E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97-47D4-A364-F14E921C46E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72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CA3-4CA0-9A72-668719C97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56D-442D-AE16-6C83B3C8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3</c:v>
              </c:pt>
              <c:pt idx="2">
                <c:v>11</c:v>
              </c:pt>
              <c:pt idx="3">
                <c:v>17</c:v>
              </c:pt>
              <c:pt idx="4">
                <c:v>9</c:v>
              </c:pt>
              <c:pt idx="5">
                <c:v>5</c:v>
              </c:pt>
              <c:pt idx="6">
                <c:v>3</c:v>
              </c:pt>
              <c:pt idx="7">
                <c:v>2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34-445A-B3C5-F2B7F9685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AD-42DB-BAA1-13EB1A13C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AD-42DB-BAA1-13EB1A13C2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D-42DB-BAA1-13EB1A13C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98-49D6-903A-B96674D03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98-49D6-903A-B96674D03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98-49D6-903A-B96674D03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98-49D6-903A-B96674D03BA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8-49D6-903A-B96674D03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98-49D6-903A-B96674D03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</c:v>
              </c:pt>
              <c:pt idx="1">
                <c:v>12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0E2-4DEB-8BE4-6925D5179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20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34D-4871-B608-E9D7CD599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2C-45DD-A3FD-6C7A86CEB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2C-45DD-A3FD-6C7A86CEBF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469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C-45DD-A3FD-6C7A86CEB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0C3-4EE6-8EAB-FFF8F1656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37-4ADE-9EC5-907A9871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4E0-460E-83AC-A42DADE94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68-4812-ADF3-0FECD3C79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143</c:v>
              </c:pt>
              <c:pt idx="2">
                <c:v>16</c:v>
              </c:pt>
              <c:pt idx="3">
                <c:v>11</c:v>
              </c:pt>
              <c:pt idx="4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64EF-4574-94FA-2FDE62428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222</c:v>
              </c:pt>
              <c:pt idx="2">
                <c:v>7</c:v>
              </c:pt>
              <c:pt idx="3">
                <c:v>13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76B8-4AE9-B57F-D43BE906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208</c:v>
              </c:pt>
              <c:pt idx="2">
                <c:v>5</c:v>
              </c:pt>
              <c:pt idx="3">
                <c:v>5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80DC-468B-B489-EBA949B8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35</c:v>
              </c:pt>
              <c:pt idx="2">
                <c:v>3</c:v>
              </c:pt>
              <c:pt idx="3">
                <c:v>9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C530-49F0-8468-8CB6221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33</c:v>
              </c:pt>
              <c:pt idx="2">
                <c:v>3</c:v>
              </c:pt>
              <c:pt idx="3">
                <c:v>9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CC24-48D8-9857-2BBC15FD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95-45DC-9630-33C02F5DE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95-45DC-9630-33C02F5DE1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95-45DC-9630-33C02F5D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242</c:v>
              </c:pt>
              <c:pt idx="2">
                <c:v>16</c:v>
              </c:pt>
              <c:pt idx="3">
                <c:v>18</c:v>
              </c:pt>
              <c:pt idx="4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1064-41CC-B78A-ED896007B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A5D-41A1-973D-C76C169E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8504-4465-AE37-FEA4B59A7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21B-4A04-90FD-2553D085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6-4A6B-BCFC-3B249C7A7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E6-4A6B-BCFC-3B249C7A75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6-4A6B-BCFC-3B249C7A7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40-4255-BF75-FBCC24A6F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40-4255-BF75-FBCC24A6F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40-4255-BF75-FBCC24A6F52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40-4255-BF75-FBCC24A6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28-45C2-98CB-AF231972C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28-45C2-98CB-AF231972C7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174</c:v>
                </c:pt>
                <c:pt idx="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28-45C2-98CB-AF231972C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B400912-32FC-4087-BD5F-62C348020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E17B20D-A3CF-4243-9882-5F5D059F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D923F83-DFBC-4EAB-8051-C42FA2125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D200FB4-E424-4DDE-8515-52C2123C3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07A4F2-36B7-493D-BDDE-560F63D2E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7C77DB3-2767-4E83-A2CB-F44487283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B65771B-E1BF-4D54-9FB3-1FB5116CA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AFE93FE-3E18-44DA-A767-DE4715C92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DE859A7-6345-4C52-AC22-A40262FDF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B64FD6F-7884-4EF3-8E2A-A6AF5C72D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DC09E80-FFC7-4777-9EB3-12FCD84DD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CCA15BE-BA49-4707-8C36-DE7AF9B50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8C52A91-BBB5-48BE-8985-712C7B4F4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E99F3BE-6A87-AD22-429F-2E8E7DC11D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320675</xdr:colOff>
      <xdr:row>6</xdr:row>
      <xdr:rowOff>53975</xdr:rowOff>
    </xdr:from>
    <xdr:to>
      <xdr:col>21</xdr:col>
      <xdr:colOff>574675</xdr:colOff>
      <xdr:row>17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9BFD497-53C4-7C87-C913-A88A1A3C3A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152400</xdr:colOff>
      <xdr:row>8</xdr:row>
      <xdr:rowOff>63500</xdr:rowOff>
    </xdr:from>
    <xdr:to>
      <xdr:col>53</xdr:col>
      <xdr:colOff>44450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8C353EB-4162-F9C6-8E1A-5344CF8C62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54</xdr:col>
      <xdr:colOff>12700</xdr:colOff>
      <xdr:row>7</xdr:row>
      <xdr:rowOff>9525</xdr:rowOff>
    </xdr:from>
    <xdr:to>
      <xdr:col>59</xdr:col>
      <xdr:colOff>314325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25478A8-0081-6477-9528-75F764D6C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1241425</xdr:colOff>
      <xdr:row>8</xdr:row>
      <xdr:rowOff>6350</xdr:rowOff>
    </xdr:from>
    <xdr:to>
      <xdr:col>71</xdr:col>
      <xdr:colOff>123825</xdr:colOff>
      <xdr:row>18</xdr:row>
      <xdr:rowOff>136525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197CB3A-A26A-C757-B969-D9B67583E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127000</xdr:colOff>
      <xdr:row>22</xdr:row>
      <xdr:rowOff>149225</xdr:rowOff>
    </xdr:from>
    <xdr:to>
      <xdr:col>72</xdr:col>
      <xdr:colOff>127000</xdr:colOff>
      <xdr:row>35</xdr:row>
      <xdr:rowOff>63500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73E56BD-0BEC-9223-7FE8-A5291809F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ABF7A3A-1539-8B45-01C4-E6542F6C4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BD2948A-5C7F-B461-6F37-8A2481199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078ABB1-45B7-4994-0C33-BF0FFBF11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120650</xdr:colOff>
      <xdr:row>3</xdr:row>
      <xdr:rowOff>44450</xdr:rowOff>
    </xdr:from>
    <xdr:to>
      <xdr:col>19</xdr:col>
      <xdr:colOff>2882900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20055B3-24B1-A2E9-46C2-E410DB044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196850</xdr:colOff>
      <xdr:row>3</xdr:row>
      <xdr:rowOff>63500</xdr:rowOff>
    </xdr:from>
    <xdr:to>
      <xdr:col>24</xdr:col>
      <xdr:colOff>2959100</xdr:colOff>
      <xdr:row>20</xdr:row>
      <xdr:rowOff>82550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02232F8-E127-5CA3-B4C6-A5E039746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149225</xdr:colOff>
      <xdr:row>3</xdr:row>
      <xdr:rowOff>25400</xdr:rowOff>
    </xdr:from>
    <xdr:to>
      <xdr:col>29</xdr:col>
      <xdr:colOff>2911475</xdr:colOff>
      <xdr:row>20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06F5FE6-F07D-9E5D-CCF7-C43E38A58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457200</xdr:colOff>
      <xdr:row>3</xdr:row>
      <xdr:rowOff>6350</xdr:rowOff>
    </xdr:from>
    <xdr:to>
      <xdr:col>34</xdr:col>
      <xdr:colOff>3219450</xdr:colOff>
      <xdr:row>20</xdr:row>
      <xdr:rowOff>25400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C4C2143-FE78-8A1B-F03A-95D30F8DC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46</xdr:col>
      <xdr:colOff>292100</xdr:colOff>
      <xdr:row>2</xdr:row>
      <xdr:rowOff>130175</xdr:rowOff>
    </xdr:from>
    <xdr:to>
      <xdr:col>49</xdr:col>
      <xdr:colOff>3054350</xdr:colOff>
      <xdr:row>19</xdr:row>
      <xdr:rowOff>149225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F5350C32-5D14-7187-54DF-AEF8E449B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371475</xdr:colOff>
      <xdr:row>3</xdr:row>
      <xdr:rowOff>44450</xdr:rowOff>
    </xdr:from>
    <xdr:to>
      <xdr:col>54</xdr:col>
      <xdr:colOff>3133725</xdr:colOff>
      <xdr:row>20</xdr:row>
      <xdr:rowOff>63500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1780A5BA-DDC9-6B0F-ACBE-EB4DE7FB5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241300</xdr:colOff>
      <xdr:row>3</xdr:row>
      <xdr:rowOff>139700</xdr:rowOff>
    </xdr:from>
    <xdr:to>
      <xdr:col>59</xdr:col>
      <xdr:colOff>3032125</xdr:colOff>
      <xdr:row>21</xdr:row>
      <xdr:rowOff>6350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2034B633-776F-2B74-DC95-5B8397FD4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F6652B-DB07-4B92-9197-535A8360B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973E62-2F92-4E78-999F-9192BB17F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41A298-4838-4BA9-9611-83AEDBE6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861519F-CB24-487D-AD2D-4AE97B2CA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B87A145-73F0-4C4E-AC59-3E860A2D1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A22E2D0-242B-44AA-8A3C-FEDA272F1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20955C-B933-4466-9D5C-2B686CC95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38678</xdr:colOff>
      <xdr:row>8</xdr:row>
      <xdr:rowOff>112569</xdr:rowOff>
    </xdr:from>
    <xdr:to>
      <xdr:col>14</xdr:col>
      <xdr:colOff>415636</xdr:colOff>
      <xdr:row>19</xdr:row>
      <xdr:rowOff>6928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91926D6-5C53-F7F8-DDA9-273514D8B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D617097-2A47-149A-1CCA-9DC3450BF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622876</xdr:colOff>
      <xdr:row>11</xdr:row>
      <xdr:rowOff>214746</xdr:rowOff>
    </xdr:from>
    <xdr:to>
      <xdr:col>43</xdr:col>
      <xdr:colOff>74467</xdr:colOff>
      <xdr:row>35</xdr:row>
      <xdr:rowOff>110836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A7FB7E9-E4A5-99BE-2E22-8AE38E4AB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7701317-E39E-4B41-80D2-CF630FDB6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6117596-090A-4E2C-A4B8-7EBA5DBF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481DF36-7B81-856D-1237-595702EC1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5865567-69DC-FA05-13CC-0844B0143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38100</xdr:colOff>
      <xdr:row>3</xdr:row>
      <xdr:rowOff>28575</xdr:rowOff>
    </xdr:from>
    <xdr:to>
      <xdr:col>22</xdr:col>
      <xdr:colOff>2628900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2515CED-4038-43EE-6672-70F5EA932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61BB77-237D-40BD-8F51-962FDFCAE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A70B6B-56AA-4980-AE07-3925B6552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BB34A0A-F059-EC94-9452-9A30208B7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148619D-A18F-315D-1836-43B67CD26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A381461-B8DA-49C4-B965-19B600603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EA746AB-80A1-4C60-93DD-05B4C5687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E7553A6-5A58-C799-B5E3-7ED0F7F56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4CBE4E0-6ACA-1D9F-8329-3A4D84A97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3616325</xdr:colOff>
      <xdr:row>3</xdr:row>
      <xdr:rowOff>85725</xdr:rowOff>
    </xdr:from>
    <xdr:to>
      <xdr:col>19</xdr:col>
      <xdr:colOff>2568575</xdr:colOff>
      <xdr:row>19</xdr:row>
      <xdr:rowOff>142875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0993869-910A-21E7-4360-E45A26190A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3441700</xdr:colOff>
      <xdr:row>3</xdr:row>
      <xdr:rowOff>114300</xdr:rowOff>
    </xdr:from>
    <xdr:to>
      <xdr:col>24</xdr:col>
      <xdr:colOff>2393950</xdr:colOff>
      <xdr:row>20</xdr:row>
      <xdr:rowOff>9525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10F9C78-DE8E-FE32-7B0A-215E8959C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2604E7B-5757-EB09-3DA2-1EC5B2EDB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B9A073E-25FF-90B6-1ABB-B2EB207A8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29CA65A-A115-72ED-5CF5-27E0991C3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ED940D0-FB09-B6FF-5D6C-5C3E1FC03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3486150</xdr:colOff>
      <xdr:row>3</xdr:row>
      <xdr:rowOff>104775</xdr:rowOff>
    </xdr:from>
    <xdr:to>
      <xdr:col>24</xdr:col>
      <xdr:colOff>2438400</xdr:colOff>
      <xdr:row>20</xdr:row>
      <xdr:rowOff>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088D23A-15B0-B710-E07D-3FD30BE319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3435350</xdr:colOff>
      <xdr:row>3</xdr:row>
      <xdr:rowOff>57150</xdr:rowOff>
    </xdr:from>
    <xdr:to>
      <xdr:col>59</xdr:col>
      <xdr:colOff>2425700</xdr:colOff>
      <xdr:row>19</xdr:row>
      <xdr:rowOff>114300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6B062283-000E-4B17-0037-1F85FE5F7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C66CC2D-701C-D446-D780-ECBFA14181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17C135A-C334-21B4-718B-2BD1B9DAA1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FAFD653-8080-2B2C-590B-B49657277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28515625" customWidth="1"/>
    <col min="2" max="2" width="37.85546875" customWidth="1"/>
    <col min="3" max="3" width="10.285156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pEMFLXTPKnpQPblqE0UuZnxc7u7IaapQbqmeBjcT6+SQaqEeC7x0YwoPqUZ81oSZHcOBkMaBcvBBhoI+yriqBg==" saltValue="QoHxMLAeX5qCU6XHV9RrA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1</v>
      </c>
      <c r="D5" s="12">
        <v>0</v>
      </c>
      <c r="E5" s="22">
        <v>1</v>
      </c>
    </row>
    <row r="6" spans="1:5" x14ac:dyDescent="0.25">
      <c r="A6" s="20" t="s">
        <v>1205</v>
      </c>
      <c r="B6" s="15"/>
      <c r="C6" s="16"/>
      <c r="D6" s="16"/>
      <c r="E6" s="21"/>
    </row>
    <row r="7" spans="1:5" x14ac:dyDescent="0.25">
      <c r="A7" s="20" t="s">
        <v>1206</v>
      </c>
      <c r="B7" s="15"/>
      <c r="C7" s="12">
        <v>1</v>
      </c>
      <c r="D7" s="12">
        <v>0</v>
      </c>
      <c r="E7" s="22">
        <v>0</v>
      </c>
    </row>
    <row r="8" spans="1:5" x14ac:dyDescent="0.25">
      <c r="A8" s="20" t="s">
        <v>1207</v>
      </c>
      <c r="B8" s="15"/>
      <c r="C8" s="16"/>
      <c r="D8" s="16"/>
      <c r="E8" s="21"/>
    </row>
    <row r="9" spans="1:5" x14ac:dyDescent="0.25">
      <c r="A9" s="20" t="s">
        <v>615</v>
      </c>
      <c r="B9" s="15"/>
      <c r="C9" s="16"/>
      <c r="D9" s="16"/>
      <c r="E9" s="21"/>
    </row>
    <row r="10" spans="1:5" x14ac:dyDescent="0.25">
      <c r="A10" s="20" t="s">
        <v>1208</v>
      </c>
      <c r="B10" s="15"/>
      <c r="C10" s="16"/>
      <c r="D10" s="16"/>
      <c r="E10" s="21"/>
    </row>
    <row r="11" spans="1:5" x14ac:dyDescent="0.25">
      <c r="A11" s="203" t="s">
        <v>956</v>
      </c>
      <c r="B11" s="204"/>
      <c r="C11" s="29">
        <v>2</v>
      </c>
      <c r="D11" s="29">
        <v>0</v>
      </c>
      <c r="E11" s="29">
        <v>1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3" t="s">
        <v>956</v>
      </c>
      <c r="B17" s="204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3</v>
      </c>
    </row>
    <row r="22" spans="1:3" x14ac:dyDescent="0.25">
      <c r="A22" s="20" t="s">
        <v>1205</v>
      </c>
      <c r="B22" s="15"/>
      <c r="C22" s="21"/>
    </row>
    <row r="23" spans="1:3" x14ac:dyDescent="0.25">
      <c r="A23" s="20" t="s">
        <v>1206</v>
      </c>
      <c r="B23" s="15"/>
      <c r="C23" s="22">
        <v>2</v>
      </c>
    </row>
    <row r="24" spans="1:3" x14ac:dyDescent="0.25">
      <c r="A24" s="20" t="s">
        <v>1207</v>
      </c>
      <c r="B24" s="15"/>
      <c r="C24" s="22">
        <v>6</v>
      </c>
    </row>
    <row r="25" spans="1:3" x14ac:dyDescent="0.25">
      <c r="A25" s="20" t="s">
        <v>615</v>
      </c>
      <c r="B25" s="15"/>
      <c r="C25" s="22">
        <v>8</v>
      </c>
    </row>
    <row r="26" spans="1:3" x14ac:dyDescent="0.25">
      <c r="A26" s="20" t="s">
        <v>1208</v>
      </c>
      <c r="B26" s="15"/>
      <c r="C26" s="22">
        <v>8</v>
      </c>
    </row>
    <row r="27" spans="1:3" x14ac:dyDescent="0.25">
      <c r="A27" s="203" t="s">
        <v>956</v>
      </c>
      <c r="B27" s="204"/>
      <c r="C27" s="29">
        <v>27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/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39</v>
      </c>
    </row>
    <row r="34" spans="1:3" x14ac:dyDescent="0.25">
      <c r="A34" s="20" t="s">
        <v>1147</v>
      </c>
      <c r="B34" s="15"/>
      <c r="C34" s="22">
        <v>1</v>
      </c>
    </row>
    <row r="35" spans="1:3" x14ac:dyDescent="0.25">
      <c r="A35" s="20" t="s">
        <v>1215</v>
      </c>
      <c r="B35" s="15"/>
      <c r="C35" s="22">
        <v>10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50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1"/>
    </row>
    <row r="46" spans="1:3" x14ac:dyDescent="0.25">
      <c r="A46" s="20" t="s">
        <v>1206</v>
      </c>
      <c r="B46" s="15"/>
      <c r="C46" s="21"/>
    </row>
    <row r="47" spans="1:3" x14ac:dyDescent="0.25">
      <c r="A47" s="20" t="s">
        <v>1207</v>
      </c>
      <c r="B47" s="15"/>
      <c r="C47" s="22">
        <v>1</v>
      </c>
    </row>
    <row r="48" spans="1:3" x14ac:dyDescent="0.25">
      <c r="A48" s="20" t="s">
        <v>615</v>
      </c>
      <c r="B48" s="15"/>
      <c r="C48" s="22">
        <v>2</v>
      </c>
    </row>
    <row r="49" spans="1:3" x14ac:dyDescent="0.25">
      <c r="A49" s="20" t="s">
        <v>1208</v>
      </c>
      <c r="B49" s="15"/>
      <c r="C49" s="22">
        <v>4</v>
      </c>
    </row>
    <row r="50" spans="1:3" x14ac:dyDescent="0.25">
      <c r="A50" s="203" t="s">
        <v>956</v>
      </c>
      <c r="B50" s="204"/>
      <c r="C50" s="29">
        <v>8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1204</v>
      </c>
      <c r="B53" s="11" t="s">
        <v>79</v>
      </c>
      <c r="C53" s="21"/>
    </row>
    <row r="54" spans="1:3" x14ac:dyDescent="0.25">
      <c r="A54" s="191"/>
      <c r="B54" s="11" t="s">
        <v>82</v>
      </c>
      <c r="C54" s="21"/>
    </row>
    <row r="55" spans="1:3" x14ac:dyDescent="0.25">
      <c r="A55" s="189" t="s">
        <v>1205</v>
      </c>
      <c r="B55" s="11" t="s">
        <v>79</v>
      </c>
      <c r="C55" s="21"/>
    </row>
    <row r="56" spans="1:3" x14ac:dyDescent="0.25">
      <c r="A56" s="191"/>
      <c r="B56" s="11" t="s">
        <v>82</v>
      </c>
      <c r="C56" s="21"/>
    </row>
    <row r="57" spans="1:3" x14ac:dyDescent="0.25">
      <c r="A57" s="189" t="s">
        <v>1206</v>
      </c>
      <c r="B57" s="11" t="s">
        <v>79</v>
      </c>
      <c r="C57" s="21"/>
    </row>
    <row r="58" spans="1:3" x14ac:dyDescent="0.25">
      <c r="A58" s="191"/>
      <c r="B58" s="11" t="s">
        <v>82</v>
      </c>
      <c r="C58" s="21"/>
    </row>
    <row r="59" spans="1:3" x14ac:dyDescent="0.25">
      <c r="A59" s="189" t="s">
        <v>1207</v>
      </c>
      <c r="B59" s="11" t="s">
        <v>79</v>
      </c>
      <c r="C59" s="22">
        <v>7</v>
      </c>
    </row>
    <row r="60" spans="1:3" x14ac:dyDescent="0.25">
      <c r="A60" s="191"/>
      <c r="B60" s="11" t="s">
        <v>82</v>
      </c>
      <c r="C60" s="21"/>
    </row>
    <row r="61" spans="1:3" x14ac:dyDescent="0.25">
      <c r="A61" s="189" t="s">
        <v>615</v>
      </c>
      <c r="B61" s="11" t="s">
        <v>79</v>
      </c>
      <c r="C61" s="21"/>
    </row>
    <row r="62" spans="1:3" x14ac:dyDescent="0.25">
      <c r="A62" s="191"/>
      <c r="B62" s="11" t="s">
        <v>82</v>
      </c>
      <c r="C62" s="21"/>
    </row>
    <row r="63" spans="1:3" x14ac:dyDescent="0.25">
      <c r="A63" s="189" t="s">
        <v>1208</v>
      </c>
      <c r="B63" s="11" t="s">
        <v>79</v>
      </c>
      <c r="C63" s="22">
        <v>3</v>
      </c>
    </row>
    <row r="64" spans="1:3" x14ac:dyDescent="0.25">
      <c r="A64" s="191"/>
      <c r="B64" s="11" t="s">
        <v>82</v>
      </c>
      <c r="C64" s="21"/>
    </row>
    <row r="65" spans="1:3" x14ac:dyDescent="0.25">
      <c r="A65" s="203" t="s">
        <v>956</v>
      </c>
      <c r="B65" s="204"/>
      <c r="C65" s="29">
        <v>10</v>
      </c>
    </row>
    <row r="66" spans="1:3" x14ac:dyDescent="0.25">
      <c r="A66" s="17"/>
    </row>
  </sheetData>
  <sheetProtection algorithmName="SHA-512" hashValue="NkC0VCNd83D60tT0zhjyQlwxM0LKGtJiU/8Xib8XmN4ylK6EYzSOCmy8sdeQd3EF1bHVQqGPZs11ZCPVreEPOg==" saltValue="AgP0xjczehBv1JlQ7rExv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2" t="s">
        <v>1222</v>
      </c>
      <c r="B5" s="32" t="s">
        <v>1223</v>
      </c>
      <c r="C5" s="12">
        <v>69</v>
      </c>
      <c r="D5" s="12">
        <v>4</v>
      </c>
      <c r="E5" s="12">
        <v>0</v>
      </c>
      <c r="F5" s="22">
        <v>0</v>
      </c>
    </row>
    <row r="6" spans="1:6" x14ac:dyDescent="0.25">
      <c r="A6" s="194"/>
      <c r="B6" s="32" t="s">
        <v>1224</v>
      </c>
      <c r="C6" s="16"/>
      <c r="D6" s="16"/>
      <c r="E6" s="16"/>
      <c r="F6" s="21"/>
    </row>
    <row r="7" spans="1:6" x14ac:dyDescent="0.25">
      <c r="A7" s="10" t="s">
        <v>1225</v>
      </c>
      <c r="B7" s="32" t="s">
        <v>1226</v>
      </c>
      <c r="C7" s="12">
        <v>1</v>
      </c>
      <c r="D7" s="12">
        <v>0</v>
      </c>
      <c r="E7" s="12">
        <v>0</v>
      </c>
      <c r="F7" s="22">
        <v>0</v>
      </c>
    </row>
    <row r="8" spans="1:6" ht="22.5" x14ac:dyDescent="0.25">
      <c r="A8" s="192" t="s">
        <v>1227</v>
      </c>
      <c r="B8" s="32" t="s">
        <v>1228</v>
      </c>
      <c r="C8" s="12">
        <v>0</v>
      </c>
      <c r="D8" s="12">
        <v>3</v>
      </c>
      <c r="E8" s="12">
        <v>0</v>
      </c>
      <c r="F8" s="22">
        <v>0</v>
      </c>
    </row>
    <row r="9" spans="1:6" x14ac:dyDescent="0.25">
      <c r="A9" s="193"/>
      <c r="B9" s="32" t="s">
        <v>1229</v>
      </c>
      <c r="C9" s="12">
        <v>1</v>
      </c>
      <c r="D9" s="12">
        <v>0</v>
      </c>
      <c r="E9" s="12">
        <v>0</v>
      </c>
      <c r="F9" s="22">
        <v>0</v>
      </c>
    </row>
    <row r="10" spans="1:6" ht="22.5" x14ac:dyDescent="0.25">
      <c r="A10" s="194"/>
      <c r="B10" s="32" t="s">
        <v>1230</v>
      </c>
      <c r="C10" s="12">
        <v>0</v>
      </c>
      <c r="D10" s="12">
        <v>8</v>
      </c>
      <c r="E10" s="12">
        <v>2</v>
      </c>
      <c r="F10" s="22">
        <v>0</v>
      </c>
    </row>
    <row r="11" spans="1:6" ht="22.5" x14ac:dyDescent="0.25">
      <c r="A11" s="192" t="s">
        <v>1231</v>
      </c>
      <c r="B11" s="32" t="s">
        <v>1232</v>
      </c>
      <c r="C11" s="12">
        <v>2</v>
      </c>
      <c r="D11" s="12">
        <v>0</v>
      </c>
      <c r="E11" s="12">
        <v>0</v>
      </c>
      <c r="F11" s="22">
        <v>0</v>
      </c>
    </row>
    <row r="12" spans="1:6" x14ac:dyDescent="0.25">
      <c r="A12" s="193"/>
      <c r="B12" s="32" t="s">
        <v>1233</v>
      </c>
      <c r="C12" s="16"/>
      <c r="D12" s="16"/>
      <c r="E12" s="16"/>
      <c r="F12" s="21"/>
    </row>
    <row r="13" spans="1:6" ht="22.5" x14ac:dyDescent="0.25">
      <c r="A13" s="194"/>
      <c r="B13" s="32" t="s">
        <v>1234</v>
      </c>
      <c r="C13" s="12">
        <v>7</v>
      </c>
      <c r="D13" s="12">
        <v>2</v>
      </c>
      <c r="E13" s="12">
        <v>0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2">
        <v>2</v>
      </c>
      <c r="D14" s="12">
        <v>2</v>
      </c>
      <c r="E14" s="12">
        <v>0</v>
      </c>
      <c r="F14" s="22">
        <v>0</v>
      </c>
    </row>
    <row r="15" spans="1:6" x14ac:dyDescent="0.25">
      <c r="A15" s="192" t="s">
        <v>1237</v>
      </c>
      <c r="B15" s="32" t="s">
        <v>1238</v>
      </c>
      <c r="C15" s="12">
        <v>494</v>
      </c>
      <c r="D15" s="12">
        <v>70</v>
      </c>
      <c r="E15" s="12">
        <v>33</v>
      </c>
      <c r="F15" s="22">
        <v>0</v>
      </c>
    </row>
    <row r="16" spans="1:6" x14ac:dyDescent="0.25">
      <c r="A16" s="193"/>
      <c r="B16" s="32" t="s">
        <v>1239</v>
      </c>
      <c r="C16" s="12">
        <v>0</v>
      </c>
      <c r="D16" s="12">
        <v>1</v>
      </c>
      <c r="E16" s="12">
        <v>0</v>
      </c>
      <c r="F16" s="22">
        <v>0</v>
      </c>
    </row>
    <row r="17" spans="1:6" x14ac:dyDescent="0.25">
      <c r="A17" s="193"/>
      <c r="B17" s="32" t="s">
        <v>1240</v>
      </c>
      <c r="C17" s="12">
        <v>0</v>
      </c>
      <c r="D17" s="12">
        <v>0</v>
      </c>
      <c r="E17" s="12">
        <v>0</v>
      </c>
      <c r="F17" s="22">
        <v>0</v>
      </c>
    </row>
    <row r="18" spans="1:6" x14ac:dyDescent="0.25">
      <c r="A18" s="193"/>
      <c r="B18" s="32" t="s">
        <v>1241</v>
      </c>
      <c r="C18" s="16"/>
      <c r="D18" s="16"/>
      <c r="E18" s="16"/>
      <c r="F18" s="21"/>
    </row>
    <row r="19" spans="1:6" ht="22.5" x14ac:dyDescent="0.25">
      <c r="A19" s="194"/>
      <c r="B19" s="32" t="s">
        <v>1242</v>
      </c>
      <c r="C19" s="16"/>
      <c r="D19" s="16"/>
      <c r="E19" s="16"/>
      <c r="F19" s="21"/>
    </row>
    <row r="20" spans="1:6" x14ac:dyDescent="0.25">
      <c r="A20" s="10" t="s">
        <v>1243</v>
      </c>
      <c r="B20" s="32" t="s">
        <v>1244</v>
      </c>
      <c r="C20" s="12">
        <v>5</v>
      </c>
      <c r="D20" s="12">
        <v>2</v>
      </c>
      <c r="E20" s="12">
        <v>0</v>
      </c>
      <c r="F20" s="22">
        <v>0</v>
      </c>
    </row>
    <row r="21" spans="1:6" x14ac:dyDescent="0.25">
      <c r="A21" s="10" t="s">
        <v>1245</v>
      </c>
      <c r="B21" s="32" t="s">
        <v>1246</v>
      </c>
      <c r="C21" s="12">
        <v>2</v>
      </c>
      <c r="D21" s="12">
        <v>0</v>
      </c>
      <c r="E21" s="12">
        <v>0</v>
      </c>
      <c r="F21" s="22">
        <v>0</v>
      </c>
    </row>
    <row r="22" spans="1:6" x14ac:dyDescent="0.25">
      <c r="A22" s="203" t="s">
        <v>956</v>
      </c>
      <c r="B22" s="204"/>
      <c r="C22" s="29">
        <v>583</v>
      </c>
      <c r="D22" s="29">
        <v>92</v>
      </c>
      <c r="E22" s="29">
        <v>35</v>
      </c>
      <c r="F22" s="29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0</v>
      </c>
    </row>
    <row r="26" spans="1:6" x14ac:dyDescent="0.25">
      <c r="A26" s="20" t="s">
        <v>114</v>
      </c>
      <c r="B26" s="15"/>
      <c r="C26" s="22">
        <v>0</v>
      </c>
    </row>
    <row r="27" spans="1:6" x14ac:dyDescent="0.25">
      <c r="A27" s="20" t="s">
        <v>1080</v>
      </c>
      <c r="B27" s="15"/>
      <c r="C27" s="22">
        <v>0</v>
      </c>
    </row>
    <row r="28" spans="1:6" x14ac:dyDescent="0.25">
      <c r="A28" s="203" t="s">
        <v>956</v>
      </c>
      <c r="B28" s="204"/>
      <c r="C28" s="29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15</v>
      </c>
    </row>
    <row r="33" spans="1:3" x14ac:dyDescent="0.25">
      <c r="A33" s="20" t="s">
        <v>1249</v>
      </c>
      <c r="B33" s="15"/>
      <c r="C33" s="22">
        <v>18</v>
      </c>
    </row>
    <row r="34" spans="1:3" x14ac:dyDescent="0.25">
      <c r="A34" s="20" t="s">
        <v>82</v>
      </c>
      <c r="B34" s="15"/>
      <c r="C34" s="22">
        <v>9</v>
      </c>
    </row>
    <row r="35" spans="1:3" x14ac:dyDescent="0.25">
      <c r="A35" s="203" t="s">
        <v>956</v>
      </c>
      <c r="B35" s="204"/>
      <c r="C35" s="29">
        <v>42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103</v>
      </c>
    </row>
    <row r="40" spans="1:3" x14ac:dyDescent="0.25">
      <c r="A40" s="20" t="s">
        <v>1252</v>
      </c>
      <c r="B40" s="15"/>
      <c r="C40" s="22">
        <v>36</v>
      </c>
    </row>
    <row r="41" spans="1:3" x14ac:dyDescent="0.25">
      <c r="A41" s="203" t="s">
        <v>956</v>
      </c>
      <c r="B41" s="204"/>
      <c r="C41" s="29">
        <v>139</v>
      </c>
    </row>
    <row r="42" spans="1:3" x14ac:dyDescent="0.25">
      <c r="A42" s="17"/>
    </row>
  </sheetData>
  <sheetProtection algorithmName="SHA-512" hashValue="InS+jt1/BQgLlfVKGZgPxLOwh/qjdn7ZA6wD/ash6GN1w3jp03INKhwGWxAvL+xxifpH01CTQQLgWWdei9hNRw==" saltValue="owUZAlDczTAQBGmUUhJCo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9</v>
      </c>
      <c r="D7" s="39">
        <v>0</v>
      </c>
      <c r="E7" s="39">
        <v>17</v>
      </c>
      <c r="F7" s="39">
        <v>3</v>
      </c>
      <c r="G7" s="39">
        <v>0</v>
      </c>
      <c r="H7" s="39">
        <v>16</v>
      </c>
      <c r="I7" s="39">
        <v>1</v>
      </c>
      <c r="J7" s="39">
        <v>0</v>
      </c>
      <c r="K7" s="39">
        <v>0</v>
      </c>
      <c r="L7" s="40">
        <v>0</v>
      </c>
    </row>
    <row r="8" spans="1:12" x14ac:dyDescent="0.25">
      <c r="A8" s="193"/>
      <c r="B8" s="32" t="s">
        <v>1266</v>
      </c>
      <c r="C8" s="39">
        <v>0</v>
      </c>
      <c r="D8" s="39">
        <v>0</v>
      </c>
      <c r="E8" s="39">
        <v>4</v>
      </c>
      <c r="F8" s="39">
        <v>0</v>
      </c>
      <c r="G8" s="39">
        <v>0</v>
      </c>
      <c r="H8" s="39">
        <v>2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4"/>
      <c r="B9" s="32" t="s">
        <v>1267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2</v>
      </c>
      <c r="D12" s="39">
        <v>0</v>
      </c>
      <c r="E12" s="39">
        <v>0</v>
      </c>
      <c r="F12" s="39">
        <v>0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0</v>
      </c>
      <c r="D26" s="39">
        <v>0</v>
      </c>
      <c r="E26" s="39">
        <v>2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2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1</v>
      </c>
      <c r="J131" s="39">
        <v>0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1</v>
      </c>
      <c r="F185" s="39">
        <v>2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3</v>
      </c>
      <c r="D189" s="39">
        <v>0</v>
      </c>
      <c r="E189" s="39">
        <v>13</v>
      </c>
      <c r="F189" s="39">
        <v>1</v>
      </c>
      <c r="G189" s="39">
        <v>0</v>
      </c>
      <c r="H189" s="39">
        <v>11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1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1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7</v>
      </c>
      <c r="D264" s="39">
        <v>0</v>
      </c>
      <c r="E264" s="39">
        <v>8</v>
      </c>
      <c r="F264" s="39">
        <v>2</v>
      </c>
      <c r="G264" s="39">
        <v>0</v>
      </c>
      <c r="H264" s="39">
        <v>12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1</v>
      </c>
      <c r="D269" s="39">
        <v>0</v>
      </c>
      <c r="E269" s="39">
        <v>1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0</v>
      </c>
      <c r="D271" s="39">
        <v>0</v>
      </c>
      <c r="E271" s="39">
        <v>1</v>
      </c>
      <c r="F271" s="39">
        <v>0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1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3</v>
      </c>
      <c r="F275" s="39">
        <v>0</v>
      </c>
      <c r="G275" s="39">
        <v>0</v>
      </c>
      <c r="H275" s="39">
        <v>1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3"/>
      <c r="B287" s="32" t="s">
        <v>926</v>
      </c>
      <c r="C287" s="39">
        <v>1</v>
      </c>
      <c r="D287" s="39">
        <v>0</v>
      </c>
      <c r="E287" s="39">
        <v>3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9</v>
      </c>
      <c r="D296" s="39">
        <v>0</v>
      </c>
      <c r="E296" s="39">
        <v>1</v>
      </c>
      <c r="F296" s="39">
        <v>0</v>
      </c>
      <c r="G296" s="39">
        <v>0</v>
      </c>
      <c r="H296" s="39">
        <v>15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2</v>
      </c>
      <c r="D299" s="39">
        <v>0</v>
      </c>
      <c r="E299" s="39">
        <v>0</v>
      </c>
      <c r="F299" s="39">
        <v>0</v>
      </c>
      <c r="G299" s="39">
        <v>0</v>
      </c>
      <c r="H299" s="39">
        <v>3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2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19</v>
      </c>
      <c r="F307" s="39">
        <v>3</v>
      </c>
      <c r="G307" s="39">
        <v>0</v>
      </c>
      <c r="H307" s="39">
        <v>2</v>
      </c>
      <c r="I307" s="39">
        <v>2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3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djc7A59Nx4xO0/wnegz3l6tqXztAHmrfzW2f0H+rengsS+lCof15xzH1RBgs/NPhLa8bt2jWt2jZURzXAONB8g==" saltValue="F1W7/6bYljoAOfp9BXgY/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4</v>
      </c>
      <c r="D6" s="12">
        <v>0</v>
      </c>
      <c r="E6" s="13">
        <v>4</v>
      </c>
    </row>
    <row r="7" spans="1:5" x14ac:dyDescent="0.25">
      <c r="A7" s="193"/>
      <c r="B7" s="11" t="s">
        <v>1574</v>
      </c>
      <c r="C7" s="12">
        <v>3</v>
      </c>
      <c r="D7" s="12">
        <v>3</v>
      </c>
      <c r="E7" s="13">
        <v>0</v>
      </c>
    </row>
    <row r="8" spans="1:5" x14ac:dyDescent="0.25">
      <c r="A8" s="193"/>
      <c r="B8" s="11" t="s">
        <v>1575</v>
      </c>
      <c r="C8" s="12">
        <v>17</v>
      </c>
      <c r="D8" s="12">
        <v>5</v>
      </c>
      <c r="E8" s="13">
        <v>2.4</v>
      </c>
    </row>
    <row r="9" spans="1:5" x14ac:dyDescent="0.25">
      <c r="A9" s="193"/>
      <c r="B9" s="11" t="s">
        <v>1576</v>
      </c>
      <c r="C9" s="12">
        <v>3</v>
      </c>
      <c r="D9" s="12">
        <v>0</v>
      </c>
      <c r="E9" s="13">
        <v>3</v>
      </c>
    </row>
    <row r="10" spans="1:5" x14ac:dyDescent="0.2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1578</v>
      </c>
      <c r="C11" s="12">
        <v>2</v>
      </c>
      <c r="D11" s="12">
        <v>1</v>
      </c>
      <c r="E11" s="13">
        <v>1</v>
      </c>
    </row>
    <row r="12" spans="1:5" x14ac:dyDescent="0.25">
      <c r="A12" s="193"/>
      <c r="B12" s="11" t="s">
        <v>1579</v>
      </c>
      <c r="C12" s="12">
        <v>3</v>
      </c>
      <c r="D12" s="12">
        <v>5</v>
      </c>
      <c r="E12" s="13">
        <v>-0.4</v>
      </c>
    </row>
    <row r="13" spans="1:5" x14ac:dyDescent="0.25">
      <c r="A13" s="193"/>
      <c r="B13" s="11" t="s">
        <v>1580</v>
      </c>
      <c r="C13" s="12">
        <v>6</v>
      </c>
      <c r="D13" s="12">
        <v>1</v>
      </c>
      <c r="E13" s="13">
        <v>5</v>
      </c>
    </row>
    <row r="14" spans="1:5" x14ac:dyDescent="0.25">
      <c r="A14" s="193"/>
      <c r="B14" s="11" t="s">
        <v>1581</v>
      </c>
      <c r="C14" s="12">
        <v>4</v>
      </c>
      <c r="D14" s="12">
        <v>5</v>
      </c>
      <c r="E14" s="13">
        <v>-0.2</v>
      </c>
    </row>
    <row r="15" spans="1:5" x14ac:dyDescent="0.2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49</v>
      </c>
      <c r="D16" s="12">
        <v>51</v>
      </c>
      <c r="E16" s="13">
        <v>-3.9215686274509803E-2</v>
      </c>
    </row>
    <row r="17" spans="1:1" x14ac:dyDescent="0.25">
      <c r="A17" s="17"/>
    </row>
  </sheetData>
  <sheetProtection algorithmName="SHA-512" hashValue="umMbv6vV4j5b0W1aawSDJ6Vpt1kxljYk6d44kj1aSfQ9eryhnA3kHJbrbcdBfWia9jF4klYQroIqj89F6RxrvA==" saltValue="MUFrVZX9PUUu/ePgTRp7U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21</v>
      </c>
      <c r="D5" s="16"/>
      <c r="E5" s="13">
        <v>0</v>
      </c>
    </row>
    <row r="6" spans="1:5" x14ac:dyDescent="0.25">
      <c r="A6" s="10" t="s">
        <v>1587</v>
      </c>
      <c r="B6" s="11" t="s">
        <v>1588</v>
      </c>
      <c r="C6" s="12">
        <v>150</v>
      </c>
      <c r="D6" s="16"/>
      <c r="E6" s="13">
        <v>0</v>
      </c>
    </row>
    <row r="7" spans="1:5" ht="22.5" x14ac:dyDescent="0.25">
      <c r="A7" s="10" t="s">
        <v>1589</v>
      </c>
      <c r="B7" s="11" t="s">
        <v>1590</v>
      </c>
      <c r="C7" s="12">
        <v>120</v>
      </c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45</v>
      </c>
      <c r="D8" s="12">
        <v>3</v>
      </c>
      <c r="E8" s="13">
        <v>14</v>
      </c>
    </row>
    <row r="9" spans="1:5" ht="22.5" x14ac:dyDescent="0.25">
      <c r="A9" s="10" t="s">
        <v>1593</v>
      </c>
      <c r="B9" s="11" t="s">
        <v>1594</v>
      </c>
      <c r="C9" s="12">
        <v>25</v>
      </c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2</v>
      </c>
      <c r="D10" s="16"/>
      <c r="E10" s="13">
        <v>0</v>
      </c>
    </row>
    <row r="11" spans="1:5" ht="22.5" x14ac:dyDescent="0.25">
      <c r="A11" s="10" t="s">
        <v>1597</v>
      </c>
      <c r="B11" s="15"/>
      <c r="C11" s="16"/>
      <c r="D11" s="16"/>
      <c r="E11" s="13">
        <v>0</v>
      </c>
    </row>
    <row r="12" spans="1:5" x14ac:dyDescent="0.25">
      <c r="A12" s="10" t="s">
        <v>1598</v>
      </c>
      <c r="B12" s="15"/>
      <c r="C12" s="12">
        <v>0</v>
      </c>
      <c r="D12" s="16"/>
      <c r="E12" s="13">
        <v>0</v>
      </c>
    </row>
    <row r="13" spans="1:5" x14ac:dyDescent="0.25">
      <c r="A13" s="192" t="s">
        <v>1599</v>
      </c>
      <c r="B13" s="11" t="s">
        <v>1600</v>
      </c>
      <c r="C13" s="12">
        <v>0</v>
      </c>
      <c r="D13" s="16"/>
      <c r="E13" s="13">
        <v>0</v>
      </c>
    </row>
    <row r="14" spans="1:5" x14ac:dyDescent="0.25">
      <c r="A14" s="194"/>
      <c r="B14" s="11" t="s">
        <v>1601</v>
      </c>
      <c r="C14" s="12">
        <v>0</v>
      </c>
      <c r="D14" s="16"/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9" t="s">
        <v>1603</v>
      </c>
      <c r="B17" s="11" t="s">
        <v>1604</v>
      </c>
      <c r="C17" s="16"/>
      <c r="D17" s="16"/>
      <c r="E17" s="21"/>
    </row>
    <row r="18" spans="1:5" x14ac:dyDescent="0.25">
      <c r="A18" s="190"/>
      <c r="B18" s="11" t="s">
        <v>1605</v>
      </c>
      <c r="C18" s="12">
        <v>136</v>
      </c>
      <c r="D18" s="12">
        <v>267</v>
      </c>
      <c r="E18" s="22">
        <v>16</v>
      </c>
    </row>
    <row r="19" spans="1:5" x14ac:dyDescent="0.25">
      <c r="A19" s="190"/>
      <c r="B19" s="11" t="s">
        <v>1606</v>
      </c>
      <c r="C19" s="16"/>
      <c r="D19" s="16"/>
      <c r="E19" s="21"/>
    </row>
    <row r="20" spans="1:5" x14ac:dyDescent="0.25">
      <c r="A20" s="190"/>
      <c r="B20" s="11" t="s">
        <v>1607</v>
      </c>
      <c r="C20" s="16"/>
      <c r="D20" s="16"/>
      <c r="E20" s="21"/>
    </row>
    <row r="21" spans="1:5" x14ac:dyDescent="0.25">
      <c r="A21" s="190"/>
      <c r="B21" s="11" t="s">
        <v>1608</v>
      </c>
      <c r="C21" s="16"/>
      <c r="D21" s="16"/>
      <c r="E21" s="21"/>
    </row>
    <row r="22" spans="1:5" x14ac:dyDescent="0.25">
      <c r="A22" s="190"/>
      <c r="B22" s="11" t="s">
        <v>983</v>
      </c>
      <c r="C22" s="12">
        <v>231</v>
      </c>
      <c r="D22" s="12">
        <v>375</v>
      </c>
      <c r="E22" s="22">
        <v>0</v>
      </c>
    </row>
    <row r="23" spans="1:5" x14ac:dyDescent="0.25">
      <c r="A23" s="190"/>
      <c r="B23" s="11" t="s">
        <v>1609</v>
      </c>
      <c r="C23" s="16"/>
      <c r="D23" s="16"/>
      <c r="E23" s="21"/>
    </row>
    <row r="24" spans="1:5" x14ac:dyDescent="0.25">
      <c r="A24" s="190"/>
      <c r="B24" s="11" t="s">
        <v>1610</v>
      </c>
      <c r="C24" s="16"/>
      <c r="D24" s="16"/>
      <c r="E24" s="21"/>
    </row>
    <row r="25" spans="1:5" x14ac:dyDescent="0.25">
      <c r="A25" s="190"/>
      <c r="B25" s="11" t="s">
        <v>1611</v>
      </c>
      <c r="C25" s="12">
        <v>6</v>
      </c>
      <c r="D25" s="12">
        <v>7</v>
      </c>
      <c r="E25" s="22">
        <v>1</v>
      </c>
    </row>
    <row r="26" spans="1:5" x14ac:dyDescent="0.25">
      <c r="A26" s="190"/>
      <c r="B26" s="11" t="s">
        <v>1612</v>
      </c>
      <c r="C26" s="12">
        <v>285</v>
      </c>
      <c r="D26" s="12">
        <v>240</v>
      </c>
      <c r="E26" s="22">
        <v>8</v>
      </c>
    </row>
    <row r="27" spans="1:5" x14ac:dyDescent="0.25">
      <c r="A27" s="190"/>
      <c r="B27" s="11" t="s">
        <v>1613</v>
      </c>
      <c r="C27" s="12">
        <v>4</v>
      </c>
      <c r="D27" s="12">
        <v>6</v>
      </c>
      <c r="E27" s="22">
        <v>2</v>
      </c>
    </row>
    <row r="28" spans="1:5" x14ac:dyDescent="0.25">
      <c r="A28" s="190"/>
      <c r="B28" s="11" t="s">
        <v>1614</v>
      </c>
      <c r="C28" s="12">
        <v>84</v>
      </c>
      <c r="D28" s="12">
        <v>157</v>
      </c>
      <c r="E28" s="22">
        <v>5</v>
      </c>
    </row>
    <row r="29" spans="1:5" x14ac:dyDescent="0.25">
      <c r="A29" s="190"/>
      <c r="B29" s="11" t="s">
        <v>1615</v>
      </c>
      <c r="C29" s="12">
        <v>363</v>
      </c>
      <c r="D29" s="12">
        <v>346</v>
      </c>
      <c r="E29" s="22">
        <v>80</v>
      </c>
    </row>
    <row r="30" spans="1:5" x14ac:dyDescent="0.25">
      <c r="A30" s="191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w+zMuA9eUVXQSm/tlvzhDaodQGJcmehXsQB4n2zZQslY1qRwlbOw+PNuJ1SEnEpj/S+MWEr/dByWFBoMTrG1tA==" saltValue="46v5/prxy8FA1GwMo4/iD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1C76-011A-424E-B96B-2C82CAED2805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10169</v>
      </c>
      <c r="D7" s="119">
        <f>SUM(DatosGenerales!C15:C19)</f>
        <v>2783</v>
      </c>
      <c r="E7" s="118">
        <f>SUM(DatosGenerales!C12:C14)</f>
        <v>7810</v>
      </c>
      <c r="I7" s="120">
        <f>DatosGenerales!C31</f>
        <v>556</v>
      </c>
      <c r="J7" s="119">
        <f>DatosGenerales!C32</f>
        <v>6</v>
      </c>
      <c r="K7" s="118">
        <f>SUM(DatosGenerales!C33:C34)</f>
        <v>14</v>
      </c>
      <c r="L7" s="119">
        <f>DatosGenerales!C36</f>
        <v>463</v>
      </c>
      <c r="M7" s="118">
        <f>DatosGenerales!C95</f>
        <v>450</v>
      </c>
      <c r="N7" s="121">
        <f>L7-M7</f>
        <v>13</v>
      </c>
      <c r="O7" s="121"/>
      <c r="Q7" s="120">
        <f>DatosGenerales!C36</f>
        <v>463</v>
      </c>
      <c r="R7" s="119">
        <f>DatosGenerales!C49</f>
        <v>1267</v>
      </c>
      <c r="S7" s="119">
        <f>DatosGenerales!C50</f>
        <v>49</v>
      </c>
      <c r="T7" s="119">
        <f>DatosGenerales!C62</f>
        <v>12</v>
      </c>
      <c r="U7" s="119">
        <f>DatosGenerales!C78</f>
        <v>0</v>
      </c>
      <c r="V7" s="122">
        <f>SUM(Q7:U7)</f>
        <v>1791</v>
      </c>
      <c r="Z7" s="120">
        <f>SUM(DatosGenerales!C106,DatosGenerales!C107,DatosGenerales!C109)</f>
        <v>496</v>
      </c>
      <c r="AA7" s="119">
        <f>SUM(DatosGenerales!C108,DatosGenerales!C110)</f>
        <v>318</v>
      </c>
      <c r="AB7" s="119">
        <f>DatosGenerales!C106</f>
        <v>469</v>
      </c>
      <c r="AC7" s="122">
        <f>DatosGenerales!C107</f>
        <v>23</v>
      </c>
      <c r="AH7" s="120">
        <f>SUM(DatosGenerales!C115,DatosGenerales!C116,DatosGenerales!C118)</f>
        <v>39</v>
      </c>
      <c r="AI7" s="119">
        <f>SUM(DatosGenerales!C117,DatosGenerales!C119)</f>
        <v>22</v>
      </c>
      <c r="AJ7" s="119">
        <f>DatosGenerales!C115</f>
        <v>17</v>
      </c>
      <c r="AK7" s="122">
        <f>DatosGenerales!C116</f>
        <v>20</v>
      </c>
      <c r="AP7" s="120">
        <f>SUM(DatosGenerales!C135:C136)</f>
        <v>68</v>
      </c>
      <c r="AQ7" s="119">
        <f>SUM(DatosGenerales!C137:C138)</f>
        <v>0</v>
      </c>
      <c r="AR7" s="122">
        <f>SUM(DatosGenerales!C139:C140)</f>
        <v>0</v>
      </c>
      <c r="AV7" s="120">
        <f>DatosGenerales!C145</f>
        <v>1</v>
      </c>
      <c r="AW7" s="119">
        <f>DatosGenerales!C146</f>
        <v>6</v>
      </c>
      <c r="AX7" s="119">
        <f>DatosGenerales!C147</f>
        <v>0</v>
      </c>
      <c r="AY7" s="119">
        <f>DatosGenerales!C148</f>
        <v>3</v>
      </c>
      <c r="AZ7" s="119">
        <f>DatosGenerales!C149</f>
        <v>15</v>
      </c>
      <c r="BA7" s="122">
        <f>DatosGenerales!C150</f>
        <v>1</v>
      </c>
      <c r="BE7" s="120">
        <f>DatosGenerales!C151</f>
        <v>11</v>
      </c>
      <c r="BF7" s="119">
        <f>DatosGenerales!C152</f>
        <v>14</v>
      </c>
      <c r="BG7" s="122">
        <f>DatosGenerales!C154</f>
        <v>4</v>
      </c>
      <c r="BK7" s="120">
        <f>SUM(DatosGenerales!C297:C311)</f>
        <v>850</v>
      </c>
      <c r="BL7" s="119">
        <f>SUM(DatosGenerales!C294:C296)</f>
        <v>18</v>
      </c>
      <c r="BM7" s="119">
        <f>SUM(DatosGenerales!C312:C344)</f>
        <v>170</v>
      </c>
      <c r="BN7" s="119">
        <f>SUM(DatosGenerales!C289)</f>
        <v>9</v>
      </c>
      <c r="BO7" s="119">
        <f>SUM(DatosGenerales!C356:C364)</f>
        <v>25</v>
      </c>
      <c r="BP7" s="119">
        <f>SUM(DatosGenerales!C286:C288)</f>
        <v>0</v>
      </c>
      <c r="BQ7" s="119">
        <f>SUM(DatosGenerales!C345:C355)</f>
        <v>0</v>
      </c>
      <c r="BR7" s="119">
        <f>SUM(DatosGenerales!C290:C292)</f>
        <v>13</v>
      </c>
      <c r="BS7" s="122">
        <f>SUM(DatosGenerales!C283:C285)</f>
        <v>661</v>
      </c>
      <c r="BT7" s="122">
        <f>SUM(DatosGenerales!C293)</f>
        <v>0</v>
      </c>
      <c r="BU7" s="122">
        <f>SUM(DatosGenerales!C365:C377)</f>
        <v>1</v>
      </c>
      <c r="BY7" s="120">
        <f>DatosGenerales!C246</f>
        <v>67</v>
      </c>
      <c r="BZ7" s="119">
        <f>DatosGenerales!C247</f>
        <v>219</v>
      </c>
      <c r="CA7" s="122">
        <f>DatosGenerales!C248</f>
        <v>110</v>
      </c>
      <c r="CF7" s="120">
        <f>DatosDiscapacidad!C5</f>
        <v>21</v>
      </c>
      <c r="CG7" s="122">
        <f>DatosDiscapacidad!C11</f>
        <v>0</v>
      </c>
      <c r="CM7" s="120">
        <f>DatosGenerales!C40</f>
        <v>2504</v>
      </c>
      <c r="CN7" s="122">
        <f>DatosGenerales!C41</f>
        <v>1493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174</v>
      </c>
      <c r="BL53" s="130">
        <f>SUM(DatosGenerales!C311,DatosGenerales!C300,DatosGenerales!C309)</f>
        <v>267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11</v>
      </c>
      <c r="BL66" s="130">
        <f>SUM(DatosGenerales!C299:C300)</f>
        <v>257</v>
      </c>
      <c r="BM66" s="130">
        <f>SUM(DatosGenerales!C308:C309)</f>
        <v>173</v>
      </c>
      <c r="BN66" s="130"/>
      <c r="BO66" s="117"/>
      <c r="BP66" s="117"/>
      <c r="BQ66" s="117"/>
      <c r="BR66" s="117"/>
      <c r="BS66" s="117"/>
    </row>
  </sheetData>
  <sheetProtection algorithmName="SHA-512" hashValue="bnlGE9jCt8Kwg5ST7fu+646UVWZc4S03BVWj0nd0g3yrbvvRC8dVbj2d3fDMfXXAaAXuTE6WBKSRaYdGHxPw0Q==" saltValue="H3859Xdc/Rslj/r2+hPg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3302-938A-4216-A184-D2ACE5280CDC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aIKewiayAFSCSsg1WUdUtbWCk8hJ1Yd+A4yXYZbBegZMN/K17ktVbQmwTQhsxwAoEXeJnAU/0aGc2ZjmJIDidA==" saltValue="B3Bss9HF6mQDJLiykCI6P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3AD9-7651-4801-B407-64A80917E8FA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2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30"/>
      <c r="D8" s="146">
        <f>DatosMenores!C65</f>
        <v>368</v>
      </c>
      <c r="E8" s="146">
        <f>DatosMenores!C66</f>
        <v>10</v>
      </c>
      <c r="F8" s="147">
        <f>DatosMenores!C67</f>
        <v>137</v>
      </c>
      <c r="G8" s="148">
        <f>DatosMenores!C68</f>
        <v>23</v>
      </c>
      <c r="H8" s="105"/>
      <c r="I8" s="101"/>
      <c r="L8" s="118">
        <f>DatosMenores!C55</f>
        <v>8</v>
      </c>
      <c r="M8" s="119">
        <f>DatosMenores!C56</f>
        <v>19</v>
      </c>
      <c r="N8" s="119">
        <f>DatosMenores!C57</f>
        <v>113</v>
      </c>
      <c r="O8" s="119">
        <f>DatosMenores!C58</f>
        <v>0</v>
      </c>
      <c r="P8" s="118">
        <f>DatosMenores!C59</f>
        <v>0</v>
      </c>
      <c r="Q8" s="119">
        <f>DatosMenores!C60</f>
        <v>4</v>
      </c>
      <c r="R8" s="118">
        <f>DatosMenores!C61</f>
        <v>0</v>
      </c>
      <c r="U8" s="118">
        <f>DatosMenores!C33</f>
        <v>225</v>
      </c>
      <c r="V8" s="119">
        <f>SUM(DatosMenores!C34:C37)</f>
        <v>11</v>
      </c>
      <c r="W8" s="119">
        <f>DatosMenores!C38</f>
        <v>4</v>
      </c>
      <c r="X8" s="119">
        <f>DatosMenores!C39</f>
        <v>85</v>
      </c>
      <c r="Y8" s="119">
        <f>DatosMenores!C40</f>
        <v>40</v>
      </c>
      <c r="Z8" s="119">
        <f>DatosMenores!D41</f>
        <v>0</v>
      </c>
      <c r="AA8" s="119">
        <f>DatosMenores!C42</f>
        <v>0</v>
      </c>
      <c r="AB8" s="119">
        <f>DatosMenores!C43</f>
        <v>5</v>
      </c>
      <c r="AC8" s="119">
        <f>DatosMenores!C44</f>
        <v>14</v>
      </c>
      <c r="AD8" s="119">
        <f>DatosMenores!C45</f>
        <v>21</v>
      </c>
      <c r="AE8" s="118">
        <f>DatosMenores!C46</f>
        <v>54</v>
      </c>
      <c r="AG8" s="103"/>
      <c r="AI8" s="120">
        <f>DatosMenores!C7</f>
        <v>0</v>
      </c>
      <c r="AJ8" s="119">
        <f>DatosMenores!C8</f>
        <v>11</v>
      </c>
      <c r="AK8" s="119">
        <f>DatosMenores!C9</f>
        <v>2</v>
      </c>
      <c r="AL8" s="119">
        <f>DatosMenores!C10</f>
        <v>1</v>
      </c>
      <c r="AM8" s="119">
        <f>DatosMenores!C11</f>
        <v>14</v>
      </c>
      <c r="AN8" s="118">
        <f>DatosMenores!C12</f>
        <v>13</v>
      </c>
      <c r="AO8" s="119">
        <f>DatosMenores!C13</f>
        <v>5</v>
      </c>
      <c r="AP8" s="119">
        <f>DatosMenores!C14</f>
        <v>5</v>
      </c>
      <c r="AQ8" s="118">
        <f>DatosMenores!C15</f>
        <v>1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31</v>
      </c>
      <c r="BG8" s="119">
        <f>DatosMenores!C107</f>
        <v>2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15</v>
      </c>
      <c r="AU9" s="148">
        <f>DatosMenores!C87</f>
        <v>30</v>
      </c>
      <c r="AV9" s="148">
        <f>DatosMenores!C88</f>
        <v>4</v>
      </c>
      <c r="AW9" s="148">
        <f>DatosMenores!C89</f>
        <v>13</v>
      </c>
      <c r="AX9" s="148">
        <f>DatosMenores!C90</f>
        <v>44</v>
      </c>
      <c r="AY9" s="148">
        <f>DatosMenores!C91</f>
        <v>107</v>
      </c>
      <c r="AZ9" s="148">
        <f>DatosMenores!C92</f>
        <v>0</v>
      </c>
      <c r="BA9" s="148">
        <f>DatosMenores!C93</f>
        <v>0</v>
      </c>
      <c r="BB9" s="148">
        <f>DatosMenores!C94</f>
        <v>2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0"/>
      <c r="D10" s="152">
        <f>DatosMenores!C69</f>
        <v>42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0</v>
      </c>
      <c r="AK11" s="119">
        <f>DatosMenores!C18</f>
        <v>8</v>
      </c>
      <c r="AL11" s="119">
        <f>DatosMenores!C19</f>
        <v>14</v>
      </c>
      <c r="AM11" s="119">
        <f>DatosMenores!C20</f>
        <v>5</v>
      </c>
      <c r="AN11" s="119">
        <f>DatosMenores!C21</f>
        <v>16</v>
      </c>
      <c r="AO11" s="119">
        <f>DatosMenores!C23</f>
        <v>0</v>
      </c>
      <c r="AP11" s="119">
        <f>DatosMenores!C24</f>
        <v>54</v>
      </c>
      <c r="AQ11" s="119">
        <f>DatosMenores!C25</f>
        <v>4</v>
      </c>
      <c r="AR11" s="118">
        <f>DatosMenores!C26</f>
        <v>2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21" x14ac:dyDescent="0.2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25">
      <c r="C13" s="223"/>
      <c r="D13" s="155">
        <f>DatosMenores!C72</f>
        <v>156</v>
      </c>
      <c r="E13" s="156">
        <f>DatosMenores!C73</f>
        <v>3</v>
      </c>
      <c r="F13" s="122">
        <f>DatosMenores!C74</f>
        <v>5</v>
      </c>
      <c r="G13" s="122">
        <f>DatosMenores!C75</f>
        <v>157</v>
      </c>
      <c r="H13" s="157">
        <f>DatosMenores!C76</f>
        <v>38</v>
      </c>
      <c r="AT13" s="148">
        <f>DatosMenores!C96</f>
        <v>1</v>
      </c>
      <c r="AU13" s="148">
        <f>DatosMenores!C97</f>
        <v>1</v>
      </c>
      <c r="AV13" s="148">
        <f>DatosMenores!C98</f>
        <v>0</v>
      </c>
      <c r="AW13" s="148">
        <f>DatosMenores!C99</f>
        <v>0</v>
      </c>
      <c r="AX13" s="148">
        <f>DatosMenores!C100</f>
        <v>20</v>
      </c>
      <c r="AY13" s="148">
        <f>DatosMenores!C101</f>
        <v>0</v>
      </c>
    </row>
  </sheetData>
  <sheetProtection algorithmName="SHA-512" hashValue="08g3hA4zAJTW0SrmIikZH90cqv6/kfZb9dNx14X/KTRE3KZcDrvDEQfl9+iSO/zbuGIWh6deGNijApGhBTDnfQ==" saltValue="tBpqvttCPh4bx0peaktmh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3DA0-5F72-48B3-A232-A79F4B0D570E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20</v>
      </c>
      <c r="F4" s="167" t="s">
        <v>1830</v>
      </c>
      <c r="G4" s="169">
        <f>DatosViolenciaDoméstica!E67</f>
        <v>7</v>
      </c>
      <c r="H4" s="170"/>
    </row>
    <row r="5" spans="1:30" x14ac:dyDescent="0.2">
      <c r="C5" s="167" t="s">
        <v>13</v>
      </c>
      <c r="D5" s="168">
        <f>DatosViolenciaDoméstica!C6</f>
        <v>103</v>
      </c>
      <c r="F5" s="167" t="s">
        <v>1831</v>
      </c>
      <c r="G5" s="171">
        <f>DatosViolenciaDoméstica!F67</f>
        <v>0</v>
      </c>
      <c r="H5" s="170"/>
    </row>
    <row r="6" spans="1:30" x14ac:dyDescent="0.2">
      <c r="C6" s="167" t="s">
        <v>1832</v>
      </c>
      <c r="D6" s="168">
        <f>DatosViolenciaDoméstica!C7</f>
        <v>63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rzQUaGyTTRk7ggdiW4uZRU6HGfZeeeuER2llvBLe2YJMyAibBP/m7UEOu8Qmsq7awD+b2Jye3rRf3wdreDvRoQ==" saltValue="KQRPbhxCZs+65MRuDhRM3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784E7-3A89-4FF9-9E27-B606017078A1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97</v>
      </c>
      <c r="F4" s="167" t="s">
        <v>1830</v>
      </c>
      <c r="G4" s="169">
        <f>DatosViolenciaGénero!E82</f>
        <v>72</v>
      </c>
      <c r="H4" s="170"/>
    </row>
    <row r="5" spans="1:30" x14ac:dyDescent="0.2">
      <c r="C5" s="167" t="s">
        <v>40</v>
      </c>
      <c r="D5" s="168">
        <f>DatosViolenciaGénero!C5</f>
        <v>5</v>
      </c>
      <c r="F5" s="167" t="s">
        <v>1831</v>
      </c>
      <c r="G5" s="169">
        <f>DatosViolenciaGénero!F82</f>
        <v>4</v>
      </c>
      <c r="H5" s="170"/>
    </row>
    <row r="6" spans="1:30" x14ac:dyDescent="0.2">
      <c r="C6" s="167" t="s">
        <v>1832</v>
      </c>
      <c r="D6" s="178">
        <f>DatosViolenciaGénero!C8</f>
        <v>60</v>
      </c>
    </row>
    <row r="7" spans="1:30" x14ac:dyDescent="0.2">
      <c r="C7" s="167" t="s">
        <v>60</v>
      </c>
      <c r="D7" s="178">
        <f>DatosViolenciaGénero!C9</f>
        <v>0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8">
        <f>DatosViolenciaGénero!C6</f>
        <v>0</v>
      </c>
    </row>
    <row r="11" spans="1:30" x14ac:dyDescent="0.2">
      <c r="C11" s="167" t="s">
        <v>1833</v>
      </c>
      <c r="D11" s="178">
        <f>DatosViolenciaGénero!C10</f>
        <v>0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hwi56/dpBmbb2QnGSHuZGH7ZtN4TYzVuu4Ssybm4+OJkebuXB81cmecUpWvklRKY4PgpWoJvWt6lfVDRupEyQw==" saltValue="1N/tviLv4VshAVdjCC2I/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3712</v>
      </c>
      <c r="D7" s="12">
        <v>2580</v>
      </c>
      <c r="E7" s="13">
        <v>0.43875968992248099</v>
      </c>
    </row>
    <row r="8" spans="1:5" x14ac:dyDescent="0.25">
      <c r="A8" s="193"/>
      <c r="B8" s="11" t="s">
        <v>20</v>
      </c>
      <c r="C8" s="12">
        <v>10169</v>
      </c>
      <c r="D8" s="12">
        <v>10339</v>
      </c>
      <c r="E8" s="13">
        <v>-1.64425959957443E-2</v>
      </c>
    </row>
    <row r="9" spans="1:5" x14ac:dyDescent="0.25">
      <c r="A9" s="193"/>
      <c r="B9" s="11" t="s">
        <v>21</v>
      </c>
      <c r="C9" s="12">
        <v>9487</v>
      </c>
      <c r="D9" s="12">
        <v>9101</v>
      </c>
      <c r="E9" s="13">
        <v>4.2412921656960798E-2</v>
      </c>
    </row>
    <row r="10" spans="1:5" x14ac:dyDescent="0.25">
      <c r="A10" s="193"/>
      <c r="B10" s="11" t="s">
        <v>22</v>
      </c>
      <c r="C10" s="12">
        <v>179</v>
      </c>
      <c r="D10" s="12">
        <v>147</v>
      </c>
      <c r="E10" s="13">
        <v>0.21768707482993199</v>
      </c>
    </row>
    <row r="11" spans="1:5" x14ac:dyDescent="0.25">
      <c r="A11" s="194"/>
      <c r="B11" s="11" t="s">
        <v>23</v>
      </c>
      <c r="C11" s="12">
        <v>2995</v>
      </c>
      <c r="D11" s="12">
        <v>3162</v>
      </c>
      <c r="E11" s="13">
        <v>-5.2814674256799497E-2</v>
      </c>
    </row>
    <row r="12" spans="1:5" x14ac:dyDescent="0.25">
      <c r="A12" s="192" t="s">
        <v>24</v>
      </c>
      <c r="B12" s="11" t="s">
        <v>25</v>
      </c>
      <c r="C12" s="12">
        <v>3937</v>
      </c>
      <c r="D12" s="12">
        <v>3927</v>
      </c>
      <c r="E12" s="13">
        <v>2.5464731347084298E-3</v>
      </c>
    </row>
    <row r="13" spans="1:5" x14ac:dyDescent="0.25">
      <c r="A13" s="193"/>
      <c r="B13" s="11" t="s">
        <v>26</v>
      </c>
      <c r="C13" s="12">
        <v>886</v>
      </c>
      <c r="D13" s="12">
        <v>666</v>
      </c>
      <c r="E13" s="13">
        <v>0.33033033033032999</v>
      </c>
    </row>
    <row r="14" spans="1:5" x14ac:dyDescent="0.25">
      <c r="A14" s="194"/>
      <c r="B14" s="11" t="s">
        <v>27</v>
      </c>
      <c r="C14" s="12">
        <v>2987</v>
      </c>
      <c r="D14" s="12">
        <v>2739</v>
      </c>
      <c r="E14" s="13">
        <v>9.0543994158452004E-2</v>
      </c>
    </row>
    <row r="15" spans="1:5" x14ac:dyDescent="0.25">
      <c r="A15" s="192" t="s">
        <v>28</v>
      </c>
      <c r="B15" s="11" t="s">
        <v>29</v>
      </c>
      <c r="C15" s="12">
        <v>1116</v>
      </c>
      <c r="D15" s="12">
        <v>1015</v>
      </c>
      <c r="E15" s="13">
        <v>9.9507389162561605E-2</v>
      </c>
    </row>
    <row r="16" spans="1:5" x14ac:dyDescent="0.25">
      <c r="A16" s="193"/>
      <c r="B16" s="11" t="s">
        <v>30</v>
      </c>
      <c r="C16" s="12">
        <v>1439</v>
      </c>
      <c r="D16" s="12">
        <v>983</v>
      </c>
      <c r="E16" s="13">
        <v>0.46388606307222802</v>
      </c>
    </row>
    <row r="17" spans="1:5" x14ac:dyDescent="0.25">
      <c r="A17" s="193"/>
      <c r="B17" s="11" t="s">
        <v>31</v>
      </c>
      <c r="C17" s="12">
        <v>13</v>
      </c>
      <c r="D17" s="12">
        <v>10</v>
      </c>
      <c r="E17" s="13">
        <v>0.3</v>
      </c>
    </row>
    <row r="18" spans="1:5" x14ac:dyDescent="0.25">
      <c r="A18" s="193"/>
      <c r="B18" s="11" t="s">
        <v>32</v>
      </c>
      <c r="C18" s="12">
        <v>0</v>
      </c>
      <c r="D18" s="12">
        <v>1</v>
      </c>
      <c r="E18" s="13">
        <v>-1</v>
      </c>
    </row>
    <row r="19" spans="1:5" x14ac:dyDescent="0.25">
      <c r="A19" s="194"/>
      <c r="B19" s="11" t="s">
        <v>33</v>
      </c>
      <c r="C19" s="12">
        <v>215</v>
      </c>
      <c r="D19" s="12">
        <v>186</v>
      </c>
      <c r="E19" s="13">
        <v>0.15591397849462399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347</v>
      </c>
      <c r="D25" s="12">
        <v>275</v>
      </c>
      <c r="E25" s="13">
        <v>0.26181818181818201</v>
      </c>
    </row>
    <row r="26" spans="1:5" x14ac:dyDescent="0.25">
      <c r="A26" s="10" t="s">
        <v>38</v>
      </c>
      <c r="B26" s="15"/>
      <c r="C26" s="12">
        <v>410</v>
      </c>
      <c r="D26" s="12">
        <v>328</v>
      </c>
      <c r="E26" s="13">
        <v>0.25</v>
      </c>
    </row>
    <row r="27" spans="1:5" x14ac:dyDescent="0.25">
      <c r="A27" s="10" t="s">
        <v>39</v>
      </c>
      <c r="B27" s="15"/>
      <c r="C27" s="12">
        <v>23</v>
      </c>
      <c r="D27" s="12">
        <v>33</v>
      </c>
      <c r="E27" s="13">
        <v>-0.30303030303030298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556</v>
      </c>
      <c r="D31" s="12">
        <v>481</v>
      </c>
      <c r="E31" s="13">
        <v>0.15592515592515599</v>
      </c>
    </row>
    <row r="32" spans="1:5" x14ac:dyDescent="0.25">
      <c r="A32" s="192" t="s">
        <v>42</v>
      </c>
      <c r="B32" s="11" t="s">
        <v>43</v>
      </c>
      <c r="C32" s="12">
        <v>6</v>
      </c>
      <c r="D32" s="12">
        <v>6</v>
      </c>
      <c r="E32" s="13">
        <v>0</v>
      </c>
    </row>
    <row r="33" spans="1:5" x14ac:dyDescent="0.25">
      <c r="A33" s="193"/>
      <c r="B33" s="11" t="s">
        <v>44</v>
      </c>
      <c r="C33" s="12">
        <v>14</v>
      </c>
      <c r="D33" s="12">
        <v>19</v>
      </c>
      <c r="E33" s="13">
        <v>-0.26315789473684198</v>
      </c>
    </row>
    <row r="34" spans="1:5" x14ac:dyDescent="0.25">
      <c r="A34" s="193"/>
      <c r="B34" s="11" t="s">
        <v>45</v>
      </c>
      <c r="C34" s="12">
        <v>0</v>
      </c>
      <c r="D34" s="16"/>
      <c r="E34" s="13">
        <v>0</v>
      </c>
    </row>
    <row r="35" spans="1:5" x14ac:dyDescent="0.25">
      <c r="A35" s="193"/>
      <c r="B35" s="11" t="s">
        <v>46</v>
      </c>
      <c r="C35" s="12">
        <v>1</v>
      </c>
      <c r="D35" s="12">
        <v>3</v>
      </c>
      <c r="E35" s="13">
        <v>-0.66666666666666696</v>
      </c>
    </row>
    <row r="36" spans="1:5" x14ac:dyDescent="0.25">
      <c r="A36" s="194"/>
      <c r="B36" s="11" t="s">
        <v>47</v>
      </c>
      <c r="C36" s="12">
        <v>463</v>
      </c>
      <c r="D36" s="12">
        <v>406</v>
      </c>
      <c r="E36" s="13">
        <v>0.14039408866995101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2504</v>
      </c>
      <c r="D40" s="12">
        <v>2438</v>
      </c>
      <c r="E40" s="13">
        <v>2.7071369975389701E-2</v>
      </c>
    </row>
    <row r="41" spans="1:5" x14ac:dyDescent="0.25">
      <c r="A41" s="10" t="s">
        <v>50</v>
      </c>
      <c r="B41" s="15"/>
      <c r="C41" s="12">
        <v>1493</v>
      </c>
      <c r="D41" s="12">
        <v>1174</v>
      </c>
      <c r="E41" s="13">
        <v>0.27172061328790398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567</v>
      </c>
      <c r="D45" s="12">
        <v>436</v>
      </c>
      <c r="E45" s="13">
        <v>0.30045871559632997</v>
      </c>
    </row>
    <row r="46" spans="1:5" x14ac:dyDescent="0.25">
      <c r="A46" s="193"/>
      <c r="B46" s="11" t="s">
        <v>53</v>
      </c>
      <c r="C46" s="12">
        <v>70</v>
      </c>
      <c r="D46" s="12">
        <v>49</v>
      </c>
      <c r="E46" s="13">
        <v>0.42857142857142799</v>
      </c>
    </row>
    <row r="47" spans="1:5" x14ac:dyDescent="0.25">
      <c r="A47" s="193"/>
      <c r="B47" s="11" t="s">
        <v>54</v>
      </c>
      <c r="C47" s="12">
        <v>1439</v>
      </c>
      <c r="D47" s="12">
        <v>983</v>
      </c>
      <c r="E47" s="13">
        <v>0.46388606307222802</v>
      </c>
    </row>
    <row r="48" spans="1:5" x14ac:dyDescent="0.25">
      <c r="A48" s="194"/>
      <c r="B48" s="11" t="s">
        <v>23</v>
      </c>
      <c r="C48" s="12">
        <v>248</v>
      </c>
      <c r="D48" s="12">
        <v>244</v>
      </c>
      <c r="E48" s="13">
        <v>1.63934426229508E-2</v>
      </c>
    </row>
    <row r="49" spans="1:5" x14ac:dyDescent="0.25">
      <c r="A49" s="192" t="s">
        <v>55</v>
      </c>
      <c r="B49" s="11" t="s">
        <v>56</v>
      </c>
      <c r="C49" s="12">
        <v>1267</v>
      </c>
      <c r="D49" s="12">
        <v>833</v>
      </c>
      <c r="E49" s="13">
        <v>0.52100840336134402</v>
      </c>
    </row>
    <row r="50" spans="1:5" x14ac:dyDescent="0.25">
      <c r="A50" s="193"/>
      <c r="B50" s="11" t="s">
        <v>57</v>
      </c>
      <c r="C50" s="12">
        <v>49</v>
      </c>
      <c r="D50" s="12">
        <v>35</v>
      </c>
      <c r="E50" s="13">
        <v>0.4</v>
      </c>
    </row>
    <row r="51" spans="1:5" x14ac:dyDescent="0.25">
      <c r="A51" s="193"/>
      <c r="B51" s="11" t="s">
        <v>58</v>
      </c>
      <c r="C51" s="12">
        <v>75</v>
      </c>
      <c r="D51" s="12">
        <v>56</v>
      </c>
      <c r="E51" s="13">
        <v>0.33928571428571402</v>
      </c>
    </row>
    <row r="52" spans="1:5" x14ac:dyDescent="0.25">
      <c r="A52" s="194"/>
      <c r="B52" s="11" t="s">
        <v>59</v>
      </c>
      <c r="C52" s="12">
        <v>22</v>
      </c>
      <c r="D52" s="12">
        <v>18</v>
      </c>
      <c r="E52" s="13">
        <v>0.22222222222222199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16</v>
      </c>
      <c r="D56" s="12">
        <v>14</v>
      </c>
      <c r="E56" s="13">
        <v>0.14285714285714299</v>
      </c>
    </row>
    <row r="57" spans="1:5" x14ac:dyDescent="0.25">
      <c r="A57" s="193"/>
      <c r="B57" s="11" t="s">
        <v>53</v>
      </c>
      <c r="C57" s="12">
        <v>1</v>
      </c>
      <c r="D57" s="16"/>
      <c r="E57" s="13">
        <v>0</v>
      </c>
    </row>
    <row r="58" spans="1:5" x14ac:dyDescent="0.25">
      <c r="A58" s="193"/>
      <c r="B58" s="11" t="s">
        <v>19</v>
      </c>
      <c r="C58" s="12">
        <v>12</v>
      </c>
      <c r="D58" s="12">
        <v>9</v>
      </c>
      <c r="E58" s="13">
        <v>0.33333333333333298</v>
      </c>
    </row>
    <row r="59" spans="1:5" x14ac:dyDescent="0.25">
      <c r="A59" s="193"/>
      <c r="B59" s="11" t="s">
        <v>23</v>
      </c>
      <c r="C59" s="12">
        <v>16</v>
      </c>
      <c r="D59" s="12">
        <v>10</v>
      </c>
      <c r="E59" s="13">
        <v>0.6</v>
      </c>
    </row>
    <row r="60" spans="1:5" x14ac:dyDescent="0.25">
      <c r="A60" s="193"/>
      <c r="B60" s="11" t="s">
        <v>62</v>
      </c>
      <c r="C60" s="12">
        <v>5</v>
      </c>
      <c r="D60" s="12">
        <v>6</v>
      </c>
      <c r="E60" s="13">
        <v>-0.16666666666666699</v>
      </c>
    </row>
    <row r="61" spans="1:5" x14ac:dyDescent="0.25">
      <c r="A61" s="194"/>
      <c r="B61" s="11" t="s">
        <v>63</v>
      </c>
      <c r="C61" s="16"/>
      <c r="D61" s="16"/>
      <c r="E61" s="13">
        <v>0</v>
      </c>
    </row>
    <row r="62" spans="1:5" x14ac:dyDescent="0.25">
      <c r="A62" s="192" t="s">
        <v>64</v>
      </c>
      <c r="B62" s="11" t="s">
        <v>65</v>
      </c>
      <c r="C62" s="12">
        <v>12</v>
      </c>
      <c r="D62" s="12">
        <v>9</v>
      </c>
      <c r="E62" s="13">
        <v>0.33333333333333298</v>
      </c>
    </row>
    <row r="63" spans="1:5" x14ac:dyDescent="0.25">
      <c r="A63" s="193"/>
      <c r="B63" s="11" t="s">
        <v>58</v>
      </c>
      <c r="C63" s="16"/>
      <c r="D63" s="16"/>
      <c r="E63" s="13">
        <v>0</v>
      </c>
    </row>
    <row r="64" spans="1:5" x14ac:dyDescent="0.25">
      <c r="A64" s="194"/>
      <c r="B64" s="11" t="s">
        <v>66</v>
      </c>
      <c r="C64" s="12">
        <v>1</v>
      </c>
      <c r="D64" s="12">
        <v>1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4</v>
      </c>
      <c r="D70" s="12">
        <v>3</v>
      </c>
      <c r="E70" s="13">
        <v>0.33333333333333298</v>
      </c>
    </row>
    <row r="71" spans="1:5" x14ac:dyDescent="0.25">
      <c r="A71" s="10" t="s">
        <v>38</v>
      </c>
      <c r="B71" s="15"/>
      <c r="C71" s="12">
        <v>6</v>
      </c>
      <c r="D71" s="12">
        <v>2</v>
      </c>
      <c r="E71" s="13">
        <v>2</v>
      </c>
    </row>
    <row r="72" spans="1:5" x14ac:dyDescent="0.25">
      <c r="A72" s="10" t="s">
        <v>39</v>
      </c>
      <c r="B72" s="15"/>
      <c r="C72" s="12">
        <v>1</v>
      </c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6"/>
      <c r="D76" s="12">
        <v>3</v>
      </c>
      <c r="E76" s="13">
        <v>0</v>
      </c>
    </row>
    <row r="77" spans="1:5" x14ac:dyDescent="0.25">
      <c r="A77" s="197"/>
      <c r="B77" s="11" t="s">
        <v>58</v>
      </c>
      <c r="C77" s="16"/>
      <c r="D77" s="16"/>
      <c r="E77" s="13">
        <v>0</v>
      </c>
    </row>
    <row r="78" spans="1:5" x14ac:dyDescent="0.25">
      <c r="A78" s="197"/>
      <c r="B78" s="11" t="s">
        <v>65</v>
      </c>
      <c r="C78" s="16"/>
      <c r="D78" s="12">
        <v>2</v>
      </c>
      <c r="E78" s="13">
        <v>0</v>
      </c>
    </row>
    <row r="79" spans="1:5" x14ac:dyDescent="0.25">
      <c r="A79" s="197"/>
      <c r="B79" s="11" t="s">
        <v>69</v>
      </c>
      <c r="C79" s="12">
        <v>2</v>
      </c>
      <c r="D79" s="12">
        <v>1</v>
      </c>
      <c r="E79" s="13">
        <v>1</v>
      </c>
    </row>
    <row r="80" spans="1:5" x14ac:dyDescent="0.25">
      <c r="A80" s="198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1493</v>
      </c>
      <c r="D84" s="12">
        <v>1174</v>
      </c>
      <c r="E84" s="13">
        <v>0.27172061328790398</v>
      </c>
    </row>
    <row r="85" spans="1:5" x14ac:dyDescent="0.25">
      <c r="A85" s="194"/>
      <c r="B85" s="11" t="s">
        <v>74</v>
      </c>
      <c r="C85" s="12">
        <v>631</v>
      </c>
      <c r="D85" s="12">
        <v>764</v>
      </c>
      <c r="E85" s="13">
        <v>-0.174083769633508</v>
      </c>
    </row>
    <row r="86" spans="1:5" x14ac:dyDescent="0.25">
      <c r="A86" s="192" t="s">
        <v>75</v>
      </c>
      <c r="B86" s="11" t="s">
        <v>73</v>
      </c>
      <c r="C86" s="12">
        <v>852</v>
      </c>
      <c r="D86" s="12">
        <v>716</v>
      </c>
      <c r="E86" s="13">
        <v>0.18994413407821201</v>
      </c>
    </row>
    <row r="87" spans="1:5" x14ac:dyDescent="0.25">
      <c r="A87" s="194"/>
      <c r="B87" s="11" t="s">
        <v>74</v>
      </c>
      <c r="C87" s="12">
        <v>381</v>
      </c>
      <c r="D87" s="12">
        <v>324</v>
      </c>
      <c r="E87" s="13">
        <v>0.17592592592592601</v>
      </c>
    </row>
    <row r="88" spans="1:5" x14ac:dyDescent="0.25">
      <c r="A88" s="192" t="s">
        <v>76</v>
      </c>
      <c r="B88" s="11" t="s">
        <v>73</v>
      </c>
      <c r="C88" s="12">
        <v>59</v>
      </c>
      <c r="D88" s="12">
        <v>49</v>
      </c>
      <c r="E88" s="13">
        <v>0.20408163265306101</v>
      </c>
    </row>
    <row r="89" spans="1:5" x14ac:dyDescent="0.25">
      <c r="A89" s="194"/>
      <c r="B89" s="11" t="s">
        <v>74</v>
      </c>
      <c r="C89" s="12">
        <v>28</v>
      </c>
      <c r="D89" s="12">
        <v>19</v>
      </c>
      <c r="E89" s="13">
        <v>0.47368421052631599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450</v>
      </c>
      <c r="D95" s="12">
        <v>397</v>
      </c>
      <c r="E95" s="13">
        <v>0.13350125944584401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925</v>
      </c>
      <c r="D100" s="12">
        <v>792</v>
      </c>
      <c r="E100" s="13">
        <v>0.16792929292929301</v>
      </c>
    </row>
    <row r="101" spans="1:5" x14ac:dyDescent="0.25">
      <c r="A101" s="10" t="s">
        <v>82</v>
      </c>
      <c r="B101" s="15"/>
      <c r="C101" s="12">
        <v>446</v>
      </c>
      <c r="D101" s="12">
        <v>314</v>
      </c>
      <c r="E101" s="13">
        <v>0.420382165605095</v>
      </c>
    </row>
    <row r="102" spans="1:5" x14ac:dyDescent="0.25">
      <c r="A102" s="10" t="s">
        <v>80</v>
      </c>
      <c r="B102" s="15"/>
      <c r="C102" s="12">
        <v>10</v>
      </c>
      <c r="D102" s="12">
        <v>2</v>
      </c>
      <c r="E102" s="13">
        <v>4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469</v>
      </c>
      <c r="D106" s="12">
        <v>399</v>
      </c>
      <c r="E106" s="13">
        <v>0.175438596491228</v>
      </c>
    </row>
    <row r="107" spans="1:5" x14ac:dyDescent="0.25">
      <c r="A107" s="193"/>
      <c r="B107" s="11" t="s">
        <v>85</v>
      </c>
      <c r="C107" s="12">
        <v>23</v>
      </c>
      <c r="D107" s="12">
        <v>4</v>
      </c>
      <c r="E107" s="13">
        <v>4.75</v>
      </c>
    </row>
    <row r="108" spans="1:5" x14ac:dyDescent="0.25">
      <c r="A108" s="194"/>
      <c r="B108" s="11" t="s">
        <v>86</v>
      </c>
      <c r="C108" s="12">
        <v>174</v>
      </c>
      <c r="D108" s="12">
        <v>132</v>
      </c>
      <c r="E108" s="13">
        <v>0.31818181818181801</v>
      </c>
    </row>
    <row r="109" spans="1:5" x14ac:dyDescent="0.25">
      <c r="A109" s="192" t="s">
        <v>82</v>
      </c>
      <c r="B109" s="11" t="s">
        <v>87</v>
      </c>
      <c r="C109" s="12">
        <v>4</v>
      </c>
      <c r="D109" s="12">
        <v>1</v>
      </c>
      <c r="E109" s="13">
        <v>3</v>
      </c>
    </row>
    <row r="110" spans="1:5" x14ac:dyDescent="0.25">
      <c r="A110" s="194"/>
      <c r="B110" s="11" t="s">
        <v>86</v>
      </c>
      <c r="C110" s="12">
        <v>144</v>
      </c>
      <c r="D110" s="12">
        <v>93</v>
      </c>
      <c r="E110" s="13">
        <v>0.54838709677419395</v>
      </c>
    </row>
    <row r="111" spans="1:5" x14ac:dyDescent="0.25">
      <c r="A111" s="10" t="s">
        <v>80</v>
      </c>
      <c r="B111" s="15"/>
      <c r="C111" s="12">
        <v>15</v>
      </c>
      <c r="D111" s="12">
        <v>15</v>
      </c>
      <c r="E111" s="13">
        <v>0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17</v>
      </c>
      <c r="D115" s="12">
        <v>10</v>
      </c>
      <c r="E115" s="13">
        <v>0.7</v>
      </c>
    </row>
    <row r="116" spans="1:5" x14ac:dyDescent="0.25">
      <c r="A116" s="193"/>
      <c r="B116" s="11" t="s">
        <v>85</v>
      </c>
      <c r="C116" s="12">
        <v>20</v>
      </c>
      <c r="D116" s="12">
        <v>11</v>
      </c>
      <c r="E116" s="13">
        <v>0.81818181818181801</v>
      </c>
    </row>
    <row r="117" spans="1:5" x14ac:dyDescent="0.25">
      <c r="A117" s="194"/>
      <c r="B117" s="11" t="s">
        <v>86</v>
      </c>
      <c r="C117" s="12">
        <v>17</v>
      </c>
      <c r="D117" s="12">
        <v>10</v>
      </c>
      <c r="E117" s="13">
        <v>0.7</v>
      </c>
    </row>
    <row r="118" spans="1:5" x14ac:dyDescent="0.25">
      <c r="A118" s="192" t="s">
        <v>82</v>
      </c>
      <c r="B118" s="11" t="s">
        <v>87</v>
      </c>
      <c r="C118" s="12">
        <v>2</v>
      </c>
      <c r="D118" s="16"/>
      <c r="E118" s="13">
        <v>0</v>
      </c>
    </row>
    <row r="119" spans="1:5" x14ac:dyDescent="0.25">
      <c r="A119" s="194"/>
      <c r="B119" s="11" t="s">
        <v>86</v>
      </c>
      <c r="C119" s="12">
        <v>5</v>
      </c>
      <c r="D119" s="12">
        <v>12</v>
      </c>
      <c r="E119" s="13">
        <v>-0.58333333333333304</v>
      </c>
    </row>
    <row r="120" spans="1:5" x14ac:dyDescent="0.25">
      <c r="A120" s="10" t="s">
        <v>80</v>
      </c>
      <c r="B120" s="15"/>
      <c r="C120" s="12">
        <v>2</v>
      </c>
      <c r="D120" s="12">
        <v>1</v>
      </c>
      <c r="E120" s="13">
        <v>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1241</v>
      </c>
      <c r="D126" s="12">
        <v>578</v>
      </c>
      <c r="E126" s="13">
        <v>1.1470588235294099</v>
      </c>
    </row>
    <row r="127" spans="1:5" x14ac:dyDescent="0.25">
      <c r="A127" s="194"/>
      <c r="B127" s="11" t="s">
        <v>92</v>
      </c>
      <c r="C127" s="12">
        <v>2082</v>
      </c>
      <c r="D127" s="12">
        <v>907</v>
      </c>
      <c r="E127" s="13">
        <v>1.2954796030871001</v>
      </c>
    </row>
    <row r="128" spans="1:5" x14ac:dyDescent="0.25">
      <c r="A128" s="192" t="s">
        <v>94</v>
      </c>
      <c r="B128" s="11" t="s">
        <v>91</v>
      </c>
      <c r="C128" s="12">
        <v>2672</v>
      </c>
      <c r="D128" s="12">
        <v>2301</v>
      </c>
      <c r="E128" s="13">
        <v>0.16123424598000899</v>
      </c>
    </row>
    <row r="129" spans="1:5" x14ac:dyDescent="0.25">
      <c r="A129" s="194"/>
      <c r="B129" s="11" t="s">
        <v>92</v>
      </c>
      <c r="C129" s="12">
        <v>6062</v>
      </c>
      <c r="D129" s="12">
        <v>4804</v>
      </c>
      <c r="E129" s="13">
        <v>0.26186511240632798</v>
      </c>
    </row>
    <row r="130" spans="1:5" x14ac:dyDescent="0.25">
      <c r="A130" s="192" t="s">
        <v>95</v>
      </c>
      <c r="B130" s="11" t="s">
        <v>91</v>
      </c>
      <c r="C130" s="12">
        <v>1241</v>
      </c>
      <c r="D130" s="12">
        <v>578</v>
      </c>
      <c r="E130" s="13">
        <v>1.1470588235294099</v>
      </c>
    </row>
    <row r="131" spans="1:5" x14ac:dyDescent="0.25">
      <c r="A131" s="194"/>
      <c r="B131" s="11" t="s">
        <v>92</v>
      </c>
      <c r="C131" s="12">
        <v>2082</v>
      </c>
      <c r="D131" s="12">
        <v>907</v>
      </c>
      <c r="E131" s="13">
        <v>1.2954796030871001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68</v>
      </c>
      <c r="D135" s="12">
        <v>73</v>
      </c>
      <c r="E135" s="13">
        <v>-6.8493150684931503E-2</v>
      </c>
    </row>
    <row r="136" spans="1:5" x14ac:dyDescent="0.25">
      <c r="A136" s="194"/>
      <c r="B136" s="11" t="s">
        <v>99</v>
      </c>
      <c r="C136" s="16"/>
      <c r="D136" s="16"/>
      <c r="E136" s="13">
        <v>0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6"/>
      <c r="E138" s="13">
        <v>0</v>
      </c>
    </row>
    <row r="139" spans="1:5" x14ac:dyDescent="0.25">
      <c r="A139" s="192" t="s">
        <v>101</v>
      </c>
      <c r="B139" s="11" t="s">
        <v>98</v>
      </c>
      <c r="C139" s="16"/>
      <c r="D139" s="12">
        <v>1</v>
      </c>
      <c r="E139" s="13">
        <v>0</v>
      </c>
    </row>
    <row r="140" spans="1:5" x14ac:dyDescent="0.25">
      <c r="A140" s="194"/>
      <c r="B140" s="11" t="s">
        <v>102</v>
      </c>
      <c r="C140" s="16"/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26</v>
      </c>
      <c r="D144" s="12">
        <v>47</v>
      </c>
      <c r="E144" s="13">
        <v>-0.44680851063829802</v>
      </c>
    </row>
    <row r="145" spans="1:5" x14ac:dyDescent="0.25">
      <c r="A145" s="192" t="s">
        <v>105</v>
      </c>
      <c r="B145" s="11" t="s">
        <v>106</v>
      </c>
      <c r="C145" s="12">
        <v>1</v>
      </c>
      <c r="D145" s="12">
        <v>6</v>
      </c>
      <c r="E145" s="13">
        <v>-0.83333333333333304</v>
      </c>
    </row>
    <row r="146" spans="1:5" x14ac:dyDescent="0.25">
      <c r="A146" s="193"/>
      <c r="B146" s="11" t="s">
        <v>107</v>
      </c>
      <c r="C146" s="12">
        <v>6</v>
      </c>
      <c r="D146" s="12">
        <v>12</v>
      </c>
      <c r="E146" s="13">
        <v>-0.5</v>
      </c>
    </row>
    <row r="147" spans="1:5" x14ac:dyDescent="0.25">
      <c r="A147" s="193"/>
      <c r="B147" s="11" t="s">
        <v>108</v>
      </c>
      <c r="C147" s="16"/>
      <c r="D147" s="12">
        <v>2</v>
      </c>
      <c r="E147" s="13">
        <v>0</v>
      </c>
    </row>
    <row r="148" spans="1:5" x14ac:dyDescent="0.25">
      <c r="A148" s="193"/>
      <c r="B148" s="11" t="s">
        <v>109</v>
      </c>
      <c r="C148" s="12">
        <v>3</v>
      </c>
      <c r="D148" s="12">
        <v>3</v>
      </c>
      <c r="E148" s="13">
        <v>0</v>
      </c>
    </row>
    <row r="149" spans="1:5" x14ac:dyDescent="0.25">
      <c r="A149" s="193"/>
      <c r="B149" s="11" t="s">
        <v>110</v>
      </c>
      <c r="C149" s="12">
        <v>15</v>
      </c>
      <c r="D149" s="12">
        <v>19</v>
      </c>
      <c r="E149" s="13">
        <v>-0.21052631578947401</v>
      </c>
    </row>
    <row r="150" spans="1:5" x14ac:dyDescent="0.25">
      <c r="A150" s="194"/>
      <c r="B150" s="11" t="s">
        <v>111</v>
      </c>
      <c r="C150" s="12">
        <v>1</v>
      </c>
      <c r="D150" s="12">
        <v>5</v>
      </c>
      <c r="E150" s="13">
        <v>-0.8</v>
      </c>
    </row>
    <row r="151" spans="1:5" x14ac:dyDescent="0.25">
      <c r="A151" s="192" t="s">
        <v>112</v>
      </c>
      <c r="B151" s="11" t="s">
        <v>113</v>
      </c>
      <c r="C151" s="12">
        <v>11</v>
      </c>
      <c r="D151" s="12">
        <v>15</v>
      </c>
      <c r="E151" s="13">
        <v>-0.266666666666667</v>
      </c>
    </row>
    <row r="152" spans="1:5" x14ac:dyDescent="0.25">
      <c r="A152" s="194"/>
      <c r="B152" s="11" t="s">
        <v>114</v>
      </c>
      <c r="C152" s="12">
        <v>14</v>
      </c>
      <c r="D152" s="12">
        <v>24</v>
      </c>
      <c r="E152" s="13">
        <v>-0.41666666666666702</v>
      </c>
    </row>
    <row r="153" spans="1:5" x14ac:dyDescent="0.25">
      <c r="A153" s="192" t="s">
        <v>115</v>
      </c>
      <c r="B153" s="11" t="s">
        <v>19</v>
      </c>
      <c r="C153" s="12">
        <v>3</v>
      </c>
      <c r="D153" s="12">
        <v>2</v>
      </c>
      <c r="E153" s="13">
        <v>0.5</v>
      </c>
    </row>
    <row r="154" spans="1:5" x14ac:dyDescent="0.25">
      <c r="A154" s="194"/>
      <c r="B154" s="11" t="s">
        <v>23</v>
      </c>
      <c r="C154" s="12">
        <v>4</v>
      </c>
      <c r="D154" s="12">
        <v>10</v>
      </c>
      <c r="E154" s="13">
        <v>-0.6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436</v>
      </c>
      <c r="D159" s="12">
        <v>440</v>
      </c>
      <c r="E159" s="13">
        <v>-9.0909090909090905E-3</v>
      </c>
    </row>
    <row r="160" spans="1:5" x14ac:dyDescent="0.25">
      <c r="A160" s="193"/>
      <c r="B160" s="11" t="s">
        <v>120</v>
      </c>
      <c r="C160" s="12">
        <v>208</v>
      </c>
      <c r="D160" s="12">
        <v>134</v>
      </c>
      <c r="E160" s="13">
        <v>0.55223880597014896</v>
      </c>
    </row>
    <row r="161" spans="1:5" x14ac:dyDescent="0.25">
      <c r="A161" s="193"/>
      <c r="B161" s="11" t="s">
        <v>121</v>
      </c>
      <c r="C161" s="12">
        <v>66</v>
      </c>
      <c r="D161" s="12">
        <v>100</v>
      </c>
      <c r="E161" s="13">
        <v>-0.34</v>
      </c>
    </row>
    <row r="162" spans="1:5" x14ac:dyDescent="0.25">
      <c r="A162" s="193"/>
      <c r="B162" s="11" t="s">
        <v>122</v>
      </c>
      <c r="C162" s="12">
        <v>67</v>
      </c>
      <c r="D162" s="12">
        <v>64</v>
      </c>
      <c r="E162" s="13">
        <v>4.6875E-2</v>
      </c>
    </row>
    <row r="163" spans="1:5" x14ac:dyDescent="0.25">
      <c r="A163" s="193"/>
      <c r="B163" s="11" t="s">
        <v>123</v>
      </c>
      <c r="C163" s="16"/>
      <c r="D163" s="16"/>
      <c r="E163" s="13">
        <v>0</v>
      </c>
    </row>
    <row r="164" spans="1:5" x14ac:dyDescent="0.25">
      <c r="A164" s="193"/>
      <c r="B164" s="11" t="s">
        <v>124</v>
      </c>
      <c r="C164" s="16"/>
      <c r="D164" s="16"/>
      <c r="E164" s="13">
        <v>0</v>
      </c>
    </row>
    <row r="165" spans="1:5" x14ac:dyDescent="0.25">
      <c r="A165" s="193"/>
      <c r="B165" s="11" t="s">
        <v>125</v>
      </c>
      <c r="C165" s="12">
        <v>215</v>
      </c>
      <c r="D165" s="12">
        <v>201</v>
      </c>
      <c r="E165" s="13">
        <v>6.9651741293532299E-2</v>
      </c>
    </row>
    <row r="166" spans="1:5" x14ac:dyDescent="0.25">
      <c r="A166" s="193"/>
      <c r="B166" s="11" t="s">
        <v>126</v>
      </c>
      <c r="C166" s="16"/>
      <c r="D166" s="12">
        <v>2</v>
      </c>
      <c r="E166" s="13">
        <v>0</v>
      </c>
    </row>
    <row r="167" spans="1:5" x14ac:dyDescent="0.25">
      <c r="A167" s="193"/>
      <c r="B167" s="11" t="s">
        <v>127</v>
      </c>
      <c r="C167" s="12">
        <v>239</v>
      </c>
      <c r="D167" s="12">
        <v>181</v>
      </c>
      <c r="E167" s="13">
        <v>0.32044198895027598</v>
      </c>
    </row>
    <row r="168" spans="1:5" x14ac:dyDescent="0.25">
      <c r="A168" s="193"/>
      <c r="B168" s="11" t="s">
        <v>128</v>
      </c>
      <c r="C168" s="12">
        <v>374</v>
      </c>
      <c r="D168" s="12">
        <v>350</v>
      </c>
      <c r="E168" s="13">
        <v>6.8571428571428603E-2</v>
      </c>
    </row>
    <row r="169" spans="1:5" x14ac:dyDescent="0.25">
      <c r="A169" s="193"/>
      <c r="B169" s="11" t="s">
        <v>129</v>
      </c>
      <c r="C169" s="12">
        <v>52</v>
      </c>
      <c r="D169" s="12">
        <v>50</v>
      </c>
      <c r="E169" s="13">
        <v>0.04</v>
      </c>
    </row>
    <row r="170" spans="1:5" x14ac:dyDescent="0.25">
      <c r="A170" s="193"/>
      <c r="B170" s="11" t="s">
        <v>130</v>
      </c>
      <c r="C170" s="12">
        <v>564</v>
      </c>
      <c r="D170" s="12">
        <v>688</v>
      </c>
      <c r="E170" s="13">
        <v>-0.18023255813953501</v>
      </c>
    </row>
    <row r="171" spans="1:5" x14ac:dyDescent="0.25">
      <c r="A171" s="193"/>
      <c r="B171" s="11" t="s">
        <v>131</v>
      </c>
      <c r="C171" s="12">
        <v>2</v>
      </c>
      <c r="D171" s="12">
        <v>5</v>
      </c>
      <c r="E171" s="13">
        <v>-0.6</v>
      </c>
    </row>
    <row r="172" spans="1:5" x14ac:dyDescent="0.25">
      <c r="A172" s="193"/>
      <c r="B172" s="11" t="s">
        <v>132</v>
      </c>
      <c r="C172" s="16"/>
      <c r="D172" s="12">
        <v>1</v>
      </c>
      <c r="E172" s="13">
        <v>0</v>
      </c>
    </row>
    <row r="173" spans="1:5" x14ac:dyDescent="0.25">
      <c r="A173" s="193"/>
      <c r="B173" s="11" t="s">
        <v>133</v>
      </c>
      <c r="C173" s="12">
        <v>11</v>
      </c>
      <c r="D173" s="12">
        <v>3</v>
      </c>
      <c r="E173" s="13">
        <v>2.6666666666666701</v>
      </c>
    </row>
    <row r="174" spans="1:5" x14ac:dyDescent="0.25">
      <c r="A174" s="193"/>
      <c r="B174" s="11" t="s">
        <v>134</v>
      </c>
      <c r="C174" s="16"/>
      <c r="D174" s="16"/>
      <c r="E174" s="13">
        <v>0</v>
      </c>
    </row>
    <row r="175" spans="1:5" x14ac:dyDescent="0.25">
      <c r="A175" s="193"/>
      <c r="B175" s="11" t="s">
        <v>135</v>
      </c>
      <c r="C175" s="16"/>
      <c r="D175" s="16"/>
      <c r="E175" s="13">
        <v>0</v>
      </c>
    </row>
    <row r="176" spans="1:5" x14ac:dyDescent="0.25">
      <c r="A176" s="193"/>
      <c r="B176" s="11" t="s">
        <v>136</v>
      </c>
      <c r="C176" s="16"/>
      <c r="D176" s="16"/>
      <c r="E176" s="13">
        <v>0</v>
      </c>
    </row>
    <row r="177" spans="1:5" x14ac:dyDescent="0.25">
      <c r="A177" s="193"/>
      <c r="B177" s="11" t="s">
        <v>137</v>
      </c>
      <c r="C177" s="12">
        <v>21</v>
      </c>
      <c r="D177" s="12">
        <v>10</v>
      </c>
      <c r="E177" s="13">
        <v>1.1000000000000001</v>
      </c>
    </row>
    <row r="178" spans="1:5" x14ac:dyDescent="0.25">
      <c r="A178" s="193"/>
      <c r="B178" s="11" t="s">
        <v>138</v>
      </c>
      <c r="C178" s="16"/>
      <c r="D178" s="16"/>
      <c r="E178" s="13">
        <v>0</v>
      </c>
    </row>
    <row r="179" spans="1:5" x14ac:dyDescent="0.25">
      <c r="A179" s="193"/>
      <c r="B179" s="11" t="s">
        <v>139</v>
      </c>
      <c r="C179" s="12">
        <v>629</v>
      </c>
      <c r="D179" s="12">
        <v>500</v>
      </c>
      <c r="E179" s="13">
        <v>0.25800000000000001</v>
      </c>
    </row>
    <row r="180" spans="1:5" x14ac:dyDescent="0.25">
      <c r="A180" s="193"/>
      <c r="B180" s="11" t="s">
        <v>140</v>
      </c>
      <c r="C180" s="16"/>
      <c r="D180" s="16"/>
      <c r="E180" s="13">
        <v>0</v>
      </c>
    </row>
    <row r="181" spans="1:5" x14ac:dyDescent="0.25">
      <c r="A181" s="193"/>
      <c r="B181" s="11" t="s">
        <v>141</v>
      </c>
      <c r="C181" s="12">
        <v>3</v>
      </c>
      <c r="D181" s="12">
        <v>3</v>
      </c>
      <c r="E181" s="13">
        <v>0</v>
      </c>
    </row>
    <row r="182" spans="1:5" x14ac:dyDescent="0.25">
      <c r="A182" s="193"/>
      <c r="B182" s="11" t="s">
        <v>142</v>
      </c>
      <c r="C182" s="12">
        <v>6</v>
      </c>
      <c r="D182" s="12">
        <v>17</v>
      </c>
      <c r="E182" s="13">
        <v>-0.64705882352941202</v>
      </c>
    </row>
    <row r="183" spans="1:5" x14ac:dyDescent="0.25">
      <c r="A183" s="193"/>
      <c r="B183" s="11" t="s">
        <v>143</v>
      </c>
      <c r="C183" s="16"/>
      <c r="D183" s="16"/>
      <c r="E183" s="13">
        <v>0</v>
      </c>
    </row>
    <row r="184" spans="1:5" x14ac:dyDescent="0.25">
      <c r="A184" s="193"/>
      <c r="B184" s="11" t="s">
        <v>144</v>
      </c>
      <c r="C184" s="12">
        <v>2</v>
      </c>
      <c r="D184" s="12">
        <v>1</v>
      </c>
      <c r="E184" s="13">
        <v>1</v>
      </c>
    </row>
    <row r="185" spans="1:5" x14ac:dyDescent="0.25">
      <c r="A185" s="193"/>
      <c r="B185" s="11" t="s">
        <v>145</v>
      </c>
      <c r="C185" s="16"/>
      <c r="D185" s="16"/>
      <c r="E185" s="13">
        <v>0</v>
      </c>
    </row>
    <row r="186" spans="1:5" x14ac:dyDescent="0.25">
      <c r="A186" s="193"/>
      <c r="B186" s="11" t="s">
        <v>146</v>
      </c>
      <c r="C186" s="12">
        <v>27</v>
      </c>
      <c r="D186" s="12">
        <v>34</v>
      </c>
      <c r="E186" s="13">
        <v>-0.20588235294117599</v>
      </c>
    </row>
    <row r="187" spans="1:5" x14ac:dyDescent="0.25">
      <c r="A187" s="193"/>
      <c r="B187" s="11" t="s">
        <v>147</v>
      </c>
      <c r="C187" s="16"/>
      <c r="D187" s="16"/>
      <c r="E187" s="13">
        <v>0</v>
      </c>
    </row>
    <row r="188" spans="1:5" x14ac:dyDescent="0.25">
      <c r="A188" s="193"/>
      <c r="B188" s="11" t="s">
        <v>148</v>
      </c>
      <c r="C188" s="12">
        <v>1</v>
      </c>
      <c r="D188" s="16"/>
      <c r="E188" s="13">
        <v>0</v>
      </c>
    </row>
    <row r="189" spans="1:5" x14ac:dyDescent="0.25">
      <c r="A189" s="193"/>
      <c r="B189" s="11" t="s">
        <v>149</v>
      </c>
      <c r="C189" s="16"/>
      <c r="D189" s="16"/>
      <c r="E189" s="13">
        <v>0</v>
      </c>
    </row>
    <row r="190" spans="1:5" x14ac:dyDescent="0.25">
      <c r="A190" s="193"/>
      <c r="B190" s="11" t="s">
        <v>150</v>
      </c>
      <c r="C190" s="12">
        <v>39</v>
      </c>
      <c r="D190" s="12">
        <v>33</v>
      </c>
      <c r="E190" s="13">
        <v>0.18181818181818199</v>
      </c>
    </row>
    <row r="191" spans="1:5" x14ac:dyDescent="0.25">
      <c r="A191" s="193"/>
      <c r="B191" s="11" t="s">
        <v>151</v>
      </c>
      <c r="C191" s="16"/>
      <c r="D191" s="16"/>
      <c r="E191" s="13">
        <v>0</v>
      </c>
    </row>
    <row r="192" spans="1:5" x14ac:dyDescent="0.25">
      <c r="A192" s="193"/>
      <c r="B192" s="11" t="s">
        <v>152</v>
      </c>
      <c r="C192" s="16"/>
      <c r="D192" s="16"/>
      <c r="E192" s="13">
        <v>0</v>
      </c>
    </row>
    <row r="193" spans="1:5" x14ac:dyDescent="0.25">
      <c r="A193" s="193"/>
      <c r="B193" s="11" t="s">
        <v>153</v>
      </c>
      <c r="C193" s="12">
        <v>759</v>
      </c>
      <c r="D193" s="12">
        <v>709</v>
      </c>
      <c r="E193" s="13">
        <v>7.0521861777150904E-2</v>
      </c>
    </row>
    <row r="194" spans="1:5" x14ac:dyDescent="0.25">
      <c r="A194" s="193"/>
      <c r="B194" s="11" t="s">
        <v>154</v>
      </c>
      <c r="C194" s="16"/>
      <c r="D194" s="16"/>
      <c r="E194" s="13">
        <v>0</v>
      </c>
    </row>
    <row r="195" spans="1:5" x14ac:dyDescent="0.25">
      <c r="A195" s="193"/>
      <c r="B195" s="11" t="s">
        <v>155</v>
      </c>
      <c r="C195" s="12">
        <v>25</v>
      </c>
      <c r="D195" s="12">
        <v>23</v>
      </c>
      <c r="E195" s="13">
        <v>8.6956521739130405E-2</v>
      </c>
    </row>
    <row r="196" spans="1:5" x14ac:dyDescent="0.25">
      <c r="A196" s="193"/>
      <c r="B196" s="11" t="s">
        <v>156</v>
      </c>
      <c r="C196" s="12">
        <v>13</v>
      </c>
      <c r="D196" s="12">
        <v>7</v>
      </c>
      <c r="E196" s="13">
        <v>0.85714285714285698</v>
      </c>
    </row>
    <row r="197" spans="1:5" x14ac:dyDescent="0.25">
      <c r="A197" s="193"/>
      <c r="B197" s="11" t="s">
        <v>157</v>
      </c>
      <c r="C197" s="12">
        <v>48</v>
      </c>
      <c r="D197" s="12">
        <v>76</v>
      </c>
      <c r="E197" s="13">
        <v>-0.36842105263157898</v>
      </c>
    </row>
    <row r="198" spans="1:5" x14ac:dyDescent="0.25">
      <c r="A198" s="193"/>
      <c r="B198" s="11" t="s">
        <v>158</v>
      </c>
      <c r="C198" s="16"/>
      <c r="D198" s="16"/>
      <c r="E198" s="13">
        <v>0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4"/>
      <c r="B200" s="11" t="s">
        <v>160</v>
      </c>
      <c r="C200" s="16"/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898</v>
      </c>
      <c r="D201" s="12">
        <v>918</v>
      </c>
      <c r="E201" s="13">
        <v>-2.1786492374727701E-2</v>
      </c>
    </row>
    <row r="202" spans="1:5" x14ac:dyDescent="0.25">
      <c r="A202" s="193"/>
      <c r="B202" s="11" t="s">
        <v>120</v>
      </c>
      <c r="C202" s="12">
        <v>416</v>
      </c>
      <c r="D202" s="12">
        <v>295</v>
      </c>
      <c r="E202" s="13">
        <v>0.41016949152542398</v>
      </c>
    </row>
    <row r="203" spans="1:5" x14ac:dyDescent="0.25">
      <c r="A203" s="193"/>
      <c r="B203" s="11" t="s">
        <v>163</v>
      </c>
      <c r="C203" s="12">
        <v>147</v>
      </c>
      <c r="D203" s="12">
        <v>208</v>
      </c>
      <c r="E203" s="13">
        <v>-0.293269230769231</v>
      </c>
    </row>
    <row r="204" spans="1:5" x14ac:dyDescent="0.25">
      <c r="A204" s="193"/>
      <c r="B204" s="11" t="s">
        <v>122</v>
      </c>
      <c r="C204" s="12">
        <v>131</v>
      </c>
      <c r="D204" s="12">
        <v>127</v>
      </c>
      <c r="E204" s="13">
        <v>3.1496062992125998E-2</v>
      </c>
    </row>
    <row r="205" spans="1:5" x14ac:dyDescent="0.25">
      <c r="A205" s="193"/>
      <c r="B205" s="11" t="s">
        <v>123</v>
      </c>
      <c r="C205" s="16"/>
      <c r="D205" s="16"/>
      <c r="E205" s="13">
        <v>0</v>
      </c>
    </row>
    <row r="206" spans="1:5" x14ac:dyDescent="0.25">
      <c r="A206" s="193"/>
      <c r="B206" s="11" t="s">
        <v>124</v>
      </c>
      <c r="C206" s="16"/>
      <c r="D206" s="16"/>
      <c r="E206" s="13">
        <v>0</v>
      </c>
    </row>
    <row r="207" spans="1:5" x14ac:dyDescent="0.25">
      <c r="A207" s="193"/>
      <c r="B207" s="11" t="s">
        <v>125</v>
      </c>
      <c r="C207" s="12">
        <v>474</v>
      </c>
      <c r="D207" s="12">
        <v>416</v>
      </c>
      <c r="E207" s="13">
        <v>0.13942307692307701</v>
      </c>
    </row>
    <row r="208" spans="1:5" x14ac:dyDescent="0.25">
      <c r="A208" s="193"/>
      <c r="B208" s="11" t="s">
        <v>164</v>
      </c>
      <c r="C208" s="16"/>
      <c r="D208" s="12">
        <v>4</v>
      </c>
      <c r="E208" s="13">
        <v>0</v>
      </c>
    </row>
    <row r="209" spans="1:5" x14ac:dyDescent="0.25">
      <c r="A209" s="193"/>
      <c r="B209" s="11" t="s">
        <v>127</v>
      </c>
      <c r="C209" s="12">
        <v>487</v>
      </c>
      <c r="D209" s="12">
        <v>375</v>
      </c>
      <c r="E209" s="13">
        <v>0.29866666666666702</v>
      </c>
    </row>
    <row r="210" spans="1:5" x14ac:dyDescent="0.25">
      <c r="A210" s="193"/>
      <c r="B210" s="11" t="s">
        <v>165</v>
      </c>
      <c r="C210" s="12">
        <v>748</v>
      </c>
      <c r="D210" s="12">
        <v>581</v>
      </c>
      <c r="E210" s="13">
        <v>0.28743545611015497</v>
      </c>
    </row>
    <row r="211" spans="1:5" x14ac:dyDescent="0.25">
      <c r="A211" s="193"/>
      <c r="B211" s="11" t="s">
        <v>129</v>
      </c>
      <c r="C211" s="12">
        <v>100</v>
      </c>
      <c r="D211" s="12">
        <v>111</v>
      </c>
      <c r="E211" s="13">
        <v>-9.90990990990991E-2</v>
      </c>
    </row>
    <row r="212" spans="1:5" x14ac:dyDescent="0.25">
      <c r="A212" s="193"/>
      <c r="B212" s="11" t="s">
        <v>130</v>
      </c>
      <c r="C212" s="12">
        <v>1038</v>
      </c>
      <c r="D212" s="12">
        <v>1106</v>
      </c>
      <c r="E212" s="13">
        <v>-6.1482820976491902E-2</v>
      </c>
    </row>
    <row r="213" spans="1:5" x14ac:dyDescent="0.25">
      <c r="A213" s="193"/>
      <c r="B213" s="11" t="s">
        <v>131</v>
      </c>
      <c r="C213" s="12">
        <v>6</v>
      </c>
      <c r="D213" s="12">
        <v>8</v>
      </c>
      <c r="E213" s="13">
        <v>-0.25</v>
      </c>
    </row>
    <row r="214" spans="1:5" x14ac:dyDescent="0.25">
      <c r="A214" s="193"/>
      <c r="B214" s="11" t="s">
        <v>132</v>
      </c>
      <c r="C214" s="12">
        <v>1</v>
      </c>
      <c r="D214" s="12">
        <v>1</v>
      </c>
      <c r="E214" s="13">
        <v>0</v>
      </c>
    </row>
    <row r="215" spans="1:5" x14ac:dyDescent="0.25">
      <c r="A215" s="193"/>
      <c r="B215" s="11" t="s">
        <v>133</v>
      </c>
      <c r="C215" s="12">
        <v>28</v>
      </c>
      <c r="D215" s="12">
        <v>14</v>
      </c>
      <c r="E215" s="13">
        <v>1</v>
      </c>
    </row>
    <row r="216" spans="1:5" x14ac:dyDescent="0.25">
      <c r="A216" s="193"/>
      <c r="B216" s="11" t="s">
        <v>134</v>
      </c>
      <c r="C216" s="16"/>
      <c r="D216" s="16"/>
      <c r="E216" s="13">
        <v>0</v>
      </c>
    </row>
    <row r="217" spans="1:5" x14ac:dyDescent="0.25">
      <c r="A217" s="193"/>
      <c r="B217" s="11" t="s">
        <v>135</v>
      </c>
      <c r="C217" s="12">
        <v>4</v>
      </c>
      <c r="D217" s="16"/>
      <c r="E217" s="13">
        <v>0</v>
      </c>
    </row>
    <row r="218" spans="1:5" x14ac:dyDescent="0.25">
      <c r="A218" s="193"/>
      <c r="B218" s="11" t="s">
        <v>136</v>
      </c>
      <c r="C218" s="16"/>
      <c r="D218" s="16"/>
      <c r="E218" s="13">
        <v>0</v>
      </c>
    </row>
    <row r="219" spans="1:5" x14ac:dyDescent="0.25">
      <c r="A219" s="193"/>
      <c r="B219" s="11" t="s">
        <v>137</v>
      </c>
      <c r="C219" s="12">
        <v>35</v>
      </c>
      <c r="D219" s="12">
        <v>19</v>
      </c>
      <c r="E219" s="13">
        <v>0.84210526315789502</v>
      </c>
    </row>
    <row r="220" spans="1:5" x14ac:dyDescent="0.25">
      <c r="A220" s="193"/>
      <c r="B220" s="11" t="s">
        <v>138</v>
      </c>
      <c r="C220" s="16"/>
      <c r="D220" s="16"/>
      <c r="E220" s="13">
        <v>0</v>
      </c>
    </row>
    <row r="221" spans="1:5" x14ac:dyDescent="0.25">
      <c r="A221" s="193"/>
      <c r="B221" s="11" t="s">
        <v>139</v>
      </c>
      <c r="C221" s="12">
        <v>1428</v>
      </c>
      <c r="D221" s="12">
        <v>1212</v>
      </c>
      <c r="E221" s="13">
        <v>0.17821782178217799</v>
      </c>
    </row>
    <row r="222" spans="1:5" x14ac:dyDescent="0.25">
      <c r="A222" s="193"/>
      <c r="B222" s="11" t="s">
        <v>166</v>
      </c>
      <c r="C222" s="16"/>
      <c r="D222" s="16"/>
      <c r="E222" s="13">
        <v>0</v>
      </c>
    </row>
    <row r="223" spans="1:5" x14ac:dyDescent="0.25">
      <c r="A223" s="193"/>
      <c r="B223" s="11" t="s">
        <v>141</v>
      </c>
      <c r="C223" s="12">
        <v>5</v>
      </c>
      <c r="D223" s="12">
        <v>5</v>
      </c>
      <c r="E223" s="13">
        <v>0</v>
      </c>
    </row>
    <row r="224" spans="1:5" x14ac:dyDescent="0.25">
      <c r="A224" s="193"/>
      <c r="B224" s="11" t="s">
        <v>142</v>
      </c>
      <c r="C224" s="12">
        <v>23</v>
      </c>
      <c r="D224" s="12">
        <v>34</v>
      </c>
      <c r="E224" s="13">
        <v>-0.32352941176470601</v>
      </c>
    </row>
    <row r="225" spans="1:5" x14ac:dyDescent="0.25">
      <c r="A225" s="193"/>
      <c r="B225" s="11" t="s">
        <v>143</v>
      </c>
      <c r="C225" s="16"/>
      <c r="D225" s="16"/>
      <c r="E225" s="13">
        <v>0</v>
      </c>
    </row>
    <row r="226" spans="1:5" x14ac:dyDescent="0.25">
      <c r="A226" s="193"/>
      <c r="B226" s="11" t="s">
        <v>144</v>
      </c>
      <c r="C226" s="12">
        <v>2</v>
      </c>
      <c r="D226" s="12">
        <v>2</v>
      </c>
      <c r="E226" s="13">
        <v>0</v>
      </c>
    </row>
    <row r="227" spans="1:5" x14ac:dyDescent="0.25">
      <c r="A227" s="193"/>
      <c r="B227" s="11" t="s">
        <v>167</v>
      </c>
      <c r="C227" s="16"/>
      <c r="D227" s="16"/>
      <c r="E227" s="13">
        <v>0</v>
      </c>
    </row>
    <row r="228" spans="1:5" x14ac:dyDescent="0.25">
      <c r="A228" s="193"/>
      <c r="B228" s="11" t="s">
        <v>146</v>
      </c>
      <c r="C228" s="12">
        <v>51</v>
      </c>
      <c r="D228" s="12">
        <v>78</v>
      </c>
      <c r="E228" s="13">
        <v>-0.34615384615384598</v>
      </c>
    </row>
    <row r="229" spans="1:5" x14ac:dyDescent="0.25">
      <c r="A229" s="193"/>
      <c r="B229" s="11" t="s">
        <v>147</v>
      </c>
      <c r="C229" s="16"/>
      <c r="D229" s="16"/>
      <c r="E229" s="13">
        <v>0</v>
      </c>
    </row>
    <row r="230" spans="1:5" x14ac:dyDescent="0.25">
      <c r="A230" s="193"/>
      <c r="B230" s="11" t="s">
        <v>148</v>
      </c>
      <c r="C230" s="12">
        <v>2</v>
      </c>
      <c r="D230" s="16"/>
      <c r="E230" s="13">
        <v>0</v>
      </c>
    </row>
    <row r="231" spans="1:5" x14ac:dyDescent="0.25">
      <c r="A231" s="193"/>
      <c r="B231" s="11" t="s">
        <v>149</v>
      </c>
      <c r="C231" s="16"/>
      <c r="D231" s="16"/>
      <c r="E231" s="13">
        <v>0</v>
      </c>
    </row>
    <row r="232" spans="1:5" x14ac:dyDescent="0.25">
      <c r="A232" s="193"/>
      <c r="B232" s="11" t="s">
        <v>150</v>
      </c>
      <c r="C232" s="12">
        <v>81</v>
      </c>
      <c r="D232" s="12">
        <v>70</v>
      </c>
      <c r="E232" s="13">
        <v>0.157142857142857</v>
      </c>
    </row>
    <row r="233" spans="1:5" x14ac:dyDescent="0.25">
      <c r="A233" s="193"/>
      <c r="B233" s="11" t="s">
        <v>151</v>
      </c>
      <c r="C233" s="16"/>
      <c r="D233" s="16"/>
      <c r="E233" s="13">
        <v>0</v>
      </c>
    </row>
    <row r="234" spans="1:5" x14ac:dyDescent="0.25">
      <c r="A234" s="193"/>
      <c r="B234" s="11" t="s">
        <v>152</v>
      </c>
      <c r="C234" s="16"/>
      <c r="D234" s="16"/>
      <c r="E234" s="13">
        <v>0</v>
      </c>
    </row>
    <row r="235" spans="1:5" x14ac:dyDescent="0.25">
      <c r="A235" s="193"/>
      <c r="B235" s="11" t="s">
        <v>153</v>
      </c>
      <c r="C235" s="12">
        <v>5</v>
      </c>
      <c r="D235" s="16"/>
      <c r="E235" s="13">
        <v>0</v>
      </c>
    </row>
    <row r="236" spans="1:5" x14ac:dyDescent="0.25">
      <c r="A236" s="193"/>
      <c r="B236" s="11" t="s">
        <v>154</v>
      </c>
      <c r="C236" s="16"/>
      <c r="D236" s="16"/>
      <c r="E236" s="13">
        <v>0</v>
      </c>
    </row>
    <row r="237" spans="1:5" x14ac:dyDescent="0.25">
      <c r="A237" s="193"/>
      <c r="B237" s="11" t="s">
        <v>155</v>
      </c>
      <c r="C237" s="12">
        <v>55</v>
      </c>
      <c r="D237" s="12">
        <v>62</v>
      </c>
      <c r="E237" s="13">
        <v>-0.112903225806452</v>
      </c>
    </row>
    <row r="238" spans="1:5" x14ac:dyDescent="0.25">
      <c r="A238" s="193"/>
      <c r="B238" s="11" t="s">
        <v>156</v>
      </c>
      <c r="C238" s="12">
        <v>33</v>
      </c>
      <c r="D238" s="12">
        <v>23</v>
      </c>
      <c r="E238" s="13">
        <v>0.434782608695652</v>
      </c>
    </row>
    <row r="239" spans="1:5" x14ac:dyDescent="0.25">
      <c r="A239" s="193"/>
      <c r="B239" s="11" t="s">
        <v>157</v>
      </c>
      <c r="C239" s="12">
        <v>111</v>
      </c>
      <c r="D239" s="12">
        <v>163</v>
      </c>
      <c r="E239" s="13">
        <v>-0.31901840490797501</v>
      </c>
    </row>
    <row r="240" spans="1:5" x14ac:dyDescent="0.25">
      <c r="A240" s="193"/>
      <c r="B240" s="11" t="s">
        <v>158</v>
      </c>
      <c r="C240" s="16"/>
      <c r="D240" s="16"/>
      <c r="E240" s="13">
        <v>0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4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67</v>
      </c>
      <c r="D246" s="12">
        <v>26</v>
      </c>
      <c r="E246" s="13">
        <v>1.57692307692308</v>
      </c>
    </row>
    <row r="247" spans="1:5" x14ac:dyDescent="0.25">
      <c r="A247" s="10" t="s">
        <v>170</v>
      </c>
      <c r="B247" s="15"/>
      <c r="C247" s="12">
        <v>219</v>
      </c>
      <c r="D247" s="12">
        <v>80</v>
      </c>
      <c r="E247" s="13">
        <v>1.7375</v>
      </c>
    </row>
    <row r="248" spans="1:5" x14ac:dyDescent="0.25">
      <c r="A248" s="10" t="s">
        <v>171</v>
      </c>
      <c r="B248" s="15"/>
      <c r="C248" s="12">
        <v>110</v>
      </c>
      <c r="D248" s="12">
        <v>65</v>
      </c>
      <c r="E248" s="13">
        <v>0.69230769230769196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22</v>
      </c>
      <c r="D252" s="12">
        <v>19</v>
      </c>
      <c r="E252" s="13">
        <v>0.157894736842105</v>
      </c>
    </row>
    <row r="253" spans="1:5" x14ac:dyDescent="0.25">
      <c r="A253" s="192" t="s">
        <v>174</v>
      </c>
      <c r="B253" s="11" t="s">
        <v>175</v>
      </c>
      <c r="C253" s="16"/>
      <c r="D253" s="16"/>
      <c r="E253" s="13">
        <v>0</v>
      </c>
    </row>
    <row r="254" spans="1:5" x14ac:dyDescent="0.25">
      <c r="A254" s="193"/>
      <c r="B254" s="11" t="s">
        <v>176</v>
      </c>
      <c r="C254" s="16"/>
      <c r="D254" s="16"/>
      <c r="E254" s="13">
        <v>0</v>
      </c>
    </row>
    <row r="255" spans="1:5" x14ac:dyDescent="0.25">
      <c r="A255" s="194"/>
      <c r="B255" s="11" t="s">
        <v>177</v>
      </c>
      <c r="C255" s="16"/>
      <c r="D255" s="12">
        <v>1</v>
      </c>
      <c r="E255" s="13">
        <v>0</v>
      </c>
    </row>
    <row r="256" spans="1:5" x14ac:dyDescent="0.25">
      <c r="A256" s="10" t="s">
        <v>178</v>
      </c>
      <c r="B256" s="15"/>
      <c r="C256" s="16"/>
      <c r="D256" s="12">
        <v>5</v>
      </c>
      <c r="E256" s="13">
        <v>0</v>
      </c>
    </row>
    <row r="257" spans="1:5" x14ac:dyDescent="0.25">
      <c r="A257" s="10" t="s">
        <v>179</v>
      </c>
      <c r="B257" s="15"/>
      <c r="C257" s="12">
        <v>3</v>
      </c>
      <c r="D257" s="12">
        <v>10</v>
      </c>
      <c r="E257" s="13">
        <v>-0.7</v>
      </c>
    </row>
    <row r="258" spans="1:5" x14ac:dyDescent="0.25">
      <c r="A258" s="10" t="s">
        <v>111</v>
      </c>
      <c r="B258" s="15"/>
      <c r="C258" s="12">
        <v>84</v>
      </c>
      <c r="D258" s="12">
        <v>64</v>
      </c>
      <c r="E258" s="13">
        <v>0.3125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46</v>
      </c>
      <c r="D262" s="12">
        <v>23</v>
      </c>
      <c r="E262" s="13">
        <v>1</v>
      </c>
    </row>
    <row r="263" spans="1:5" x14ac:dyDescent="0.25">
      <c r="A263" s="192" t="s">
        <v>69</v>
      </c>
      <c r="B263" s="11" t="s">
        <v>182</v>
      </c>
      <c r="C263" s="12">
        <v>63</v>
      </c>
      <c r="D263" s="12">
        <v>34</v>
      </c>
      <c r="E263" s="13">
        <v>0.85294117647058798</v>
      </c>
    </row>
    <row r="264" spans="1:5" x14ac:dyDescent="0.2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0</v>
      </c>
      <c r="D271" s="16"/>
      <c r="E271" s="13">
        <v>0</v>
      </c>
    </row>
    <row r="272" spans="1:5" x14ac:dyDescent="0.25">
      <c r="A272" s="194"/>
      <c r="B272" s="11" t="s">
        <v>189</v>
      </c>
      <c r="C272" s="12">
        <v>0</v>
      </c>
      <c r="D272" s="16"/>
      <c r="E272" s="13">
        <v>0</v>
      </c>
    </row>
    <row r="273" spans="1:5" x14ac:dyDescent="0.25">
      <c r="A273" s="10" t="s">
        <v>190</v>
      </c>
      <c r="B273" s="15"/>
      <c r="C273" s="12">
        <v>6</v>
      </c>
      <c r="D273" s="16"/>
      <c r="E273" s="13">
        <v>0</v>
      </c>
    </row>
    <row r="274" spans="1:5" x14ac:dyDescent="0.25">
      <c r="A274" s="10" t="s">
        <v>191</v>
      </c>
      <c r="B274" s="15"/>
      <c r="C274" s="12">
        <v>1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1"/>
    </row>
    <row r="284" spans="1:5" x14ac:dyDescent="0.25">
      <c r="A284" s="190"/>
      <c r="B284" s="11" t="s">
        <v>200</v>
      </c>
      <c r="C284" s="12">
        <v>655</v>
      </c>
      <c r="D284" s="12">
        <v>677</v>
      </c>
      <c r="E284" s="22">
        <v>0</v>
      </c>
    </row>
    <row r="285" spans="1:5" x14ac:dyDescent="0.25">
      <c r="A285" s="191"/>
      <c r="B285" s="11" t="s">
        <v>201</v>
      </c>
      <c r="C285" s="12">
        <v>6</v>
      </c>
      <c r="D285" s="12">
        <v>7</v>
      </c>
      <c r="E285" s="22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1"/>
    </row>
    <row r="287" spans="1:5" x14ac:dyDescent="0.25">
      <c r="A287" s="190"/>
      <c r="B287" s="11" t="s">
        <v>204</v>
      </c>
      <c r="C287" s="16"/>
      <c r="D287" s="16"/>
      <c r="E287" s="21"/>
    </row>
    <row r="288" spans="1:5" x14ac:dyDescent="0.25">
      <c r="A288" s="191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9</v>
      </c>
      <c r="D289" s="12">
        <v>24</v>
      </c>
      <c r="E289" s="22">
        <v>11</v>
      </c>
    </row>
    <row r="290" spans="1:5" x14ac:dyDescent="0.25">
      <c r="A290" s="189" t="s">
        <v>208</v>
      </c>
      <c r="B290" s="11" t="s">
        <v>209</v>
      </c>
      <c r="C290" s="12">
        <v>2</v>
      </c>
      <c r="D290" s="12">
        <v>1</v>
      </c>
      <c r="E290" s="22">
        <v>0</v>
      </c>
    </row>
    <row r="291" spans="1:5" x14ac:dyDescent="0.25">
      <c r="A291" s="190"/>
      <c r="B291" s="11" t="s">
        <v>210</v>
      </c>
      <c r="C291" s="16"/>
      <c r="D291" s="16"/>
      <c r="E291" s="21"/>
    </row>
    <row r="292" spans="1:5" x14ac:dyDescent="0.25">
      <c r="A292" s="191"/>
      <c r="B292" s="11" t="s">
        <v>211</v>
      </c>
      <c r="C292" s="12">
        <v>11</v>
      </c>
      <c r="D292" s="12">
        <v>22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9" t="s">
        <v>214</v>
      </c>
      <c r="B294" s="11" t="s">
        <v>205</v>
      </c>
      <c r="C294" s="12">
        <v>0</v>
      </c>
      <c r="D294" s="12">
        <v>1</v>
      </c>
      <c r="E294" s="22">
        <v>0</v>
      </c>
    </row>
    <row r="295" spans="1:5" x14ac:dyDescent="0.25">
      <c r="A295" s="190"/>
      <c r="B295" s="11" t="s">
        <v>215</v>
      </c>
      <c r="C295" s="12">
        <v>14</v>
      </c>
      <c r="D295" s="12">
        <v>28</v>
      </c>
      <c r="E295" s="22">
        <v>7</v>
      </c>
    </row>
    <row r="296" spans="1:5" x14ac:dyDescent="0.25">
      <c r="A296" s="191"/>
      <c r="B296" s="11" t="s">
        <v>216</v>
      </c>
      <c r="C296" s="12">
        <v>4</v>
      </c>
      <c r="D296" s="12">
        <v>10</v>
      </c>
      <c r="E296" s="22">
        <v>1</v>
      </c>
    </row>
    <row r="297" spans="1:5" x14ac:dyDescent="0.25">
      <c r="A297" s="189" t="s">
        <v>217</v>
      </c>
      <c r="B297" s="11" t="s">
        <v>218</v>
      </c>
      <c r="C297" s="16"/>
      <c r="D297" s="16"/>
      <c r="E297" s="21"/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82</v>
      </c>
      <c r="D299" s="12">
        <v>197</v>
      </c>
      <c r="E299" s="22">
        <v>40</v>
      </c>
    </row>
    <row r="300" spans="1:5" x14ac:dyDescent="0.25">
      <c r="A300" s="190"/>
      <c r="B300" s="11" t="s">
        <v>221</v>
      </c>
      <c r="C300" s="12">
        <v>175</v>
      </c>
      <c r="D300" s="12">
        <v>326</v>
      </c>
      <c r="E300" s="22">
        <v>0</v>
      </c>
    </row>
    <row r="301" spans="1:5" x14ac:dyDescent="0.25">
      <c r="A301" s="190"/>
      <c r="B301" s="11" t="s">
        <v>222</v>
      </c>
      <c r="C301" s="12">
        <v>131</v>
      </c>
      <c r="D301" s="12">
        <v>73</v>
      </c>
      <c r="E301" s="22">
        <v>18</v>
      </c>
    </row>
    <row r="302" spans="1:5" x14ac:dyDescent="0.25">
      <c r="A302" s="190"/>
      <c r="B302" s="11" t="s">
        <v>223</v>
      </c>
      <c r="C302" s="12">
        <v>137</v>
      </c>
      <c r="D302" s="12">
        <v>319</v>
      </c>
      <c r="E302" s="22">
        <v>104</v>
      </c>
    </row>
    <row r="303" spans="1:5" x14ac:dyDescent="0.25">
      <c r="A303" s="190"/>
      <c r="B303" s="11" t="s">
        <v>224</v>
      </c>
      <c r="C303" s="12">
        <v>37</v>
      </c>
      <c r="D303" s="12">
        <v>69</v>
      </c>
      <c r="E303" s="22">
        <v>0</v>
      </c>
    </row>
    <row r="304" spans="1:5" x14ac:dyDescent="0.25">
      <c r="A304" s="190"/>
      <c r="B304" s="11" t="s">
        <v>225</v>
      </c>
      <c r="C304" s="12">
        <v>3</v>
      </c>
      <c r="D304" s="12">
        <v>3</v>
      </c>
      <c r="E304" s="22">
        <v>0</v>
      </c>
    </row>
    <row r="305" spans="1:5" x14ac:dyDescent="0.25">
      <c r="A305" s="190"/>
      <c r="B305" s="11" t="s">
        <v>226</v>
      </c>
      <c r="C305" s="12">
        <v>100</v>
      </c>
      <c r="D305" s="12">
        <v>41</v>
      </c>
      <c r="E305" s="22">
        <v>68</v>
      </c>
    </row>
    <row r="306" spans="1:5" x14ac:dyDescent="0.25">
      <c r="A306" s="190"/>
      <c r="B306" s="11" t="s">
        <v>227</v>
      </c>
      <c r="C306" s="16"/>
      <c r="D306" s="16"/>
      <c r="E306" s="21"/>
    </row>
    <row r="307" spans="1:5" x14ac:dyDescent="0.25">
      <c r="A307" s="190"/>
      <c r="B307" s="11" t="s">
        <v>228</v>
      </c>
      <c r="C307" s="12">
        <v>1</v>
      </c>
      <c r="D307" s="12">
        <v>1</v>
      </c>
      <c r="E307" s="22">
        <v>0</v>
      </c>
    </row>
    <row r="308" spans="1:5" x14ac:dyDescent="0.25">
      <c r="A308" s="190"/>
      <c r="B308" s="11" t="s">
        <v>229</v>
      </c>
      <c r="C308" s="12">
        <v>90</v>
      </c>
      <c r="D308" s="12">
        <v>227</v>
      </c>
      <c r="E308" s="22">
        <v>52</v>
      </c>
    </row>
    <row r="309" spans="1:5" x14ac:dyDescent="0.25">
      <c r="A309" s="190"/>
      <c r="B309" s="11" t="s">
        <v>230</v>
      </c>
      <c r="C309" s="12">
        <v>83</v>
      </c>
      <c r="D309" s="12">
        <v>168</v>
      </c>
      <c r="E309" s="22">
        <v>0</v>
      </c>
    </row>
    <row r="310" spans="1:5" x14ac:dyDescent="0.25">
      <c r="A310" s="190"/>
      <c r="B310" s="11" t="s">
        <v>231</v>
      </c>
      <c r="C310" s="12">
        <v>2</v>
      </c>
      <c r="D310" s="12">
        <v>7</v>
      </c>
      <c r="E310" s="22">
        <v>1</v>
      </c>
    </row>
    <row r="311" spans="1:5" x14ac:dyDescent="0.25">
      <c r="A311" s="191"/>
      <c r="B311" s="11" t="s">
        <v>232</v>
      </c>
      <c r="C311" s="12">
        <v>9</v>
      </c>
      <c r="D311" s="12">
        <v>15</v>
      </c>
      <c r="E311" s="22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6"/>
      <c r="D313" s="16"/>
      <c r="E313" s="21"/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17</v>
      </c>
      <c r="D316" s="12">
        <v>41</v>
      </c>
      <c r="E316" s="22">
        <v>1</v>
      </c>
    </row>
    <row r="317" spans="1:5" x14ac:dyDescent="0.25">
      <c r="A317" s="190"/>
      <c r="B317" s="11" t="s">
        <v>239</v>
      </c>
      <c r="C317" s="16"/>
      <c r="D317" s="16"/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9</v>
      </c>
      <c r="D319" s="12">
        <v>17</v>
      </c>
      <c r="E319" s="22">
        <v>0</v>
      </c>
    </row>
    <row r="320" spans="1:5" x14ac:dyDescent="0.25">
      <c r="A320" s="190"/>
      <c r="B320" s="11" t="s">
        <v>242</v>
      </c>
      <c r="C320" s="12">
        <v>1</v>
      </c>
      <c r="D320" s="12">
        <v>1</v>
      </c>
      <c r="E320" s="22">
        <v>0</v>
      </c>
    </row>
    <row r="321" spans="1:5" x14ac:dyDescent="0.25">
      <c r="A321" s="190"/>
      <c r="B321" s="11" t="s">
        <v>243</v>
      </c>
      <c r="C321" s="12">
        <v>9</v>
      </c>
      <c r="D321" s="12">
        <v>19</v>
      </c>
      <c r="E321" s="22">
        <v>0</v>
      </c>
    </row>
    <row r="322" spans="1:5" x14ac:dyDescent="0.25">
      <c r="A322" s="190"/>
      <c r="B322" s="11" t="s">
        <v>244</v>
      </c>
      <c r="C322" s="12">
        <v>8</v>
      </c>
      <c r="D322" s="12">
        <v>20</v>
      </c>
      <c r="E322" s="22">
        <v>5</v>
      </c>
    </row>
    <row r="323" spans="1:5" x14ac:dyDescent="0.25">
      <c r="A323" s="190"/>
      <c r="B323" s="11" t="s">
        <v>245</v>
      </c>
      <c r="C323" s="12">
        <v>1</v>
      </c>
      <c r="D323" s="12">
        <v>0</v>
      </c>
      <c r="E323" s="22">
        <v>0</v>
      </c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2">
        <v>1</v>
      </c>
      <c r="D325" s="12">
        <v>2</v>
      </c>
      <c r="E325" s="22">
        <v>0</v>
      </c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6"/>
      <c r="D327" s="16"/>
      <c r="E327" s="21"/>
    </row>
    <row r="328" spans="1:5" x14ac:dyDescent="0.25">
      <c r="A328" s="190"/>
      <c r="B328" s="11" t="s">
        <v>250</v>
      </c>
      <c r="C328" s="12">
        <v>8</v>
      </c>
      <c r="D328" s="12">
        <v>9</v>
      </c>
      <c r="E328" s="22">
        <v>0</v>
      </c>
    </row>
    <row r="329" spans="1:5" x14ac:dyDescent="0.25">
      <c r="A329" s="190"/>
      <c r="B329" s="11" t="s">
        <v>251</v>
      </c>
      <c r="C329" s="12">
        <v>0</v>
      </c>
      <c r="D329" s="12">
        <v>1</v>
      </c>
      <c r="E329" s="22">
        <v>0</v>
      </c>
    </row>
    <row r="330" spans="1:5" x14ac:dyDescent="0.25">
      <c r="A330" s="190"/>
      <c r="B330" s="11" t="s">
        <v>252</v>
      </c>
      <c r="C330" s="12">
        <v>5</v>
      </c>
      <c r="D330" s="12">
        <v>3</v>
      </c>
      <c r="E330" s="22">
        <v>3</v>
      </c>
    </row>
    <row r="331" spans="1:5" x14ac:dyDescent="0.25">
      <c r="A331" s="190"/>
      <c r="B331" s="11" t="s">
        <v>253</v>
      </c>
      <c r="C331" s="12">
        <v>5</v>
      </c>
      <c r="D331" s="12">
        <v>12</v>
      </c>
      <c r="E331" s="22">
        <v>1</v>
      </c>
    </row>
    <row r="332" spans="1:5" x14ac:dyDescent="0.25">
      <c r="A332" s="190"/>
      <c r="B332" s="11" t="s">
        <v>254</v>
      </c>
      <c r="C332" s="16"/>
      <c r="D332" s="16"/>
      <c r="E332" s="21"/>
    </row>
    <row r="333" spans="1:5" x14ac:dyDescent="0.25">
      <c r="A333" s="190"/>
      <c r="B333" s="11" t="s">
        <v>255</v>
      </c>
      <c r="C333" s="16"/>
      <c r="D333" s="16"/>
      <c r="E333" s="21"/>
    </row>
    <row r="334" spans="1:5" x14ac:dyDescent="0.25">
      <c r="A334" s="190"/>
      <c r="B334" s="11" t="s">
        <v>256</v>
      </c>
      <c r="C334" s="16"/>
      <c r="D334" s="16"/>
      <c r="E334" s="21"/>
    </row>
    <row r="335" spans="1:5" x14ac:dyDescent="0.25">
      <c r="A335" s="190"/>
      <c r="B335" s="11" t="s">
        <v>257</v>
      </c>
      <c r="C335" s="12">
        <v>17</v>
      </c>
      <c r="D335" s="12">
        <v>47</v>
      </c>
      <c r="E335" s="22">
        <v>13</v>
      </c>
    </row>
    <row r="336" spans="1:5" x14ac:dyDescent="0.25">
      <c r="A336" s="190"/>
      <c r="B336" s="11" t="s">
        <v>258</v>
      </c>
      <c r="C336" s="12">
        <v>79</v>
      </c>
      <c r="D336" s="12">
        <v>82</v>
      </c>
      <c r="E336" s="22">
        <v>56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6"/>
      <c r="D338" s="16"/>
      <c r="E338" s="21"/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2">
        <v>1</v>
      </c>
      <c r="D340" s="12">
        <v>1</v>
      </c>
      <c r="E340" s="22">
        <v>0</v>
      </c>
    </row>
    <row r="341" spans="1:5" x14ac:dyDescent="0.25">
      <c r="A341" s="190"/>
      <c r="B341" s="11" t="s">
        <v>263</v>
      </c>
      <c r="C341" s="16"/>
      <c r="D341" s="16"/>
      <c r="E341" s="21"/>
    </row>
    <row r="342" spans="1:5" x14ac:dyDescent="0.25">
      <c r="A342" s="190"/>
      <c r="B342" s="11" t="s">
        <v>264</v>
      </c>
      <c r="C342" s="16"/>
      <c r="D342" s="16"/>
      <c r="E342" s="21"/>
    </row>
    <row r="343" spans="1:5" x14ac:dyDescent="0.25">
      <c r="A343" s="190"/>
      <c r="B343" s="11" t="s">
        <v>265</v>
      </c>
      <c r="C343" s="16"/>
      <c r="D343" s="16"/>
      <c r="E343" s="21"/>
    </row>
    <row r="344" spans="1:5" x14ac:dyDescent="0.25">
      <c r="A344" s="191"/>
      <c r="B344" s="11" t="s">
        <v>266</v>
      </c>
      <c r="C344" s="12">
        <v>9</v>
      </c>
      <c r="D344" s="12">
        <v>28</v>
      </c>
      <c r="E344" s="22">
        <v>1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1"/>
    </row>
    <row r="346" spans="1:5" x14ac:dyDescent="0.25">
      <c r="A346" s="190"/>
      <c r="B346" s="11" t="s">
        <v>269</v>
      </c>
      <c r="C346" s="16"/>
      <c r="D346" s="16"/>
      <c r="E346" s="21"/>
    </row>
    <row r="347" spans="1:5" x14ac:dyDescent="0.25">
      <c r="A347" s="190"/>
      <c r="B347" s="11" t="s">
        <v>270</v>
      </c>
      <c r="C347" s="16"/>
      <c r="D347" s="16"/>
      <c r="E347" s="21"/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2">
        <v>0</v>
      </c>
      <c r="D350" s="12">
        <v>3</v>
      </c>
      <c r="E350" s="22">
        <v>0</v>
      </c>
    </row>
    <row r="351" spans="1:5" x14ac:dyDescent="0.25">
      <c r="A351" s="190"/>
      <c r="B351" s="11" t="s">
        <v>274</v>
      </c>
      <c r="C351" s="16"/>
      <c r="D351" s="16"/>
      <c r="E351" s="21"/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6"/>
      <c r="D353" s="16"/>
      <c r="E353" s="21"/>
    </row>
    <row r="354" spans="1:5" x14ac:dyDescent="0.25">
      <c r="A354" s="190"/>
      <c r="B354" s="11" t="s">
        <v>277</v>
      </c>
      <c r="C354" s="16"/>
      <c r="D354" s="16"/>
      <c r="E354" s="21"/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20</v>
      </c>
      <c r="D356" s="12">
        <v>31</v>
      </c>
      <c r="E356" s="22">
        <v>0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5</v>
      </c>
      <c r="D359" s="12">
        <v>5</v>
      </c>
      <c r="E359" s="22">
        <v>0</v>
      </c>
    </row>
    <row r="360" spans="1:5" x14ac:dyDescent="0.25">
      <c r="A360" s="190"/>
      <c r="B360" s="11" t="s">
        <v>284</v>
      </c>
      <c r="C360" s="16"/>
      <c r="D360" s="16"/>
      <c r="E360" s="21"/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6"/>
      <c r="D366" s="16"/>
      <c r="E366" s="21"/>
    </row>
    <row r="367" spans="1:5" x14ac:dyDescent="0.25">
      <c r="A367" s="190"/>
      <c r="B367" s="11" t="s">
        <v>292</v>
      </c>
      <c r="C367" s="16"/>
      <c r="D367" s="16"/>
      <c r="E367" s="21"/>
    </row>
    <row r="368" spans="1:5" x14ac:dyDescent="0.25">
      <c r="A368" s="190"/>
      <c r="B368" s="11" t="s">
        <v>293</v>
      </c>
      <c r="C368" s="16"/>
      <c r="D368" s="16"/>
      <c r="E368" s="21"/>
    </row>
    <row r="369" spans="1:5" x14ac:dyDescent="0.25">
      <c r="A369" s="190"/>
      <c r="B369" s="11" t="s">
        <v>209</v>
      </c>
      <c r="C369" s="16"/>
      <c r="D369" s="16"/>
      <c r="E369" s="21"/>
    </row>
    <row r="370" spans="1:5" x14ac:dyDescent="0.25">
      <c r="A370" s="190"/>
      <c r="B370" s="11" t="s">
        <v>294</v>
      </c>
      <c r="C370" s="16"/>
      <c r="D370" s="16"/>
      <c r="E370" s="21"/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2">
        <v>1</v>
      </c>
      <c r="D372" s="12">
        <v>2</v>
      </c>
      <c r="E372" s="22">
        <v>0</v>
      </c>
    </row>
    <row r="373" spans="1:5" x14ac:dyDescent="0.25">
      <c r="A373" s="190"/>
      <c r="B373" s="11" t="s">
        <v>297</v>
      </c>
      <c r="C373" s="16"/>
      <c r="D373" s="16"/>
      <c r="E373" s="21"/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6"/>
      <c r="D377" s="16"/>
      <c r="E377" s="21"/>
    </row>
  </sheetData>
  <sheetProtection algorithmName="SHA-512" hashValue="IVJ994gRIqRAeYMUnuSOPHfUjZBdG66q1U4JQLV312gwFrlPp4jYEuhwL10m4x+V3giQIXK51MO78QW1NDQXBw==" saltValue="Pa+hDrX8RIn3NQq56vRdA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5658-0E3A-4805-AB66-94B823C3EB12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qelBkOlw50MejjSR8pUbvXXuX+asMdCTwqM+LrhsEjtBRxroVWQAH083b9CwTBOyht7Fxw8vO91Yc946vapRjA==" saltValue="dUfKY6YrobnvBVReFVUyg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9466-E104-40DA-AD08-0F0AC9E11016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GBrQZ62uA3+e+3jTg0JWLnVUwbFJuGGMNGC8jPPWL3hhrH8+1/sJL4F7NdM0NBhrU8XKX/obnGVWNuNm3Rh3vw==" saltValue="5FM2P2T1oe/H18WL6Cwal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4B22-D751-4E3C-B3E2-8B82A813D30D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0</v>
      </c>
      <c r="N6" s="183">
        <f>DatosMedioAmbiente!C55</f>
        <v>0</v>
      </c>
      <c r="O6" s="183">
        <f>DatosMedioAmbiente!C57</f>
        <v>0</v>
      </c>
      <c r="P6" s="183">
        <f>DatosMedioAmbiente!C59</f>
        <v>7</v>
      </c>
      <c r="Q6" s="183">
        <f>DatosMedioAmbiente!C61</f>
        <v>0</v>
      </c>
      <c r="R6" s="183">
        <f>DatosMedioAmbiente!C63</f>
        <v>3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 t="s">
        <v>1849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wlYbr92HKYh4AkAWvtSHxsagksckAteSVE867y5FbVnCMWgTUAkIrJ+nMRg5xNn/vySVA5xqU5gpibIBwiPPng==" saltValue="0SI40iete0q+HksswbkCj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9505-ED3F-43D8-92B1-363CBC8A3219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1652</v>
      </c>
      <c r="G2" s="76" t="s">
        <v>978</v>
      </c>
      <c r="H2" s="76" t="s">
        <v>978</v>
      </c>
      <c r="I2" s="76" t="s">
        <v>1628</v>
      </c>
      <c r="J2" s="76" t="s">
        <v>1628</v>
      </c>
      <c r="K2" s="76" t="s">
        <v>1628</v>
      </c>
      <c r="L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1152</v>
      </c>
      <c r="AB2" s="76" t="s">
        <v>1151</v>
      </c>
      <c r="AD2" s="76" t="s">
        <v>647</v>
      </c>
      <c r="AE2" s="76" t="s">
        <v>1204</v>
      </c>
      <c r="AF2" s="76" t="s">
        <v>1214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647</v>
      </c>
      <c r="AW2" s="76" t="s">
        <v>1207</v>
      </c>
      <c r="BA2" s="76" t="s">
        <v>82</v>
      </c>
      <c r="BC2" s="76" t="s">
        <v>983</v>
      </c>
      <c r="BD2" s="76" t="s">
        <v>334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111</v>
      </c>
      <c r="G3" s="76" t="s">
        <v>1643</v>
      </c>
      <c r="H3" s="76" t="s">
        <v>1641</v>
      </c>
      <c r="I3" s="76" t="s">
        <v>1629</v>
      </c>
      <c r="J3" s="76" t="s">
        <v>978</v>
      </c>
      <c r="K3" s="76" t="s">
        <v>1629</v>
      </c>
      <c r="L3" s="76" t="s">
        <v>1632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1153</v>
      </c>
      <c r="AB3" s="76" t="s">
        <v>1152</v>
      </c>
      <c r="AD3" s="76" t="s">
        <v>649</v>
      </c>
      <c r="AE3" s="76" t="s">
        <v>1206</v>
      </c>
      <c r="AF3" s="76" t="s">
        <v>1147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1208</v>
      </c>
      <c r="BA3" s="76" t="s">
        <v>1812</v>
      </c>
      <c r="BC3" s="76" t="s">
        <v>1814</v>
      </c>
      <c r="BD3" s="76" t="s">
        <v>962</v>
      </c>
      <c r="BH3" s="76" t="s">
        <v>1164</v>
      </c>
    </row>
    <row r="4" spans="1:61" x14ac:dyDescent="0.2">
      <c r="A4" s="76" t="s">
        <v>1770</v>
      </c>
      <c r="B4" s="76" t="s">
        <v>109</v>
      </c>
      <c r="C4" s="76" t="s">
        <v>1753</v>
      </c>
      <c r="D4" s="76" t="s">
        <v>1630</v>
      </c>
      <c r="E4" s="76" t="s">
        <v>1630</v>
      </c>
      <c r="G4" s="76" t="s">
        <v>111</v>
      </c>
      <c r="H4" s="76" t="s">
        <v>1642</v>
      </c>
      <c r="I4" s="76" t="s">
        <v>1636</v>
      </c>
      <c r="J4" s="76" t="s">
        <v>1643</v>
      </c>
      <c r="K4" s="76" t="s">
        <v>1632</v>
      </c>
      <c r="O4" s="76" t="s">
        <v>1630</v>
      </c>
      <c r="P4" s="76" t="s">
        <v>1686</v>
      </c>
      <c r="Q4" s="76" t="s">
        <v>1686</v>
      </c>
      <c r="R4" s="76" t="s">
        <v>1062</v>
      </c>
      <c r="S4" s="76" t="s">
        <v>1682</v>
      </c>
      <c r="T4" s="76" t="s">
        <v>1686</v>
      </c>
      <c r="V4" s="76" t="s">
        <v>31</v>
      </c>
      <c r="W4" s="76" t="s">
        <v>1777</v>
      </c>
      <c r="AB4" s="76" t="s">
        <v>1157</v>
      </c>
      <c r="AD4" s="76" t="s">
        <v>651</v>
      </c>
      <c r="AF4" s="76" t="s">
        <v>1215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BA4" s="76" t="s">
        <v>1813</v>
      </c>
      <c r="BC4" s="76" t="s">
        <v>989</v>
      </c>
      <c r="BD4" s="76" t="s">
        <v>963</v>
      </c>
    </row>
    <row r="5" spans="1:61" x14ac:dyDescent="0.2">
      <c r="A5" s="76" t="s">
        <v>1051</v>
      </c>
      <c r="B5" s="76" t="s">
        <v>110</v>
      </c>
      <c r="C5" s="76" t="s">
        <v>174</v>
      </c>
      <c r="D5" s="76" t="s">
        <v>1632</v>
      </c>
      <c r="E5" s="76" t="s">
        <v>1632</v>
      </c>
      <c r="H5" s="76" t="s">
        <v>1643</v>
      </c>
      <c r="I5" s="76" t="s">
        <v>978</v>
      </c>
      <c r="J5" s="76" t="s">
        <v>1646</v>
      </c>
      <c r="K5" s="76" t="s">
        <v>1642</v>
      </c>
      <c r="O5" s="76" t="s">
        <v>978</v>
      </c>
      <c r="R5" s="76" t="s">
        <v>1063</v>
      </c>
      <c r="S5" s="76" t="s">
        <v>1686</v>
      </c>
      <c r="V5" s="76" t="s">
        <v>33</v>
      </c>
      <c r="AD5" s="76" t="s">
        <v>655</v>
      </c>
      <c r="AI5" s="76" t="s">
        <v>111</v>
      </c>
      <c r="AL5" s="76" t="s">
        <v>655</v>
      </c>
      <c r="AM5" s="76" t="s">
        <v>655</v>
      </c>
      <c r="AN5" s="76" t="s">
        <v>655</v>
      </c>
      <c r="AO5" s="76" t="s">
        <v>655</v>
      </c>
      <c r="AV5" s="76" t="s">
        <v>655</v>
      </c>
      <c r="BC5" s="76" t="s">
        <v>990</v>
      </c>
      <c r="BD5" s="76" t="s">
        <v>964</v>
      </c>
    </row>
    <row r="6" spans="1:61" x14ac:dyDescent="0.2">
      <c r="B6" s="76" t="s">
        <v>111</v>
      </c>
      <c r="C6" s="76" t="s">
        <v>1754</v>
      </c>
      <c r="D6" s="76" t="s">
        <v>1636</v>
      </c>
      <c r="E6" s="76" t="s">
        <v>978</v>
      </c>
      <c r="H6" s="76" t="s">
        <v>1646</v>
      </c>
      <c r="I6" s="76" t="s">
        <v>1642</v>
      </c>
      <c r="J6" s="76" t="s">
        <v>1648</v>
      </c>
      <c r="O6" s="76" t="s">
        <v>1642</v>
      </c>
      <c r="R6" s="76" t="s">
        <v>1064</v>
      </c>
      <c r="AD6" s="76" t="s">
        <v>657</v>
      </c>
      <c r="AL6" s="76" t="s">
        <v>657</v>
      </c>
      <c r="AM6" s="76" t="s">
        <v>657</v>
      </c>
      <c r="AN6" s="76" t="s">
        <v>657</v>
      </c>
      <c r="AO6" s="76" t="s">
        <v>657</v>
      </c>
      <c r="AV6" s="76" t="s">
        <v>657</v>
      </c>
      <c r="BC6" s="76" t="s">
        <v>993</v>
      </c>
      <c r="BD6" s="76" t="s">
        <v>965</v>
      </c>
    </row>
    <row r="7" spans="1:61" x14ac:dyDescent="0.2">
      <c r="C7" s="76" t="s">
        <v>209</v>
      </c>
      <c r="D7" s="76" t="s">
        <v>978</v>
      </c>
      <c r="E7" s="76" t="s">
        <v>1639</v>
      </c>
      <c r="H7" s="76" t="s">
        <v>111</v>
      </c>
      <c r="I7" s="76" t="s">
        <v>1643</v>
      </c>
      <c r="J7" s="76" t="s">
        <v>111</v>
      </c>
      <c r="O7" s="76" t="s">
        <v>1643</v>
      </c>
      <c r="R7" s="76" t="s">
        <v>1065</v>
      </c>
      <c r="BC7" s="76" t="s">
        <v>1815</v>
      </c>
      <c r="BD7" s="76" t="s">
        <v>966</v>
      </c>
    </row>
    <row r="8" spans="1:61" x14ac:dyDescent="0.2">
      <c r="C8" s="76" t="s">
        <v>1757</v>
      </c>
      <c r="D8" s="76" t="s">
        <v>1643</v>
      </c>
      <c r="E8" s="76" t="s">
        <v>1641</v>
      </c>
      <c r="I8" s="76" t="s">
        <v>1646</v>
      </c>
      <c r="O8" s="76" t="s">
        <v>1646</v>
      </c>
      <c r="R8" s="76" t="s">
        <v>1066</v>
      </c>
      <c r="BC8" s="76" t="s">
        <v>995</v>
      </c>
      <c r="BD8" s="76" t="s">
        <v>518</v>
      </c>
    </row>
    <row r="9" spans="1:61" x14ac:dyDescent="0.2">
      <c r="C9" s="76" t="s">
        <v>289</v>
      </c>
      <c r="D9" s="76" t="s">
        <v>1644</v>
      </c>
      <c r="E9" s="76" t="s">
        <v>1642</v>
      </c>
      <c r="I9" s="76" t="s">
        <v>1648</v>
      </c>
      <c r="O9" s="76" t="s">
        <v>1648</v>
      </c>
      <c r="R9" s="76" t="s">
        <v>1067</v>
      </c>
      <c r="BC9" s="76" t="s">
        <v>980</v>
      </c>
      <c r="BD9" s="76" t="s">
        <v>967</v>
      </c>
    </row>
    <row r="10" spans="1:61" x14ac:dyDescent="0.2">
      <c r="D10" s="76" t="s">
        <v>1646</v>
      </c>
      <c r="E10" s="76" t="s">
        <v>1646</v>
      </c>
      <c r="I10" s="76" t="s">
        <v>1652</v>
      </c>
      <c r="O10" s="76" t="s">
        <v>111</v>
      </c>
      <c r="R10" s="76" t="s">
        <v>1069</v>
      </c>
      <c r="BD10" s="76" t="s">
        <v>969</v>
      </c>
    </row>
    <row r="11" spans="1:61" x14ac:dyDescent="0.2">
      <c r="D11" s="76" t="s">
        <v>1652</v>
      </c>
      <c r="E11" s="76" t="s">
        <v>1652</v>
      </c>
      <c r="I11" s="76" t="s">
        <v>111</v>
      </c>
      <c r="BD11" s="76" t="s">
        <v>970</v>
      </c>
    </row>
    <row r="12" spans="1:61" x14ac:dyDescent="0.2">
      <c r="D12" s="76" t="s">
        <v>111</v>
      </c>
      <c r="BD12" s="76" t="s">
        <v>971</v>
      </c>
    </row>
    <row r="13" spans="1:61" x14ac:dyDescent="0.2">
      <c r="BD13" s="76" t="s">
        <v>972</v>
      </c>
    </row>
    <row r="14" spans="1:61" x14ac:dyDescent="0.2">
      <c r="BD14" s="76" t="s">
        <v>973</v>
      </c>
    </row>
    <row r="15" spans="1:61" x14ac:dyDescent="0.2">
      <c r="BD15" s="76" t="s">
        <v>111</v>
      </c>
    </row>
    <row r="16" spans="1:61" x14ac:dyDescent="0.2">
      <c r="BD16" s="76" t="s">
        <v>975</v>
      </c>
    </row>
    <row r="17" spans="56:56" x14ac:dyDescent="0.2">
      <c r="BD17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2A5C-19D3-404B-BD8D-303A7325A7C8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69</v>
      </c>
      <c r="D4" s="93">
        <f>SUM(DatosViolenciaGénero!D63:D69)</f>
        <v>64</v>
      </c>
    </row>
    <row r="5" spans="2:4" x14ac:dyDescent="0.2">
      <c r="B5" s="92" t="s">
        <v>1630</v>
      </c>
      <c r="C5" s="93">
        <f>SUM(DatosViolenciaGénero!C70:C73)</f>
        <v>12</v>
      </c>
      <c r="D5" s="93">
        <f>SUM(DatosViolenciaGénero!D70:D73)</f>
        <v>20</v>
      </c>
    </row>
    <row r="6" spans="2:4" ht="12.75" customHeight="1" x14ac:dyDescent="0.2">
      <c r="B6" s="92" t="s">
        <v>1682</v>
      </c>
      <c r="C6" s="93">
        <f>DatosViolenciaGénero!C74</f>
        <v>2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8</v>
      </c>
      <c r="D10" s="93">
        <f>SUM(DatosViolenciaGénero!D79:D80)</f>
        <v>15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30</v>
      </c>
    </row>
    <row r="16" spans="2:4" ht="13.5" thickBot="1" x14ac:dyDescent="0.25">
      <c r="B16" s="96" t="s">
        <v>1689</v>
      </c>
      <c r="C16" s="97">
        <f>DatosViolenciaGénero!C39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FD93-5B53-44E0-ACE5-DB98C2EFAB09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72</v>
      </c>
      <c r="D4" s="93">
        <f>SUM(DatosViolenciaDoméstica!D48:D54)</f>
        <v>41</v>
      </c>
    </row>
    <row r="5" spans="2:4" x14ac:dyDescent="0.2">
      <c r="B5" s="92" t="s">
        <v>1630</v>
      </c>
      <c r="C5" s="93">
        <f>SUM(DatosViolenciaDoméstica!C55:C58)</f>
        <v>3</v>
      </c>
      <c r="D5" s="93">
        <f>SUM(DatosViolenciaDoméstica!D55:D58)</f>
        <v>3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3</v>
      </c>
      <c r="D10" s="93">
        <f>SUM(DatosViolenciaDoméstica!D64:D65)</f>
        <v>3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4</v>
      </c>
    </row>
    <row r="16" spans="2:4" ht="13.5" thickBot="1" x14ac:dyDescent="0.25">
      <c r="B16" s="96" t="s">
        <v>1689</v>
      </c>
      <c r="C16" s="97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7F94A-090D-4D1C-A9E4-556B2894452F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15</v>
      </c>
      <c r="E5" s="82" t="s">
        <v>1667</v>
      </c>
      <c r="F5" s="83">
        <f>DatosMenores!C105+DatosMenores!C106</f>
        <v>31</v>
      </c>
    </row>
    <row r="6" spans="2:6" ht="33.75" x14ac:dyDescent="0.2">
      <c r="B6" s="240"/>
      <c r="C6" s="80" t="s">
        <v>1012</v>
      </c>
      <c r="D6" s="81">
        <f>DatosMenores!C87</f>
        <v>30</v>
      </c>
      <c r="E6" s="84" t="s">
        <v>1668</v>
      </c>
      <c r="F6" s="83">
        <f>DatosMenores!C107</f>
        <v>2</v>
      </c>
    </row>
    <row r="7" spans="2:6" ht="33.75" x14ac:dyDescent="0.2">
      <c r="B7" s="239" t="s">
        <v>1669</v>
      </c>
      <c r="C7" s="80" t="s">
        <v>1018</v>
      </c>
      <c r="D7" s="81">
        <f>DatosMenores!C88</f>
        <v>4</v>
      </c>
      <c r="E7" s="84" t="s">
        <v>1670</v>
      </c>
      <c r="F7" s="83">
        <f>DatosMenores!C108</f>
        <v>0</v>
      </c>
    </row>
    <row r="8" spans="2:6" ht="33.75" x14ac:dyDescent="0.2">
      <c r="B8" s="240"/>
      <c r="C8" s="80" t="s">
        <v>1012</v>
      </c>
      <c r="D8" s="81">
        <f>DatosMenores!C89</f>
        <v>13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44</v>
      </c>
      <c r="E9" s="84" t="s">
        <v>1672</v>
      </c>
      <c r="F9" s="83">
        <f>DatosMenores!C110</f>
        <v>0</v>
      </c>
    </row>
    <row r="10" spans="2:6" ht="22.5" x14ac:dyDescent="0.2">
      <c r="B10" s="240"/>
      <c r="C10" s="80" t="s">
        <v>1012</v>
      </c>
      <c r="D10" s="81">
        <f>DatosMenores!C91</f>
        <v>107</v>
      </c>
      <c r="E10" s="84" t="s">
        <v>1673</v>
      </c>
      <c r="F10" s="83">
        <f>DatosMenores!C111</f>
        <v>0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2</v>
      </c>
    </row>
    <row r="14" spans="2:6" x14ac:dyDescent="0.2">
      <c r="B14" s="240"/>
      <c r="C14" s="80" t="s">
        <v>1012</v>
      </c>
      <c r="D14" s="81">
        <f>DatosMenores!C95</f>
        <v>0</v>
      </c>
    </row>
    <row r="15" spans="2:6" x14ac:dyDescent="0.2">
      <c r="B15" s="239" t="s">
        <v>1677</v>
      </c>
      <c r="C15" s="80" t="s">
        <v>1018</v>
      </c>
      <c r="D15" s="81">
        <f>DatosMenores!C96</f>
        <v>1</v>
      </c>
    </row>
    <row r="16" spans="2:6" x14ac:dyDescent="0.2">
      <c r="B16" s="240"/>
      <c r="C16" s="80" t="s">
        <v>1012</v>
      </c>
      <c r="D16" s="81">
        <f>DatosMenores!C97</f>
        <v>1</v>
      </c>
    </row>
    <row r="17" spans="2:4" x14ac:dyDescent="0.2">
      <c r="B17" s="239" t="s">
        <v>1678</v>
      </c>
      <c r="C17" s="80" t="s">
        <v>1018</v>
      </c>
      <c r="D17" s="81">
        <f>DatosMenores!C98</f>
        <v>0</v>
      </c>
    </row>
    <row r="18" spans="2:4" x14ac:dyDescent="0.2">
      <c r="B18" s="240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20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BCB4-DBDC-4A0C-ABE5-621328F607B4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2" t="s">
        <v>1628</v>
      </c>
      <c r="C11" s="242"/>
      <c r="D11" s="59">
        <f>DatosDelitos!C5+DatosDelitos!C13-DatosDelitos!C17</f>
        <v>1950</v>
      </c>
      <c r="E11" s="60">
        <f>DatosDelitos!H5+DatosDelitos!H13-DatosDelitos!H17</f>
        <v>139</v>
      </c>
      <c r="F11" s="60">
        <f>DatosDelitos!I5+DatosDelitos!I13-DatosDelitos!I17</f>
        <v>123</v>
      </c>
      <c r="G11" s="60">
        <f>DatosDelitos!J5+DatosDelitos!J13-DatosDelitos!J17</f>
        <v>1</v>
      </c>
      <c r="H11" s="61">
        <f>DatosDelitos!K5+DatosDelitos!K13-DatosDelitos!K17</f>
        <v>3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2</v>
      </c>
      <c r="L11" s="62">
        <f>DatosDelitos!P5+DatosDelitos!P13-DatosDelitos!P17</f>
        <v>119</v>
      </c>
    </row>
    <row r="12" spans="2:13" ht="13.35" customHeight="1" x14ac:dyDescent="0.2">
      <c r="B12" s="243" t="s">
        <v>329</v>
      </c>
      <c r="C12" s="243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577</v>
      </c>
      <c r="E15" s="64">
        <f>DatosDelitos!H17+DatosDelitos!H44</f>
        <v>184</v>
      </c>
      <c r="F15" s="64">
        <f>DatosDelitos!I16+DatosDelitos!I44</f>
        <v>44</v>
      </c>
      <c r="G15" s="64">
        <f>DatosDelitos!J17+DatosDelitos!J44</f>
        <v>2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6</v>
      </c>
      <c r="L15" s="65">
        <f>DatosDelitos!P17+DatosDelitos!P44</f>
        <v>53</v>
      </c>
    </row>
    <row r="16" spans="2:13" ht="13.35" customHeight="1" x14ac:dyDescent="0.2">
      <c r="B16" s="243" t="s">
        <v>1630</v>
      </c>
      <c r="C16" s="243"/>
      <c r="D16" s="63">
        <f>DatosDelitos!C30</f>
        <v>548</v>
      </c>
      <c r="E16" s="64">
        <f>DatosDelitos!H30</f>
        <v>50</v>
      </c>
      <c r="F16" s="64">
        <f>DatosDelitos!I30</f>
        <v>50</v>
      </c>
      <c r="G16" s="64">
        <f>DatosDelitos!J30</f>
        <v>0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10</v>
      </c>
      <c r="L16" s="65">
        <f>DatosDelitos!P30</f>
        <v>72</v>
      </c>
    </row>
    <row r="17" spans="2:12" ht="13.35" customHeight="1" x14ac:dyDescent="0.2">
      <c r="B17" s="244" t="s">
        <v>1631</v>
      </c>
      <c r="C17" s="244"/>
      <c r="D17" s="63">
        <f>DatosDelitos!C42-DatosDelitos!C44</f>
        <v>14</v>
      </c>
      <c r="E17" s="64">
        <f>DatosDelitos!H42-DatosDelitos!H44</f>
        <v>2</v>
      </c>
      <c r="F17" s="64">
        <f>DatosDelitos!I42-DatosDelitos!I44</f>
        <v>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3" t="s">
        <v>1632</v>
      </c>
      <c r="C18" s="243"/>
      <c r="D18" s="63">
        <f>DatosDelitos!C50</f>
        <v>201</v>
      </c>
      <c r="E18" s="64">
        <f>DatosDelitos!H50</f>
        <v>33</v>
      </c>
      <c r="F18" s="64">
        <f>DatosDelitos!I50</f>
        <v>18</v>
      </c>
      <c r="G18" s="64">
        <f>DatosDelitos!J50</f>
        <v>11</v>
      </c>
      <c r="H18" s="64">
        <f>DatosDelitos!K50</f>
        <v>10</v>
      </c>
      <c r="I18" s="64">
        <f>DatosDelitos!L50</f>
        <v>0</v>
      </c>
      <c r="J18" s="64">
        <f>DatosDelitos!M50</f>
        <v>0</v>
      </c>
      <c r="K18" s="64">
        <f>DatosDelitos!O50</f>
        <v>5</v>
      </c>
      <c r="L18" s="65">
        <f>DatosDelitos!P50</f>
        <v>21</v>
      </c>
    </row>
    <row r="19" spans="2:12" ht="13.35" customHeight="1" x14ac:dyDescent="0.2">
      <c r="B19" s="243" t="s">
        <v>1633</v>
      </c>
      <c r="C19" s="243"/>
      <c r="D19" s="63">
        <f>DatosDelitos!C72</f>
        <v>0</v>
      </c>
      <c r="E19" s="64">
        <f>DatosDelitos!H72</f>
        <v>0</v>
      </c>
      <c r="F19" s="64">
        <f>DatosDelitos!I72</f>
        <v>1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3" t="s">
        <v>1634</v>
      </c>
      <c r="C20" s="243"/>
      <c r="D20" s="63">
        <f>DatosDelitos!C74</f>
        <v>23</v>
      </c>
      <c r="E20" s="64">
        <f>DatosDelitos!H74</f>
        <v>0</v>
      </c>
      <c r="F20" s="64">
        <f>DatosDelitos!I74</f>
        <v>2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1</v>
      </c>
    </row>
    <row r="21" spans="2:12" ht="13.35" customHeight="1" x14ac:dyDescent="0.2">
      <c r="B21" s="244" t="s">
        <v>1635</v>
      </c>
      <c r="C21" s="244"/>
      <c r="D21" s="63">
        <f>DatosDelitos!C82</f>
        <v>56</v>
      </c>
      <c r="E21" s="64">
        <f>DatosDelitos!H82</f>
        <v>3</v>
      </c>
      <c r="F21" s="64">
        <f>DatosDelitos!I82</f>
        <v>2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8</v>
      </c>
    </row>
    <row r="22" spans="2:12" ht="13.35" customHeight="1" x14ac:dyDescent="0.2">
      <c r="B22" s="243" t="s">
        <v>1636</v>
      </c>
      <c r="C22" s="243"/>
      <c r="D22" s="63">
        <f>DatosDelitos!C85</f>
        <v>124</v>
      </c>
      <c r="E22" s="64">
        <f>DatosDelitos!H85</f>
        <v>55</v>
      </c>
      <c r="F22" s="64">
        <f>DatosDelitos!I85</f>
        <v>30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28</v>
      </c>
    </row>
    <row r="23" spans="2:12" ht="13.35" customHeight="1" x14ac:dyDescent="0.2">
      <c r="B23" s="243" t="s">
        <v>978</v>
      </c>
      <c r="C23" s="243"/>
      <c r="D23" s="63">
        <f>DatosDelitos!C97</f>
        <v>2888</v>
      </c>
      <c r="E23" s="64">
        <f>DatosDelitos!H97</f>
        <v>700</v>
      </c>
      <c r="F23" s="64">
        <f>DatosDelitos!I97</f>
        <v>467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25</v>
      </c>
      <c r="L23" s="65">
        <f>DatosDelitos!P97</f>
        <v>372</v>
      </c>
    </row>
    <row r="24" spans="2:12" ht="27" customHeight="1" x14ac:dyDescent="0.2">
      <c r="B24" s="243" t="s">
        <v>1637</v>
      </c>
      <c r="C24" s="243"/>
      <c r="D24" s="63">
        <f>DatosDelitos!C131</f>
        <v>0</v>
      </c>
      <c r="E24" s="64">
        <f>DatosDelitos!H131</f>
        <v>0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1</v>
      </c>
    </row>
    <row r="25" spans="2:12" ht="13.35" customHeight="1" x14ac:dyDescent="0.2">
      <c r="B25" s="243" t="s">
        <v>1638</v>
      </c>
      <c r="C25" s="243"/>
      <c r="D25" s="63">
        <f>DatosDelitos!C137</f>
        <v>10</v>
      </c>
      <c r="E25" s="64">
        <f>DatosDelitos!H137</f>
        <v>0</v>
      </c>
      <c r="F25" s="64">
        <f>DatosDelitos!I137</f>
        <v>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4" t="s">
        <v>1639</v>
      </c>
      <c r="C26" s="244"/>
      <c r="D26" s="63">
        <f>DatosDelitos!C144</f>
        <v>11</v>
      </c>
      <c r="E26" s="64">
        <f>DatosDelitos!H144</f>
        <v>3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2</v>
      </c>
      <c r="L26" s="65">
        <f>DatosDelitos!P144</f>
        <v>0</v>
      </c>
    </row>
    <row r="27" spans="2:12" ht="38.25" customHeight="1" x14ac:dyDescent="0.2">
      <c r="B27" s="243" t="s">
        <v>1640</v>
      </c>
      <c r="C27" s="243"/>
      <c r="D27" s="63">
        <f>DatosDelitos!C147</f>
        <v>28</v>
      </c>
      <c r="E27" s="64">
        <f>DatosDelitos!H147</f>
        <v>8</v>
      </c>
      <c r="F27" s="64">
        <f>DatosDelitos!I147</f>
        <v>5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11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55</v>
      </c>
      <c r="E28" s="64">
        <f>DatosDelitos!H156+SUM(DatosDelitos!H167:H172)</f>
        <v>15</v>
      </c>
      <c r="F28" s="64">
        <f>DatosDelitos!I156+SUM(DatosDelitos!I167:I172)</f>
        <v>4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5</v>
      </c>
      <c r="L28" s="64">
        <f>DatosDelitos!P156+SUM(DatosDelitos!P167:Q172)</f>
        <v>0</v>
      </c>
    </row>
    <row r="29" spans="2:12" ht="13.35" customHeight="1" x14ac:dyDescent="0.2">
      <c r="B29" s="243" t="s">
        <v>1642</v>
      </c>
      <c r="C29" s="243"/>
      <c r="D29" s="63">
        <f>SUM(DatosDelitos!C173:C177)</f>
        <v>48</v>
      </c>
      <c r="E29" s="64">
        <f>SUM(DatosDelitos!H173:H177)</f>
        <v>52</v>
      </c>
      <c r="F29" s="64">
        <f>SUM(DatosDelitos!I173:I177)</f>
        <v>37</v>
      </c>
      <c r="G29" s="64">
        <f>SUM(DatosDelitos!J173:J177)</f>
        <v>2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6</v>
      </c>
      <c r="L29" s="64">
        <f>SUM(DatosDelitos!P173:P177)</f>
        <v>51</v>
      </c>
    </row>
    <row r="30" spans="2:12" ht="13.35" customHeight="1" x14ac:dyDescent="0.2">
      <c r="B30" s="243" t="s">
        <v>1643</v>
      </c>
      <c r="C30" s="243"/>
      <c r="D30" s="63">
        <f>DatosDelitos!C178</f>
        <v>275</v>
      </c>
      <c r="E30" s="64">
        <f>DatosDelitos!H178</f>
        <v>104</v>
      </c>
      <c r="F30" s="64">
        <f>DatosDelitos!I178</f>
        <v>86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436</v>
      </c>
    </row>
    <row r="31" spans="2:12" ht="13.35" customHeight="1" x14ac:dyDescent="0.2">
      <c r="B31" s="243" t="s">
        <v>1644</v>
      </c>
      <c r="C31" s="243"/>
      <c r="D31" s="63">
        <f>DatosDelitos!C186</f>
        <v>164</v>
      </c>
      <c r="E31" s="64">
        <f>DatosDelitos!H186</f>
        <v>35</v>
      </c>
      <c r="F31" s="64">
        <f>DatosDelitos!I186</f>
        <v>24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21</v>
      </c>
    </row>
    <row r="32" spans="2:12" ht="13.35" customHeight="1" x14ac:dyDescent="0.2">
      <c r="B32" s="243" t="s">
        <v>1645</v>
      </c>
      <c r="C32" s="243"/>
      <c r="D32" s="63">
        <f>DatosDelitos!C201</f>
        <v>19</v>
      </c>
      <c r="E32" s="64">
        <f>DatosDelitos!H201</f>
        <v>8</v>
      </c>
      <c r="F32" s="64">
        <f>DatosDelitos!I201</f>
        <v>4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5</v>
      </c>
    </row>
    <row r="33" spans="2:13" ht="13.35" customHeight="1" x14ac:dyDescent="0.2">
      <c r="B33" s="243" t="s">
        <v>1646</v>
      </c>
      <c r="C33" s="243"/>
      <c r="D33" s="63">
        <f>DatosDelitos!C223</f>
        <v>298</v>
      </c>
      <c r="E33" s="64">
        <f>DatosDelitos!H223</f>
        <v>108</v>
      </c>
      <c r="F33" s="64">
        <f>DatosDelitos!I223</f>
        <v>72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3</v>
      </c>
      <c r="L33" s="64">
        <f>DatosDelitos!P223</f>
        <v>109</v>
      </c>
    </row>
    <row r="34" spans="2:13" ht="13.35" customHeight="1" x14ac:dyDescent="0.2">
      <c r="B34" s="243" t="s">
        <v>1647</v>
      </c>
      <c r="C34" s="243"/>
      <c r="D34" s="63">
        <f>DatosDelitos!C244</f>
        <v>8</v>
      </c>
      <c r="E34" s="64">
        <f>DatosDelitos!H244</f>
        <v>4</v>
      </c>
      <c r="F34" s="64">
        <f>DatosDelitos!I244</f>
        <v>2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3</v>
      </c>
    </row>
    <row r="35" spans="2:13" ht="13.35" customHeight="1" x14ac:dyDescent="0.2">
      <c r="B35" s="243" t="s">
        <v>1648</v>
      </c>
      <c r="C35" s="243"/>
      <c r="D35" s="63">
        <f>DatosDelitos!C271</f>
        <v>95</v>
      </c>
      <c r="E35" s="64">
        <f>DatosDelitos!H271</f>
        <v>76</v>
      </c>
      <c r="F35" s="64">
        <f>DatosDelitos!I271</f>
        <v>69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79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2</v>
      </c>
      <c r="E38" s="64">
        <f>DatosDelitos!H312+DatosDelitos!H318+DatosDelitos!H320</f>
        <v>2</v>
      </c>
      <c r="F38" s="64">
        <f>DatosDelitos!I312+DatosDelitos!I318+DatosDelitos!I320</f>
        <v>1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</v>
      </c>
    </row>
    <row r="39" spans="2:13" ht="13.35" customHeight="1" x14ac:dyDescent="0.2">
      <c r="B39" s="243" t="s">
        <v>1652</v>
      </c>
      <c r="C39" s="243"/>
      <c r="D39" s="63">
        <f>DatosDelitos!C323</f>
        <v>2777</v>
      </c>
      <c r="E39" s="64">
        <f>DatosDelitos!H323</f>
        <v>76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5</v>
      </c>
      <c r="L39" s="64">
        <f>DatosDelitos!P323</f>
        <v>1</v>
      </c>
    </row>
    <row r="40" spans="2:13" ht="13.35" customHeight="1" x14ac:dyDescent="0.2">
      <c r="B40" s="243" t="s">
        <v>1653</v>
      </c>
      <c r="C40" s="243"/>
      <c r="D40" s="63">
        <f>DatosDelitos!C325</f>
        <v>2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6" t="s">
        <v>956</v>
      </c>
      <c r="C43" s="246"/>
      <c r="D43" s="66">
        <f>SUM(D11:D42)</f>
        <v>10174</v>
      </c>
      <c r="E43" s="66">
        <f t="shared" ref="E43:L43" si="0">SUM(E11:E42)</f>
        <v>1657</v>
      </c>
      <c r="F43" s="66">
        <f t="shared" si="0"/>
        <v>1041</v>
      </c>
      <c r="G43" s="66">
        <f t="shared" si="0"/>
        <v>16</v>
      </c>
      <c r="H43" s="66">
        <f t="shared" si="0"/>
        <v>13</v>
      </c>
      <c r="I43" s="66">
        <f t="shared" si="0"/>
        <v>0</v>
      </c>
      <c r="J43" s="66">
        <f t="shared" si="0"/>
        <v>0</v>
      </c>
      <c r="K43" s="66">
        <f t="shared" si="0"/>
        <v>69</v>
      </c>
      <c r="L43" s="66">
        <f t="shared" si="0"/>
        <v>1395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5" t="s">
        <v>1657</v>
      </c>
      <c r="C50" s="245"/>
      <c r="D50" s="69">
        <f>DatosDelitos!F13-DatosDelitos!F17</f>
        <v>6</v>
      </c>
      <c r="E50" s="69">
        <f>DatosDelitos!G13-DatosDelitos!G17</f>
        <v>2</v>
      </c>
    </row>
    <row r="51" spans="2:5" ht="13.35" customHeight="1" x14ac:dyDescent="0.2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5" t="s">
        <v>1629</v>
      </c>
      <c r="C54" s="245"/>
      <c r="D54" s="69">
        <f>DatosDelitos!F17+DatosDelitos!F44</f>
        <v>22</v>
      </c>
      <c r="E54" s="69">
        <f>DatosDelitos!G17+DatosDelitos!G44</f>
        <v>6</v>
      </c>
    </row>
    <row r="55" spans="2:5" ht="13.35" customHeight="1" x14ac:dyDescent="0.25">
      <c r="B55" s="245" t="s">
        <v>1630</v>
      </c>
      <c r="C55" s="245"/>
      <c r="D55" s="69">
        <f>DatosDelitos!F30</f>
        <v>3</v>
      </c>
      <c r="E55" s="69">
        <f>DatosDelitos!G30</f>
        <v>6</v>
      </c>
    </row>
    <row r="56" spans="2:5" ht="13.35" customHeight="1" x14ac:dyDescent="0.25">
      <c r="B56" s="245" t="s">
        <v>1631</v>
      </c>
      <c r="C56" s="245"/>
      <c r="D56" s="69">
        <f>DatosDelitos!F42-DatosDelitos!F44</f>
        <v>2</v>
      </c>
      <c r="E56" s="69">
        <f>DatosDelitos!G42-DatosDelitos!G44</f>
        <v>0</v>
      </c>
    </row>
    <row r="57" spans="2:5" ht="13.35" customHeight="1" x14ac:dyDescent="0.25">
      <c r="B57" s="245" t="s">
        <v>1632</v>
      </c>
      <c r="C57" s="245"/>
      <c r="D57" s="69">
        <f>DatosDelitos!F50</f>
        <v>2</v>
      </c>
      <c r="E57" s="69">
        <f>DatosDelitos!G50</f>
        <v>1</v>
      </c>
    </row>
    <row r="58" spans="2:5" ht="13.35" customHeight="1" x14ac:dyDescent="0.2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5" t="s">
        <v>1658</v>
      </c>
      <c r="C59" s="245"/>
      <c r="D59" s="69">
        <f>DatosDelitos!F74</f>
        <v>0</v>
      </c>
      <c r="E59" s="69">
        <f>DatosDelitos!G74</f>
        <v>0</v>
      </c>
    </row>
    <row r="60" spans="2:5" ht="13.35" customHeight="1" x14ac:dyDescent="0.25">
      <c r="B60" s="245" t="s">
        <v>1635</v>
      </c>
      <c r="C60" s="245"/>
      <c r="D60" s="69">
        <f>DatosDelitos!F82</f>
        <v>0</v>
      </c>
      <c r="E60" s="69">
        <f>DatosDelitos!G82</f>
        <v>2</v>
      </c>
    </row>
    <row r="61" spans="2:5" ht="13.35" customHeight="1" x14ac:dyDescent="0.25">
      <c r="B61" s="245" t="s">
        <v>1636</v>
      </c>
      <c r="C61" s="245"/>
      <c r="D61" s="69">
        <f>DatosDelitos!F85</f>
        <v>1</v>
      </c>
      <c r="E61" s="69">
        <f>DatosDelitos!G85</f>
        <v>3</v>
      </c>
    </row>
    <row r="62" spans="2:5" ht="13.35" customHeight="1" x14ac:dyDescent="0.25">
      <c r="B62" s="245" t="s">
        <v>978</v>
      </c>
      <c r="C62" s="245"/>
      <c r="D62" s="69">
        <f>DatosDelitos!F97</f>
        <v>57</v>
      </c>
      <c r="E62" s="69">
        <f>DatosDelitos!G97</f>
        <v>42</v>
      </c>
    </row>
    <row r="63" spans="2:5" ht="27" customHeight="1" x14ac:dyDescent="0.2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5" t="s">
        <v>1640</v>
      </c>
      <c r="C66" s="245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13</v>
      </c>
    </row>
    <row r="68" spans="2:5" ht="13.35" customHeight="1" x14ac:dyDescent="0.25">
      <c r="B68" s="245" t="s">
        <v>1642</v>
      </c>
      <c r="C68" s="245"/>
      <c r="D68" s="69">
        <f>SUM(DatosDelitos!F173:G177)</f>
        <v>4</v>
      </c>
      <c r="E68" s="69">
        <f>SUM(DatosDelitos!G173:H177)</f>
        <v>54</v>
      </c>
    </row>
    <row r="69" spans="2:5" ht="13.35" customHeight="1" x14ac:dyDescent="0.25">
      <c r="B69" s="245" t="s">
        <v>1643</v>
      </c>
      <c r="C69" s="245"/>
      <c r="D69" s="69">
        <f>DatosDelitos!F178</f>
        <v>400</v>
      </c>
      <c r="E69" s="69">
        <f>DatosDelitos!G178</f>
        <v>339</v>
      </c>
    </row>
    <row r="70" spans="2:5" ht="13.35" customHeight="1" x14ac:dyDescent="0.25">
      <c r="B70" s="245" t="s">
        <v>1644</v>
      </c>
      <c r="C70" s="245"/>
      <c r="D70" s="69">
        <f>DatosDelitos!F186</f>
        <v>2</v>
      </c>
      <c r="E70" s="69">
        <f>DatosDelitos!G186</f>
        <v>3</v>
      </c>
    </row>
    <row r="71" spans="2:5" ht="13.35" customHeight="1" x14ac:dyDescent="0.25">
      <c r="B71" s="245" t="s">
        <v>1645</v>
      </c>
      <c r="C71" s="245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5" t="s">
        <v>1646</v>
      </c>
      <c r="C72" s="245"/>
      <c r="D72" s="69">
        <f>DatosDelitos!F223</f>
        <v>37</v>
      </c>
      <c r="E72" s="69">
        <f>DatosDelitos!G223</f>
        <v>34</v>
      </c>
    </row>
    <row r="73" spans="2:5" ht="13.35" customHeight="1" x14ac:dyDescent="0.2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5" t="s">
        <v>1648</v>
      </c>
      <c r="C74" s="245"/>
      <c r="D74" s="69">
        <f>DatosDelitos!F271</f>
        <v>9</v>
      </c>
      <c r="E74" s="69">
        <f>DatosDelitos!G271</f>
        <v>8</v>
      </c>
    </row>
    <row r="75" spans="2:5" ht="38.25" customHeight="1" x14ac:dyDescent="0.2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5" t="s">
        <v>1652</v>
      </c>
      <c r="C78" s="245"/>
      <c r="D78" s="69">
        <f>DatosDelitos!F323</f>
        <v>13</v>
      </c>
      <c r="E78" s="69">
        <f>DatosDelitos!G323</f>
        <v>0</v>
      </c>
    </row>
    <row r="79" spans="2:5" ht="15" customHeight="1" x14ac:dyDescent="0.2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7" t="s">
        <v>1660</v>
      </c>
      <c r="C82" s="247"/>
      <c r="D82" s="69">
        <f>SUM(D49:D81)</f>
        <v>558</v>
      </c>
      <c r="E82" s="69">
        <f>SUM(E49:E81)</f>
        <v>513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5" t="s">
        <v>1628</v>
      </c>
      <c r="C87" s="245"/>
      <c r="D87" s="69">
        <f>DatosDelitos!N5+DatosDelitos!N13-DatosDelitos!N17</f>
        <v>0</v>
      </c>
    </row>
    <row r="88" spans="2:13" ht="13.35" customHeight="1" x14ac:dyDescent="0.25">
      <c r="B88" s="245" t="s">
        <v>329</v>
      </c>
      <c r="C88" s="245"/>
      <c r="D88" s="69">
        <f>DatosDelitos!N10</f>
        <v>0</v>
      </c>
    </row>
    <row r="89" spans="2:13" ht="13.35" customHeight="1" x14ac:dyDescent="0.25">
      <c r="B89" s="245" t="s">
        <v>347</v>
      </c>
      <c r="C89" s="245"/>
      <c r="D89" s="69">
        <f>DatosDelitos!N20</f>
        <v>0</v>
      </c>
    </row>
    <row r="90" spans="2:13" ht="13.35" customHeight="1" x14ac:dyDescent="0.25">
      <c r="B90" s="245" t="s">
        <v>352</v>
      </c>
      <c r="C90" s="245"/>
      <c r="D90" s="69">
        <f>DatosDelitos!N23</f>
        <v>0</v>
      </c>
    </row>
    <row r="91" spans="2:13" ht="13.35" customHeight="1" x14ac:dyDescent="0.25">
      <c r="B91" s="245" t="s">
        <v>1662</v>
      </c>
      <c r="C91" s="245"/>
      <c r="D91" s="69">
        <f>SUM(DatosDelitos!N17,DatosDelitos!N44)</f>
        <v>0</v>
      </c>
    </row>
    <row r="92" spans="2:13" ht="13.35" customHeight="1" x14ac:dyDescent="0.25">
      <c r="B92" s="245" t="s">
        <v>1630</v>
      </c>
      <c r="C92" s="245"/>
      <c r="D92" s="69">
        <f>DatosDelitos!N30</f>
        <v>0</v>
      </c>
    </row>
    <row r="93" spans="2:13" ht="13.35" customHeight="1" x14ac:dyDescent="0.25">
      <c r="B93" s="245" t="s">
        <v>1631</v>
      </c>
      <c r="C93" s="245"/>
      <c r="D93" s="69">
        <f>DatosDelitos!N42-DatosDelitos!N44</f>
        <v>0</v>
      </c>
    </row>
    <row r="94" spans="2:13" ht="13.35" customHeight="1" x14ac:dyDescent="0.25">
      <c r="B94" s="245" t="s">
        <v>1632</v>
      </c>
      <c r="C94" s="245"/>
      <c r="D94" s="69">
        <f>DatosDelitos!N50</f>
        <v>1</v>
      </c>
    </row>
    <row r="95" spans="2:13" ht="13.35" customHeight="1" x14ac:dyDescent="0.25">
      <c r="B95" s="245" t="s">
        <v>1633</v>
      </c>
      <c r="C95" s="245"/>
      <c r="D95" s="69">
        <f>DatosDelitos!N72</f>
        <v>0</v>
      </c>
    </row>
    <row r="96" spans="2:13" ht="27" customHeight="1" x14ac:dyDescent="0.25">
      <c r="B96" s="245" t="s">
        <v>1658</v>
      </c>
      <c r="C96" s="245"/>
      <c r="D96" s="69">
        <f>DatosDelitos!N74</f>
        <v>0</v>
      </c>
    </row>
    <row r="97" spans="2:4" ht="13.35" customHeight="1" x14ac:dyDescent="0.25">
      <c r="B97" s="245" t="s">
        <v>1635</v>
      </c>
      <c r="C97" s="245"/>
      <c r="D97" s="69">
        <f>DatosDelitos!N82</f>
        <v>1</v>
      </c>
    </row>
    <row r="98" spans="2:4" ht="13.35" customHeight="1" x14ac:dyDescent="0.25">
      <c r="B98" s="245" t="s">
        <v>1636</v>
      </c>
      <c r="C98" s="245"/>
      <c r="D98" s="69">
        <f>DatosDelitos!N85</f>
        <v>1</v>
      </c>
    </row>
    <row r="99" spans="2:4" ht="13.35" customHeight="1" x14ac:dyDescent="0.25">
      <c r="B99" s="245" t="s">
        <v>978</v>
      </c>
      <c r="C99" s="245"/>
      <c r="D99" s="69">
        <f>DatosDelitos!N97</f>
        <v>1</v>
      </c>
    </row>
    <row r="100" spans="2:4" ht="27" customHeight="1" x14ac:dyDescent="0.25">
      <c r="B100" s="245" t="s">
        <v>1659</v>
      </c>
      <c r="C100" s="245"/>
      <c r="D100" s="69">
        <f>DatosDelitos!N131</f>
        <v>0</v>
      </c>
    </row>
    <row r="101" spans="2:4" ht="13.35" customHeight="1" x14ac:dyDescent="0.25">
      <c r="B101" s="245" t="s">
        <v>1638</v>
      </c>
      <c r="C101" s="245"/>
      <c r="D101" s="69">
        <f>DatosDelitos!N137</f>
        <v>0</v>
      </c>
    </row>
    <row r="102" spans="2:4" ht="13.35" customHeight="1" x14ac:dyDescent="0.25">
      <c r="B102" s="245" t="s">
        <v>1639</v>
      </c>
      <c r="C102" s="245"/>
      <c r="D102" s="69">
        <f>DatosDelitos!N144</f>
        <v>0</v>
      </c>
    </row>
    <row r="103" spans="2:4" ht="13.35" customHeight="1" x14ac:dyDescent="0.25">
      <c r="B103" s="245" t="s">
        <v>1663</v>
      </c>
      <c r="C103" s="245"/>
      <c r="D103" s="69">
        <f>DatosDelitos!N148</f>
        <v>0</v>
      </c>
    </row>
    <row r="104" spans="2:4" ht="13.35" customHeight="1" x14ac:dyDescent="0.25">
      <c r="B104" s="245" t="s">
        <v>1206</v>
      </c>
      <c r="C104" s="245"/>
      <c r="D104" s="69">
        <f>SUM(DatosDelitos!N149,DatosDelitos!N150)</f>
        <v>1</v>
      </c>
    </row>
    <row r="105" spans="2:4" ht="13.35" customHeight="1" x14ac:dyDescent="0.25">
      <c r="B105" s="245" t="s">
        <v>1204</v>
      </c>
      <c r="C105" s="245"/>
      <c r="D105" s="69">
        <f>SUM(DatosDelitos!N151:N155)</f>
        <v>1</v>
      </c>
    </row>
    <row r="106" spans="2:4" ht="13.35" customHeight="1" x14ac:dyDescent="0.25">
      <c r="B106" s="245" t="s">
        <v>1641</v>
      </c>
      <c r="C106" s="245"/>
      <c r="D106" s="69">
        <f>SUM(SUM(DatosDelitos!N157:N160),SUM(DatosDelitos!N167:N172))</f>
        <v>0</v>
      </c>
    </row>
    <row r="107" spans="2:4" ht="13.35" customHeight="1" x14ac:dyDescent="0.25">
      <c r="B107" s="245" t="s">
        <v>1664</v>
      </c>
      <c r="C107" s="245"/>
      <c r="D107" s="69">
        <f>SUM(DatosDelitos!N161:N165)</f>
        <v>0</v>
      </c>
    </row>
    <row r="108" spans="2:4" ht="13.35" customHeight="1" x14ac:dyDescent="0.25">
      <c r="B108" s="245" t="s">
        <v>1642</v>
      </c>
      <c r="C108" s="245"/>
      <c r="D108" s="69">
        <f>SUM(DatosDelitos!N173:N177)</f>
        <v>0</v>
      </c>
    </row>
    <row r="109" spans="2:4" ht="13.35" customHeight="1" x14ac:dyDescent="0.25">
      <c r="B109" s="245" t="s">
        <v>1643</v>
      </c>
      <c r="C109" s="245"/>
      <c r="D109" s="69">
        <f>DatosDelitos!N178</f>
        <v>0</v>
      </c>
    </row>
    <row r="110" spans="2:4" ht="13.35" customHeight="1" x14ac:dyDescent="0.25">
      <c r="B110" s="245" t="s">
        <v>1644</v>
      </c>
      <c r="C110" s="245"/>
      <c r="D110" s="69">
        <f>DatosDelitos!N186</f>
        <v>1</v>
      </c>
    </row>
    <row r="111" spans="2:4" ht="13.35" customHeight="1" x14ac:dyDescent="0.25">
      <c r="B111" s="245" t="s">
        <v>1645</v>
      </c>
      <c r="C111" s="245"/>
      <c r="D111" s="69">
        <f>DatosDelitos!N201</f>
        <v>0</v>
      </c>
    </row>
    <row r="112" spans="2:4" ht="13.35" customHeight="1" x14ac:dyDescent="0.25">
      <c r="B112" s="245" t="s">
        <v>1646</v>
      </c>
      <c r="C112" s="245"/>
      <c r="D112" s="69">
        <f>DatosDelitos!N223</f>
        <v>0</v>
      </c>
    </row>
    <row r="113" spans="2:4" ht="13.35" customHeight="1" x14ac:dyDescent="0.25">
      <c r="B113" s="245" t="s">
        <v>1647</v>
      </c>
      <c r="C113" s="245"/>
      <c r="D113" s="69">
        <f>DatosDelitos!N244</f>
        <v>0</v>
      </c>
    </row>
    <row r="114" spans="2:4" ht="13.35" customHeight="1" x14ac:dyDescent="0.25">
      <c r="B114" s="245" t="s">
        <v>1648</v>
      </c>
      <c r="C114" s="245"/>
      <c r="D114" s="69">
        <f>DatosDelitos!N271</f>
        <v>0</v>
      </c>
    </row>
    <row r="115" spans="2:4" ht="38.25" customHeight="1" x14ac:dyDescent="0.25">
      <c r="B115" s="245" t="s">
        <v>1649</v>
      </c>
      <c r="C115" s="245"/>
      <c r="D115" s="69">
        <f>DatosDelitos!N301</f>
        <v>0</v>
      </c>
    </row>
    <row r="116" spans="2:4" ht="13.35" customHeight="1" x14ac:dyDescent="0.25">
      <c r="B116" s="245" t="s">
        <v>1650</v>
      </c>
      <c r="C116" s="245"/>
      <c r="D116" s="69">
        <f>DatosDelitos!N305</f>
        <v>0</v>
      </c>
    </row>
    <row r="117" spans="2:4" ht="13.35" customHeight="1" x14ac:dyDescent="0.25">
      <c r="B117" s="245" t="s">
        <v>1651</v>
      </c>
      <c r="C117" s="245"/>
      <c r="D117" s="69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69">
        <f>DatosDelitos!N318</f>
        <v>0</v>
      </c>
    </row>
    <row r="119" spans="2:4" ht="14.1" customHeight="1" x14ac:dyDescent="0.25">
      <c r="B119" s="245" t="s">
        <v>1652</v>
      </c>
      <c r="C119" s="245"/>
      <c r="D119" s="69">
        <f>DatosDelitos!N323</f>
        <v>19</v>
      </c>
    </row>
    <row r="120" spans="2:4" ht="12.75" customHeight="1" x14ac:dyDescent="0.25">
      <c r="B120" s="247" t="s">
        <v>1653</v>
      </c>
      <c r="C120" s="247"/>
      <c r="D120" s="69">
        <f>DatosDelitos!N325</f>
        <v>0</v>
      </c>
    </row>
    <row r="121" spans="2:4" ht="15" customHeight="1" x14ac:dyDescent="0.25">
      <c r="B121" s="247" t="s">
        <v>952</v>
      </c>
      <c r="C121" s="247"/>
      <c r="D121" s="69">
        <f>DatosDelitos!N337</f>
        <v>0</v>
      </c>
    </row>
    <row r="122" spans="2:4" ht="15" customHeight="1" x14ac:dyDescent="0.25">
      <c r="B122" s="247" t="s">
        <v>1654</v>
      </c>
      <c r="C122" s="247"/>
      <c r="D122" s="69">
        <f>DatosDelitos!N339</f>
        <v>0</v>
      </c>
    </row>
    <row r="123" spans="2:4" ht="15" customHeight="1" x14ac:dyDescent="0.25">
      <c r="B123" s="245" t="s">
        <v>1660</v>
      </c>
      <c r="C123" s="245"/>
      <c r="D123" s="69">
        <f>SUM(D87:D122)</f>
        <v>26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10</v>
      </c>
      <c r="D5" s="24">
        <v>11</v>
      </c>
      <c r="E5" s="25">
        <v>-9.0909090909090898E-2</v>
      </c>
      <c r="F5" s="24">
        <v>0</v>
      </c>
      <c r="G5" s="24">
        <v>0</v>
      </c>
      <c r="H5" s="24">
        <v>5</v>
      </c>
      <c r="I5" s="24">
        <v>5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6">
        <v>3</v>
      </c>
    </row>
    <row r="6" spans="1:16" x14ac:dyDescent="0.25">
      <c r="A6" s="27" t="s">
        <v>319</v>
      </c>
      <c r="B6" s="27" t="s">
        <v>320</v>
      </c>
      <c r="C6" s="12">
        <v>4</v>
      </c>
      <c r="D6" s="12">
        <v>2</v>
      </c>
      <c r="E6" s="28">
        <v>1</v>
      </c>
      <c r="F6" s="12">
        <v>0</v>
      </c>
      <c r="G6" s="12">
        <v>0</v>
      </c>
      <c r="H6" s="12">
        <v>2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1</v>
      </c>
      <c r="E7" s="28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</v>
      </c>
    </row>
    <row r="8" spans="1:16" x14ac:dyDescent="0.25">
      <c r="A8" s="27" t="s">
        <v>323</v>
      </c>
      <c r="B8" s="27" t="s">
        <v>324</v>
      </c>
      <c r="C8" s="12">
        <v>3</v>
      </c>
      <c r="D8" s="12">
        <v>7</v>
      </c>
      <c r="E8" s="28">
        <v>-0.57142857142857095</v>
      </c>
      <c r="F8" s="12">
        <v>0</v>
      </c>
      <c r="G8" s="12">
        <v>0</v>
      </c>
      <c r="H8" s="12">
        <v>3</v>
      </c>
      <c r="I8" s="12">
        <v>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1</v>
      </c>
    </row>
    <row r="9" spans="1:16" x14ac:dyDescent="0.25">
      <c r="A9" s="27" t="s">
        <v>325</v>
      </c>
      <c r="B9" s="27" t="s">
        <v>326</v>
      </c>
      <c r="C9" s="12">
        <v>3</v>
      </c>
      <c r="D9" s="12">
        <v>1</v>
      </c>
      <c r="E9" s="28">
        <v>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1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1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2406</v>
      </c>
      <c r="D13" s="24">
        <v>2408</v>
      </c>
      <c r="E13" s="25">
        <v>-8.3056478405315595E-4</v>
      </c>
      <c r="F13" s="24">
        <v>21</v>
      </c>
      <c r="G13" s="24">
        <v>6</v>
      </c>
      <c r="H13" s="24">
        <v>284</v>
      </c>
      <c r="I13" s="24">
        <v>152</v>
      </c>
      <c r="J13" s="24">
        <v>2</v>
      </c>
      <c r="K13" s="24">
        <v>3</v>
      </c>
      <c r="L13" s="24">
        <v>0</v>
      </c>
      <c r="M13" s="24">
        <v>0</v>
      </c>
      <c r="N13" s="24">
        <v>0</v>
      </c>
      <c r="O13" s="24">
        <v>7</v>
      </c>
      <c r="P13" s="26">
        <v>163</v>
      </c>
    </row>
    <row r="14" spans="1:16" x14ac:dyDescent="0.25">
      <c r="A14" s="27" t="s">
        <v>333</v>
      </c>
      <c r="B14" s="27" t="s">
        <v>334</v>
      </c>
      <c r="C14" s="12">
        <v>1776</v>
      </c>
      <c r="D14" s="12">
        <v>1754</v>
      </c>
      <c r="E14" s="28">
        <v>1.2542759407069601E-2</v>
      </c>
      <c r="F14" s="12">
        <v>3</v>
      </c>
      <c r="G14" s="12">
        <v>2</v>
      </c>
      <c r="H14" s="12">
        <v>117</v>
      </c>
      <c r="I14" s="12">
        <v>103</v>
      </c>
      <c r="J14" s="12">
        <v>1</v>
      </c>
      <c r="K14" s="12">
        <v>1</v>
      </c>
      <c r="L14" s="12">
        <v>0</v>
      </c>
      <c r="M14" s="12">
        <v>0</v>
      </c>
      <c r="N14" s="12">
        <v>0</v>
      </c>
      <c r="O14" s="12">
        <v>2</v>
      </c>
      <c r="P14" s="22">
        <v>108</v>
      </c>
    </row>
    <row r="15" spans="1:16" x14ac:dyDescent="0.25">
      <c r="A15" s="27" t="s">
        <v>335</v>
      </c>
      <c r="B15" s="27" t="s">
        <v>336</v>
      </c>
      <c r="C15" s="12">
        <v>3</v>
      </c>
      <c r="D15" s="12">
        <v>2</v>
      </c>
      <c r="E15" s="28">
        <v>0.5</v>
      </c>
      <c r="F15" s="12">
        <v>0</v>
      </c>
      <c r="G15" s="12">
        <v>0</v>
      </c>
      <c r="H15" s="12">
        <v>4</v>
      </c>
      <c r="I15" s="12">
        <v>6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161</v>
      </c>
      <c r="D16" s="12">
        <v>220</v>
      </c>
      <c r="E16" s="28">
        <v>-0.26818181818181802</v>
      </c>
      <c r="F16" s="12">
        <v>3</v>
      </c>
      <c r="G16" s="12">
        <v>0</v>
      </c>
      <c r="H16" s="12">
        <v>13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8</v>
      </c>
    </row>
    <row r="17" spans="1:16" ht="33.75" x14ac:dyDescent="0.25">
      <c r="A17" s="27" t="s">
        <v>339</v>
      </c>
      <c r="B17" s="27" t="s">
        <v>340</v>
      </c>
      <c r="C17" s="12">
        <v>466</v>
      </c>
      <c r="D17" s="12">
        <v>431</v>
      </c>
      <c r="E17" s="28">
        <v>8.1206496519721602E-2</v>
      </c>
      <c r="F17" s="12">
        <v>15</v>
      </c>
      <c r="G17" s="12">
        <v>4</v>
      </c>
      <c r="H17" s="12">
        <v>150</v>
      </c>
      <c r="I17" s="12">
        <v>34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5</v>
      </c>
      <c r="P17" s="22">
        <v>47</v>
      </c>
    </row>
    <row r="18" spans="1:16" x14ac:dyDescent="0.25">
      <c r="A18" s="27" t="s">
        <v>341</v>
      </c>
      <c r="B18" s="27" t="s">
        <v>342</v>
      </c>
      <c r="C18" s="12">
        <v>0</v>
      </c>
      <c r="D18" s="12">
        <v>1</v>
      </c>
      <c r="E18" s="28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548</v>
      </c>
      <c r="D30" s="24">
        <v>602</v>
      </c>
      <c r="E30" s="25">
        <v>-8.9700996677740896E-2</v>
      </c>
      <c r="F30" s="24">
        <v>3</v>
      </c>
      <c r="G30" s="24">
        <v>6</v>
      </c>
      <c r="H30" s="24">
        <v>50</v>
      </c>
      <c r="I30" s="24">
        <v>50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10</v>
      </c>
      <c r="P30" s="26">
        <v>72</v>
      </c>
    </row>
    <row r="31" spans="1:16" x14ac:dyDescent="0.25">
      <c r="A31" s="27" t="s">
        <v>364</v>
      </c>
      <c r="B31" s="27" t="s">
        <v>365</v>
      </c>
      <c r="C31" s="12">
        <v>9</v>
      </c>
      <c r="D31" s="12">
        <v>2</v>
      </c>
      <c r="E31" s="28">
        <v>3.5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7</v>
      </c>
      <c r="P31" s="22">
        <v>0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390</v>
      </c>
      <c r="D33" s="12">
        <v>419</v>
      </c>
      <c r="E33" s="28">
        <v>-6.9212410501193297E-2</v>
      </c>
      <c r="F33" s="12">
        <v>2</v>
      </c>
      <c r="G33" s="12">
        <v>2</v>
      </c>
      <c r="H33" s="12">
        <v>21</v>
      </c>
      <c r="I33" s="12">
        <v>24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2</v>
      </c>
      <c r="P33" s="22">
        <v>32</v>
      </c>
    </row>
    <row r="34" spans="1:16" x14ac:dyDescent="0.25">
      <c r="A34" s="27" t="s">
        <v>370</v>
      </c>
      <c r="B34" s="27" t="s">
        <v>371</v>
      </c>
      <c r="C34" s="12">
        <v>10</v>
      </c>
      <c r="D34" s="12">
        <v>7</v>
      </c>
      <c r="E34" s="28">
        <v>0.42857142857142799</v>
      </c>
      <c r="F34" s="12">
        <v>0</v>
      </c>
      <c r="G34" s="12">
        <v>0</v>
      </c>
      <c r="H34" s="12">
        <v>3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2</v>
      </c>
    </row>
    <row r="35" spans="1:16" x14ac:dyDescent="0.25">
      <c r="A35" s="27" t="s">
        <v>372</v>
      </c>
      <c r="B35" s="27" t="s">
        <v>373</v>
      </c>
      <c r="C35" s="12">
        <v>93</v>
      </c>
      <c r="D35" s="12">
        <v>112</v>
      </c>
      <c r="E35" s="28">
        <v>-0.16964285714285701</v>
      </c>
      <c r="F35" s="12">
        <v>0</v>
      </c>
      <c r="G35" s="12">
        <v>1</v>
      </c>
      <c r="H35" s="12">
        <v>6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11</v>
      </c>
    </row>
    <row r="36" spans="1:16" ht="22.5" x14ac:dyDescent="0.25">
      <c r="A36" s="27" t="s">
        <v>374</v>
      </c>
      <c r="B36" s="27" t="s">
        <v>375</v>
      </c>
      <c r="C36" s="12">
        <v>15</v>
      </c>
      <c r="D36" s="12">
        <v>21</v>
      </c>
      <c r="E36" s="28">
        <v>-0.28571428571428598</v>
      </c>
      <c r="F36" s="12">
        <v>1</v>
      </c>
      <c r="G36" s="12">
        <v>1</v>
      </c>
      <c r="H36" s="12">
        <v>5</v>
      </c>
      <c r="I36" s="12">
        <v>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14</v>
      </c>
    </row>
    <row r="37" spans="1:16" ht="22.5" x14ac:dyDescent="0.25">
      <c r="A37" s="27" t="s">
        <v>376</v>
      </c>
      <c r="B37" s="27" t="s">
        <v>377</v>
      </c>
      <c r="C37" s="12">
        <v>0</v>
      </c>
      <c r="D37" s="12">
        <v>3</v>
      </c>
      <c r="E37" s="28">
        <v>-1</v>
      </c>
      <c r="F37" s="12">
        <v>0</v>
      </c>
      <c r="G37" s="12">
        <v>0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2.5" x14ac:dyDescent="0.25">
      <c r="A38" s="27" t="s">
        <v>378</v>
      </c>
      <c r="B38" s="27" t="s">
        <v>379</v>
      </c>
      <c r="C38" s="12">
        <v>1</v>
      </c>
      <c r="D38" s="12">
        <v>4</v>
      </c>
      <c r="E38" s="28">
        <v>-0.75</v>
      </c>
      <c r="F38" s="12">
        <v>0</v>
      </c>
      <c r="G38" s="12">
        <v>0</v>
      </c>
      <c r="H38" s="12">
        <v>0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2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30</v>
      </c>
      <c r="D41" s="12">
        <v>34</v>
      </c>
      <c r="E41" s="28">
        <v>-0.11764705882352899</v>
      </c>
      <c r="F41" s="12">
        <v>0</v>
      </c>
      <c r="G41" s="12">
        <v>2</v>
      </c>
      <c r="H41" s="12">
        <v>14</v>
      </c>
      <c r="I41" s="12">
        <v>11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22">
        <v>11</v>
      </c>
    </row>
    <row r="42" spans="1:16" x14ac:dyDescent="0.25">
      <c r="A42" s="199" t="s">
        <v>386</v>
      </c>
      <c r="B42" s="200"/>
      <c r="C42" s="24">
        <v>125</v>
      </c>
      <c r="D42" s="24">
        <v>161</v>
      </c>
      <c r="E42" s="25">
        <v>-0.22360248447205</v>
      </c>
      <c r="F42" s="24">
        <v>9</v>
      </c>
      <c r="G42" s="24">
        <v>2</v>
      </c>
      <c r="H42" s="24">
        <v>36</v>
      </c>
      <c r="I42" s="24">
        <v>35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6">
        <v>7</v>
      </c>
    </row>
    <row r="43" spans="1:16" x14ac:dyDescent="0.25">
      <c r="A43" s="27" t="s">
        <v>387</v>
      </c>
      <c r="B43" s="27" t="s">
        <v>388</v>
      </c>
      <c r="C43" s="12">
        <v>8</v>
      </c>
      <c r="D43" s="12">
        <v>9</v>
      </c>
      <c r="E43" s="28">
        <v>-0.11111111111111099</v>
      </c>
      <c r="F43" s="12">
        <v>2</v>
      </c>
      <c r="G43" s="12">
        <v>0</v>
      </c>
      <c r="H43" s="12">
        <v>2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1</v>
      </c>
    </row>
    <row r="44" spans="1:16" ht="22.5" x14ac:dyDescent="0.25">
      <c r="A44" s="27" t="s">
        <v>389</v>
      </c>
      <c r="B44" s="27" t="s">
        <v>390</v>
      </c>
      <c r="C44" s="12">
        <v>111</v>
      </c>
      <c r="D44" s="12">
        <v>143</v>
      </c>
      <c r="E44" s="28">
        <v>-0.223776223776224</v>
      </c>
      <c r="F44" s="12">
        <v>7</v>
      </c>
      <c r="G44" s="12">
        <v>2</v>
      </c>
      <c r="H44" s="12">
        <v>34</v>
      </c>
      <c r="I44" s="12">
        <v>35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2">
        <v>6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3</v>
      </c>
      <c r="D46" s="12">
        <v>2</v>
      </c>
      <c r="E46" s="28">
        <v>0.5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0</v>
      </c>
      <c r="D48" s="12">
        <v>5</v>
      </c>
      <c r="E48" s="28">
        <v>-1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3</v>
      </c>
      <c r="D49" s="12">
        <v>2</v>
      </c>
      <c r="E49" s="28">
        <v>0.5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201</v>
      </c>
      <c r="D50" s="24">
        <v>217</v>
      </c>
      <c r="E50" s="25">
        <v>-7.3732718894009203E-2</v>
      </c>
      <c r="F50" s="24">
        <v>2</v>
      </c>
      <c r="G50" s="24">
        <v>1</v>
      </c>
      <c r="H50" s="24">
        <v>33</v>
      </c>
      <c r="I50" s="24">
        <v>18</v>
      </c>
      <c r="J50" s="24">
        <v>11</v>
      </c>
      <c r="K50" s="24">
        <v>10</v>
      </c>
      <c r="L50" s="24">
        <v>0</v>
      </c>
      <c r="M50" s="24">
        <v>0</v>
      </c>
      <c r="N50" s="24">
        <v>1</v>
      </c>
      <c r="O50" s="24">
        <v>5</v>
      </c>
      <c r="P50" s="26">
        <v>21</v>
      </c>
    </row>
    <row r="51" spans="1:16" x14ac:dyDescent="0.25">
      <c r="A51" s="27" t="s">
        <v>402</v>
      </c>
      <c r="B51" s="27" t="s">
        <v>403</v>
      </c>
      <c r="C51" s="12">
        <v>144</v>
      </c>
      <c r="D51" s="12">
        <v>136</v>
      </c>
      <c r="E51" s="28">
        <v>5.8823529411764698E-2</v>
      </c>
      <c r="F51" s="12">
        <v>0</v>
      </c>
      <c r="G51" s="12">
        <v>0</v>
      </c>
      <c r="H51" s="12">
        <v>19</v>
      </c>
      <c r="I51" s="12">
        <v>11</v>
      </c>
      <c r="J51" s="12">
        <v>7</v>
      </c>
      <c r="K51" s="12">
        <v>3</v>
      </c>
      <c r="L51" s="12">
        <v>0</v>
      </c>
      <c r="M51" s="12">
        <v>0</v>
      </c>
      <c r="N51" s="12">
        <v>0</v>
      </c>
      <c r="O51" s="12">
        <v>4</v>
      </c>
      <c r="P51" s="22">
        <v>8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2</v>
      </c>
    </row>
    <row r="53" spans="1:16" x14ac:dyDescent="0.25">
      <c r="A53" s="27" t="s">
        <v>406</v>
      </c>
      <c r="B53" s="27" t="s">
        <v>407</v>
      </c>
      <c r="C53" s="12">
        <v>8</v>
      </c>
      <c r="D53" s="12">
        <v>19</v>
      </c>
      <c r="E53" s="28">
        <v>-0.57894736842105299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1</v>
      </c>
      <c r="P53" s="22">
        <v>3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9</v>
      </c>
      <c r="D56" s="12">
        <v>16</v>
      </c>
      <c r="E56" s="28">
        <v>-0.4375</v>
      </c>
      <c r="F56" s="12">
        <v>1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2</v>
      </c>
      <c r="D57" s="12">
        <v>6</v>
      </c>
      <c r="E57" s="28">
        <v>-0.66666666666666696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2">
        <v>1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1</v>
      </c>
    </row>
    <row r="59" spans="1:16" ht="22.5" x14ac:dyDescent="0.25">
      <c r="A59" s="27" t="s">
        <v>418</v>
      </c>
      <c r="B59" s="27" t="s">
        <v>419</v>
      </c>
      <c r="C59" s="12">
        <v>3</v>
      </c>
      <c r="D59" s="12">
        <v>1</v>
      </c>
      <c r="E59" s="28">
        <v>2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2</v>
      </c>
      <c r="E60" s="28">
        <v>0.5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2</v>
      </c>
      <c r="D61" s="12">
        <v>3</v>
      </c>
      <c r="E61" s="28">
        <v>-0.33333333333333298</v>
      </c>
      <c r="F61" s="12">
        <v>0</v>
      </c>
      <c r="G61" s="12">
        <v>0</v>
      </c>
      <c r="H61" s="12">
        <v>2</v>
      </c>
      <c r="I61" s="12">
        <v>3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5</v>
      </c>
      <c r="D62" s="12">
        <v>6</v>
      </c>
      <c r="E62" s="28">
        <v>-0.16666666666666699</v>
      </c>
      <c r="F62" s="12">
        <v>0</v>
      </c>
      <c r="G62" s="12">
        <v>0</v>
      </c>
      <c r="H62" s="12">
        <v>4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2">
        <v>6</v>
      </c>
      <c r="D63" s="12">
        <v>9</v>
      </c>
      <c r="E63" s="28">
        <v>-0.33333333333333298</v>
      </c>
      <c r="F63" s="12">
        <v>0</v>
      </c>
      <c r="G63" s="12">
        <v>1</v>
      </c>
      <c r="H63" s="12">
        <v>1</v>
      </c>
      <c r="I63" s="12">
        <v>1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2">
        <v>2</v>
      </c>
    </row>
    <row r="64" spans="1:16" ht="22.5" x14ac:dyDescent="0.25">
      <c r="A64" s="27" t="s">
        <v>428</v>
      </c>
      <c r="B64" s="27" t="s">
        <v>429</v>
      </c>
      <c r="C64" s="12">
        <v>9</v>
      </c>
      <c r="D64" s="12">
        <v>18</v>
      </c>
      <c r="E64" s="28">
        <v>-0.5</v>
      </c>
      <c r="F64" s="12">
        <v>1</v>
      </c>
      <c r="G64" s="12">
        <v>0</v>
      </c>
      <c r="H64" s="12">
        <v>4</v>
      </c>
      <c r="I64" s="12">
        <v>3</v>
      </c>
      <c r="J64" s="12">
        <v>3</v>
      </c>
      <c r="K64" s="12">
        <v>4</v>
      </c>
      <c r="L64" s="12">
        <v>0</v>
      </c>
      <c r="M64" s="12">
        <v>0</v>
      </c>
      <c r="N64" s="12">
        <v>1</v>
      </c>
      <c r="O64" s="12">
        <v>0</v>
      </c>
      <c r="P64" s="22">
        <v>2</v>
      </c>
    </row>
    <row r="65" spans="1:16" ht="33.75" x14ac:dyDescent="0.25">
      <c r="A65" s="27" t="s">
        <v>430</v>
      </c>
      <c r="B65" s="27" t="s">
        <v>431</v>
      </c>
      <c r="C65" s="12">
        <v>5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1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1</v>
      </c>
    </row>
    <row r="67" spans="1:16" ht="33.75" x14ac:dyDescent="0.25">
      <c r="A67" s="27" t="s">
        <v>434</v>
      </c>
      <c r="B67" s="27" t="s">
        <v>435</v>
      </c>
      <c r="C67" s="12">
        <v>3</v>
      </c>
      <c r="D67" s="12">
        <v>1</v>
      </c>
      <c r="E67" s="28">
        <v>2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9" t="s">
        <v>444</v>
      </c>
      <c r="B72" s="200"/>
      <c r="C72" s="24">
        <v>0</v>
      </c>
      <c r="D72" s="24">
        <v>3</v>
      </c>
      <c r="E72" s="25">
        <v>-1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0</v>
      </c>
      <c r="D73" s="12">
        <v>3</v>
      </c>
      <c r="E73" s="28">
        <v>-1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2</v>
      </c>
    </row>
    <row r="74" spans="1:16" x14ac:dyDescent="0.25">
      <c r="A74" s="199" t="s">
        <v>447</v>
      </c>
      <c r="B74" s="200"/>
      <c r="C74" s="24">
        <v>23</v>
      </c>
      <c r="D74" s="24">
        <v>25</v>
      </c>
      <c r="E74" s="25">
        <v>-0.08</v>
      </c>
      <c r="F74" s="24">
        <v>0</v>
      </c>
      <c r="G74" s="24">
        <v>0</v>
      </c>
      <c r="H74" s="24">
        <v>0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1</v>
      </c>
    </row>
    <row r="75" spans="1:16" x14ac:dyDescent="0.25">
      <c r="A75" s="27" t="s">
        <v>448</v>
      </c>
      <c r="B75" s="27" t="s">
        <v>449</v>
      </c>
      <c r="C75" s="12">
        <v>12</v>
      </c>
      <c r="D75" s="12">
        <v>11</v>
      </c>
      <c r="E75" s="28">
        <v>9.0909090909090898E-2</v>
      </c>
      <c r="F75" s="12">
        <v>0</v>
      </c>
      <c r="G75" s="12">
        <v>0</v>
      </c>
      <c r="H75" s="12">
        <v>0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1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7</v>
      </c>
      <c r="D77" s="12">
        <v>5</v>
      </c>
      <c r="E77" s="28">
        <v>0.4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4</v>
      </c>
      <c r="D79" s="12">
        <v>9</v>
      </c>
      <c r="E79" s="28">
        <v>-0.55555555555555503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9" t="s">
        <v>462</v>
      </c>
      <c r="B82" s="200"/>
      <c r="C82" s="24">
        <v>56</v>
      </c>
      <c r="D82" s="24">
        <v>51</v>
      </c>
      <c r="E82" s="25">
        <v>9.8039215686274495E-2</v>
      </c>
      <c r="F82" s="24">
        <v>0</v>
      </c>
      <c r="G82" s="24">
        <v>2</v>
      </c>
      <c r="H82" s="24">
        <v>3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8</v>
      </c>
    </row>
    <row r="83" spans="1:16" x14ac:dyDescent="0.25">
      <c r="A83" s="27" t="s">
        <v>463</v>
      </c>
      <c r="B83" s="27" t="s">
        <v>464</v>
      </c>
      <c r="C83" s="12">
        <v>18</v>
      </c>
      <c r="D83" s="12">
        <v>13</v>
      </c>
      <c r="E83" s="28">
        <v>0.38461538461538503</v>
      </c>
      <c r="F83" s="12">
        <v>0</v>
      </c>
      <c r="G83" s="12">
        <v>0</v>
      </c>
      <c r="H83" s="12">
        <v>3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1</v>
      </c>
    </row>
    <row r="84" spans="1:16" x14ac:dyDescent="0.25">
      <c r="A84" s="27" t="s">
        <v>465</v>
      </c>
      <c r="B84" s="27" t="s">
        <v>466</v>
      </c>
      <c r="C84" s="12">
        <v>38</v>
      </c>
      <c r="D84" s="12">
        <v>38</v>
      </c>
      <c r="E84" s="28">
        <v>0</v>
      </c>
      <c r="F84" s="12">
        <v>0</v>
      </c>
      <c r="G84" s="12">
        <v>2</v>
      </c>
      <c r="H84" s="12">
        <v>0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7</v>
      </c>
    </row>
    <row r="85" spans="1:16" x14ac:dyDescent="0.25">
      <c r="A85" s="199" t="s">
        <v>467</v>
      </c>
      <c r="B85" s="200"/>
      <c r="C85" s="24">
        <v>124</v>
      </c>
      <c r="D85" s="24">
        <v>144</v>
      </c>
      <c r="E85" s="25">
        <v>-0.13888888888888901</v>
      </c>
      <c r="F85" s="24">
        <v>1</v>
      </c>
      <c r="G85" s="24">
        <v>3</v>
      </c>
      <c r="H85" s="24">
        <v>55</v>
      </c>
      <c r="I85" s="24">
        <v>30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28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1</v>
      </c>
      <c r="E87" s="28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1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15</v>
      </c>
      <c r="D89" s="12">
        <v>18</v>
      </c>
      <c r="E89" s="28">
        <v>-0.16666666666666699</v>
      </c>
      <c r="F89" s="12">
        <v>0</v>
      </c>
      <c r="G89" s="12">
        <v>1</v>
      </c>
      <c r="H89" s="12">
        <v>1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1</v>
      </c>
      <c r="D91" s="12">
        <v>5</v>
      </c>
      <c r="E91" s="28">
        <v>-0.8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2</v>
      </c>
    </row>
    <row r="92" spans="1:16" x14ac:dyDescent="0.25">
      <c r="A92" s="27" t="s">
        <v>480</v>
      </c>
      <c r="B92" s="27" t="s">
        <v>481</v>
      </c>
      <c r="C92" s="12">
        <v>30</v>
      </c>
      <c r="D92" s="12">
        <v>19</v>
      </c>
      <c r="E92" s="28">
        <v>0.57894736842105299</v>
      </c>
      <c r="F92" s="12">
        <v>0</v>
      </c>
      <c r="G92" s="12">
        <v>1</v>
      </c>
      <c r="H92" s="12">
        <v>15</v>
      </c>
      <c r="I92" s="12">
        <v>12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2">
        <v>10</v>
      </c>
    </row>
    <row r="93" spans="1:16" x14ac:dyDescent="0.25">
      <c r="A93" s="27" t="s">
        <v>482</v>
      </c>
      <c r="B93" s="27" t="s">
        <v>483</v>
      </c>
      <c r="C93" s="12">
        <v>1</v>
      </c>
      <c r="D93" s="12">
        <v>8</v>
      </c>
      <c r="E93" s="28">
        <v>-0.875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72</v>
      </c>
      <c r="D94" s="12">
        <v>90</v>
      </c>
      <c r="E94" s="28">
        <v>-0.2</v>
      </c>
      <c r="F94" s="12">
        <v>1</v>
      </c>
      <c r="G94" s="12">
        <v>1</v>
      </c>
      <c r="H94" s="12">
        <v>38</v>
      </c>
      <c r="I94" s="12">
        <v>15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16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4</v>
      </c>
      <c r="D96" s="12">
        <v>3</v>
      </c>
      <c r="E96" s="28">
        <v>0.33333333333333298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2888</v>
      </c>
      <c r="D97" s="24">
        <v>2807</v>
      </c>
      <c r="E97" s="25">
        <v>2.8856430352689699E-2</v>
      </c>
      <c r="F97" s="24">
        <v>57</v>
      </c>
      <c r="G97" s="24">
        <v>42</v>
      </c>
      <c r="H97" s="24">
        <v>700</v>
      </c>
      <c r="I97" s="24">
        <v>467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25</v>
      </c>
      <c r="P97" s="26">
        <v>372</v>
      </c>
    </row>
    <row r="98" spans="1:16" x14ac:dyDescent="0.25">
      <c r="A98" s="27" t="s">
        <v>491</v>
      </c>
      <c r="B98" s="27" t="s">
        <v>492</v>
      </c>
      <c r="C98" s="12">
        <v>513</v>
      </c>
      <c r="D98" s="12">
        <v>604</v>
      </c>
      <c r="E98" s="28">
        <v>-0.15066225165562899</v>
      </c>
      <c r="F98" s="12">
        <v>23</v>
      </c>
      <c r="G98" s="12">
        <v>18</v>
      </c>
      <c r="H98" s="12">
        <v>131</v>
      </c>
      <c r="I98" s="12">
        <v>88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85</v>
      </c>
    </row>
    <row r="99" spans="1:16" x14ac:dyDescent="0.25">
      <c r="A99" s="27" t="s">
        <v>493</v>
      </c>
      <c r="B99" s="27" t="s">
        <v>494</v>
      </c>
      <c r="C99" s="12">
        <v>245</v>
      </c>
      <c r="D99" s="12">
        <v>284</v>
      </c>
      <c r="E99" s="28">
        <v>-0.13732394366197201</v>
      </c>
      <c r="F99" s="12">
        <v>9</v>
      </c>
      <c r="G99" s="12">
        <v>8</v>
      </c>
      <c r="H99" s="12">
        <v>103</v>
      </c>
      <c r="I99" s="12">
        <v>58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8</v>
      </c>
      <c r="P99" s="22">
        <v>70</v>
      </c>
    </row>
    <row r="100" spans="1:16" ht="33.75" x14ac:dyDescent="0.25">
      <c r="A100" s="27" t="s">
        <v>495</v>
      </c>
      <c r="B100" s="27" t="s">
        <v>496</v>
      </c>
      <c r="C100" s="12">
        <v>28</v>
      </c>
      <c r="D100" s="12">
        <v>16</v>
      </c>
      <c r="E100" s="28">
        <v>0.75</v>
      </c>
      <c r="F100" s="12">
        <v>0</v>
      </c>
      <c r="G100" s="12">
        <v>0</v>
      </c>
      <c r="H100" s="12">
        <v>12</v>
      </c>
      <c r="I100" s="12">
        <v>28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3</v>
      </c>
      <c r="P100" s="22">
        <v>12</v>
      </c>
    </row>
    <row r="101" spans="1:16" ht="22.5" x14ac:dyDescent="0.25">
      <c r="A101" s="27" t="s">
        <v>497</v>
      </c>
      <c r="B101" s="27" t="s">
        <v>498</v>
      </c>
      <c r="C101" s="12">
        <v>111</v>
      </c>
      <c r="D101" s="12">
        <v>85</v>
      </c>
      <c r="E101" s="28">
        <v>0.30588235294117599</v>
      </c>
      <c r="F101" s="12">
        <v>2</v>
      </c>
      <c r="G101" s="12">
        <v>2</v>
      </c>
      <c r="H101" s="12">
        <v>47</v>
      </c>
      <c r="I101" s="12">
        <v>39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13</v>
      </c>
      <c r="P101" s="22">
        <v>20</v>
      </c>
    </row>
    <row r="102" spans="1:16" x14ac:dyDescent="0.25">
      <c r="A102" s="27" t="s">
        <v>499</v>
      </c>
      <c r="B102" s="27" t="s">
        <v>500</v>
      </c>
      <c r="C102" s="12">
        <v>23</v>
      </c>
      <c r="D102" s="12">
        <v>14</v>
      </c>
      <c r="E102" s="28">
        <v>0.64285714285714302</v>
      </c>
      <c r="F102" s="12">
        <v>0</v>
      </c>
      <c r="G102" s="12">
        <v>0</v>
      </c>
      <c r="H102" s="12">
        <v>2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3</v>
      </c>
    </row>
    <row r="103" spans="1:16" ht="22.5" x14ac:dyDescent="0.25">
      <c r="A103" s="27" t="s">
        <v>501</v>
      </c>
      <c r="B103" s="27" t="s">
        <v>502</v>
      </c>
      <c r="C103" s="12">
        <v>27</v>
      </c>
      <c r="D103" s="12">
        <v>29</v>
      </c>
      <c r="E103" s="28">
        <v>-6.8965517241379296E-2</v>
      </c>
      <c r="F103" s="12">
        <v>0</v>
      </c>
      <c r="G103" s="12">
        <v>0</v>
      </c>
      <c r="H103" s="12">
        <v>18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2</v>
      </c>
    </row>
    <row r="104" spans="1:16" x14ac:dyDescent="0.25">
      <c r="A104" s="27" t="s">
        <v>503</v>
      </c>
      <c r="B104" s="27" t="s">
        <v>504</v>
      </c>
      <c r="C104" s="12">
        <v>63</v>
      </c>
      <c r="D104" s="12">
        <v>50</v>
      </c>
      <c r="E104" s="28">
        <v>0.26</v>
      </c>
      <c r="F104" s="12">
        <v>1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1244</v>
      </c>
      <c r="D105" s="12">
        <v>1128</v>
      </c>
      <c r="E105" s="28">
        <v>0.102836879432624</v>
      </c>
      <c r="F105" s="12">
        <v>9</v>
      </c>
      <c r="G105" s="12">
        <v>7</v>
      </c>
      <c r="H105" s="12">
        <v>281</v>
      </c>
      <c r="I105" s="12">
        <v>168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  <c r="P105" s="22">
        <v>118</v>
      </c>
    </row>
    <row r="106" spans="1:16" ht="22.5" x14ac:dyDescent="0.25">
      <c r="A106" s="27" t="s">
        <v>507</v>
      </c>
      <c r="B106" s="27" t="s">
        <v>508</v>
      </c>
      <c r="C106" s="12">
        <v>187</v>
      </c>
      <c r="D106" s="12">
        <v>184</v>
      </c>
      <c r="E106" s="28">
        <v>1.6304347826087001E-2</v>
      </c>
      <c r="F106" s="12">
        <v>4</v>
      </c>
      <c r="G106" s="12">
        <v>0</v>
      </c>
      <c r="H106" s="12">
        <v>38</v>
      </c>
      <c r="I106" s="12">
        <v>28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16</v>
      </c>
    </row>
    <row r="107" spans="1:16" ht="22.5" x14ac:dyDescent="0.25">
      <c r="A107" s="27" t="s">
        <v>509</v>
      </c>
      <c r="B107" s="27" t="s">
        <v>510</v>
      </c>
      <c r="C107" s="12">
        <v>6</v>
      </c>
      <c r="D107" s="12">
        <v>5</v>
      </c>
      <c r="E107" s="28">
        <v>0.2</v>
      </c>
      <c r="F107" s="12">
        <v>0</v>
      </c>
      <c r="G107" s="12">
        <v>0</v>
      </c>
      <c r="H107" s="12">
        <v>0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5</v>
      </c>
    </row>
    <row r="108" spans="1:16" x14ac:dyDescent="0.25">
      <c r="A108" s="27" t="s">
        <v>511</v>
      </c>
      <c r="B108" s="27" t="s">
        <v>512</v>
      </c>
      <c r="C108" s="12">
        <v>2</v>
      </c>
      <c r="D108" s="12">
        <v>9</v>
      </c>
      <c r="E108" s="28">
        <v>-0.77777777777777801</v>
      </c>
      <c r="F108" s="12">
        <v>0</v>
      </c>
      <c r="G108" s="12">
        <v>0</v>
      </c>
      <c r="H108" s="12">
        <v>6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</v>
      </c>
    </row>
    <row r="109" spans="1:16" x14ac:dyDescent="0.25">
      <c r="A109" s="27" t="s">
        <v>513</v>
      </c>
      <c r="B109" s="27" t="s">
        <v>514</v>
      </c>
      <c r="C109" s="12">
        <v>1</v>
      </c>
      <c r="D109" s="12">
        <v>1</v>
      </c>
      <c r="E109" s="28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393</v>
      </c>
      <c r="D111" s="12">
        <v>356</v>
      </c>
      <c r="E111" s="28">
        <v>0.10393258426966299</v>
      </c>
      <c r="F111" s="12">
        <v>8</v>
      </c>
      <c r="G111" s="12">
        <v>7</v>
      </c>
      <c r="H111" s="12">
        <v>48</v>
      </c>
      <c r="I111" s="12">
        <v>35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2">
        <v>32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2</v>
      </c>
      <c r="D114" s="12">
        <v>2</v>
      </c>
      <c r="E114" s="28">
        <v>0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3</v>
      </c>
      <c r="D115" s="12">
        <v>2</v>
      </c>
      <c r="E115" s="28">
        <v>0.5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1</v>
      </c>
    </row>
    <row r="116" spans="1:16" ht="22.5" x14ac:dyDescent="0.25">
      <c r="A116" s="27" t="s">
        <v>527</v>
      </c>
      <c r="B116" s="27" t="s">
        <v>528</v>
      </c>
      <c r="C116" s="12">
        <v>10</v>
      </c>
      <c r="D116" s="12">
        <v>23</v>
      </c>
      <c r="E116" s="28">
        <v>-0.565217391304348</v>
      </c>
      <c r="F116" s="12">
        <v>0</v>
      </c>
      <c r="G116" s="12">
        <v>0</v>
      </c>
      <c r="H116" s="12">
        <v>3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3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7</v>
      </c>
      <c r="D118" s="12">
        <v>2</v>
      </c>
      <c r="E118" s="28">
        <v>2.5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2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4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2</v>
      </c>
      <c r="D121" s="12">
        <v>2</v>
      </c>
      <c r="E121" s="28">
        <v>0</v>
      </c>
      <c r="F121" s="12">
        <v>0</v>
      </c>
      <c r="G121" s="12">
        <v>0</v>
      </c>
      <c r="H121" s="12">
        <v>3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2</v>
      </c>
    </row>
    <row r="122" spans="1:16" x14ac:dyDescent="0.25">
      <c r="A122" s="27" t="s">
        <v>539</v>
      </c>
      <c r="B122" s="27" t="s">
        <v>540</v>
      </c>
      <c r="C122" s="12">
        <v>14</v>
      </c>
      <c r="D122" s="12">
        <v>6</v>
      </c>
      <c r="E122" s="28">
        <v>1.3333333333333299</v>
      </c>
      <c r="F122" s="12">
        <v>0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1</v>
      </c>
      <c r="D126" s="12">
        <v>1</v>
      </c>
      <c r="E126" s="28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1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1</v>
      </c>
      <c r="D128" s="12">
        <v>1</v>
      </c>
      <c r="E128" s="28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1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1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9" t="s">
        <v>557</v>
      </c>
      <c r="B131" s="200"/>
      <c r="C131" s="24">
        <v>0</v>
      </c>
      <c r="D131" s="24">
        <v>2</v>
      </c>
      <c r="E131" s="25">
        <v>-1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1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2</v>
      </c>
      <c r="E135" s="28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10</v>
      </c>
      <c r="D137" s="24">
        <v>12</v>
      </c>
      <c r="E137" s="25">
        <v>-0.16666666666666699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0</v>
      </c>
    </row>
    <row r="138" spans="1:16" ht="22.5" x14ac:dyDescent="0.25">
      <c r="A138" s="27" t="s">
        <v>569</v>
      </c>
      <c r="B138" s="27" t="s">
        <v>570</v>
      </c>
      <c r="C138" s="12">
        <v>4</v>
      </c>
      <c r="D138" s="12">
        <v>3</v>
      </c>
      <c r="E138" s="28">
        <v>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1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2</v>
      </c>
      <c r="D140" s="12">
        <v>1</v>
      </c>
      <c r="E140" s="28">
        <v>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2</v>
      </c>
      <c r="D141" s="12">
        <v>1</v>
      </c>
      <c r="E141" s="28">
        <v>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2</v>
      </c>
      <c r="D142" s="12">
        <v>6</v>
      </c>
      <c r="E142" s="28">
        <v>-0.66666666666666696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9" t="s">
        <v>581</v>
      </c>
      <c r="B144" s="200"/>
      <c r="C144" s="24">
        <v>11</v>
      </c>
      <c r="D144" s="24">
        <v>3</v>
      </c>
      <c r="E144" s="25">
        <v>2.6666666666666701</v>
      </c>
      <c r="F144" s="24">
        <v>0</v>
      </c>
      <c r="G144" s="24">
        <v>0</v>
      </c>
      <c r="H144" s="24">
        <v>3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2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7</v>
      </c>
      <c r="D145" s="12">
        <v>3</v>
      </c>
      <c r="E145" s="28">
        <v>1.3333333333333299</v>
      </c>
      <c r="F145" s="12">
        <v>0</v>
      </c>
      <c r="G145" s="12">
        <v>0</v>
      </c>
      <c r="H145" s="12">
        <v>3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4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2</v>
      </c>
      <c r="P146" s="22">
        <v>0</v>
      </c>
    </row>
    <row r="147" spans="1:16" x14ac:dyDescent="0.25">
      <c r="A147" s="199" t="s">
        <v>586</v>
      </c>
      <c r="B147" s="200"/>
      <c r="C147" s="24">
        <v>28</v>
      </c>
      <c r="D147" s="24">
        <v>22</v>
      </c>
      <c r="E147" s="25">
        <v>0.27272727272727298</v>
      </c>
      <c r="F147" s="24">
        <v>0</v>
      </c>
      <c r="G147" s="24">
        <v>0</v>
      </c>
      <c r="H147" s="24">
        <v>8</v>
      </c>
      <c r="I147" s="24">
        <v>5</v>
      </c>
      <c r="J147" s="24">
        <v>0</v>
      </c>
      <c r="K147" s="24">
        <v>0</v>
      </c>
      <c r="L147" s="24">
        <v>0</v>
      </c>
      <c r="M147" s="24">
        <v>0</v>
      </c>
      <c r="N147" s="24">
        <v>2</v>
      </c>
      <c r="O147" s="24">
        <v>0</v>
      </c>
      <c r="P147" s="26">
        <v>11</v>
      </c>
    </row>
    <row r="148" spans="1:16" ht="22.5" x14ac:dyDescent="0.25">
      <c r="A148" s="27" t="s">
        <v>587</v>
      </c>
      <c r="B148" s="27" t="s">
        <v>588</v>
      </c>
      <c r="C148" s="12">
        <v>0</v>
      </c>
      <c r="D148" s="12">
        <v>2</v>
      </c>
      <c r="E148" s="28">
        <v>-1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2">
        <v>4</v>
      </c>
      <c r="D149" s="12">
        <v>0</v>
      </c>
      <c r="E149" s="28">
        <v>0</v>
      </c>
      <c r="F149" s="12">
        <v>0</v>
      </c>
      <c r="G149" s="12">
        <v>0</v>
      </c>
      <c r="H149" s="12">
        <v>2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4</v>
      </c>
      <c r="D151" s="12">
        <v>0</v>
      </c>
      <c r="E151" s="28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1</v>
      </c>
      <c r="D152" s="12">
        <v>0</v>
      </c>
      <c r="E152" s="28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3</v>
      </c>
      <c r="E153" s="28">
        <v>-1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3</v>
      </c>
    </row>
    <row r="154" spans="1:16" x14ac:dyDescent="0.25">
      <c r="A154" s="27" t="s">
        <v>599</v>
      </c>
      <c r="B154" s="27" t="s">
        <v>600</v>
      </c>
      <c r="C154" s="12">
        <v>9</v>
      </c>
      <c r="D154" s="12">
        <v>2</v>
      </c>
      <c r="E154" s="28">
        <v>3.5</v>
      </c>
      <c r="F154" s="12">
        <v>0</v>
      </c>
      <c r="G154" s="12">
        <v>0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5</v>
      </c>
    </row>
    <row r="155" spans="1:16" ht="22.5" x14ac:dyDescent="0.25">
      <c r="A155" s="27" t="s">
        <v>601</v>
      </c>
      <c r="B155" s="27" t="s">
        <v>602</v>
      </c>
      <c r="C155" s="12">
        <v>10</v>
      </c>
      <c r="D155" s="12">
        <v>15</v>
      </c>
      <c r="E155" s="28">
        <v>-0.33333333333333298</v>
      </c>
      <c r="F155" s="12">
        <v>0</v>
      </c>
      <c r="G155" s="12">
        <v>0</v>
      </c>
      <c r="H155" s="12">
        <v>3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3</v>
      </c>
    </row>
    <row r="156" spans="1:16" x14ac:dyDescent="0.25">
      <c r="A156" s="199" t="s">
        <v>603</v>
      </c>
      <c r="B156" s="200"/>
      <c r="C156" s="24">
        <v>18</v>
      </c>
      <c r="D156" s="24">
        <v>11</v>
      </c>
      <c r="E156" s="25">
        <v>0.63636363636363602</v>
      </c>
      <c r="F156" s="24">
        <v>0</v>
      </c>
      <c r="G156" s="24">
        <v>0</v>
      </c>
      <c r="H156" s="24">
        <v>2</v>
      </c>
      <c r="I156" s="24">
        <v>4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2</v>
      </c>
      <c r="D161" s="12">
        <v>4</v>
      </c>
      <c r="E161" s="28">
        <v>-0.5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9</v>
      </c>
      <c r="D162" s="12">
        <v>3</v>
      </c>
      <c r="E162" s="28">
        <v>2</v>
      </c>
      <c r="F162" s="12">
        <v>0</v>
      </c>
      <c r="G162" s="12">
        <v>0</v>
      </c>
      <c r="H162" s="12">
        <v>1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3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3</v>
      </c>
      <c r="D164" s="12">
        <v>3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1</v>
      </c>
      <c r="D165" s="12">
        <v>1</v>
      </c>
      <c r="E165" s="28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9" t="s">
        <v>622</v>
      </c>
      <c r="B166" s="200"/>
      <c r="C166" s="24">
        <v>85</v>
      </c>
      <c r="D166" s="24">
        <v>125</v>
      </c>
      <c r="E166" s="25">
        <v>-0.32</v>
      </c>
      <c r="F166" s="24">
        <v>2</v>
      </c>
      <c r="G166" s="24">
        <v>2</v>
      </c>
      <c r="H166" s="24">
        <v>65</v>
      </c>
      <c r="I166" s="24">
        <v>37</v>
      </c>
      <c r="J166" s="24">
        <v>2</v>
      </c>
      <c r="K166" s="24">
        <v>0</v>
      </c>
      <c r="L166" s="24">
        <v>0</v>
      </c>
      <c r="M166" s="24">
        <v>0</v>
      </c>
      <c r="N166" s="24">
        <v>0</v>
      </c>
      <c r="O166" s="24">
        <v>11</v>
      </c>
      <c r="P166" s="26">
        <v>51</v>
      </c>
    </row>
    <row r="167" spans="1:16" ht="22.5" x14ac:dyDescent="0.25">
      <c r="A167" s="27" t="s">
        <v>623</v>
      </c>
      <c r="B167" s="27" t="s">
        <v>624</v>
      </c>
      <c r="C167" s="12">
        <v>37</v>
      </c>
      <c r="D167" s="12">
        <v>16</v>
      </c>
      <c r="E167" s="28">
        <v>1.3125</v>
      </c>
      <c r="F167" s="12">
        <v>0</v>
      </c>
      <c r="G167" s="12">
        <v>0</v>
      </c>
      <c r="H167" s="12">
        <v>13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5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1</v>
      </c>
      <c r="E168" s="28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1</v>
      </c>
      <c r="E171" s="28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28</v>
      </c>
      <c r="D173" s="12">
        <v>48</v>
      </c>
      <c r="E173" s="28">
        <v>-0.41666666666666702</v>
      </c>
      <c r="F173" s="12">
        <v>0</v>
      </c>
      <c r="G173" s="12">
        <v>1</v>
      </c>
      <c r="H173" s="12">
        <v>26</v>
      </c>
      <c r="I173" s="12">
        <v>19</v>
      </c>
      <c r="J173" s="12">
        <v>2</v>
      </c>
      <c r="K173" s="12">
        <v>0</v>
      </c>
      <c r="L173" s="12">
        <v>0</v>
      </c>
      <c r="M173" s="12">
        <v>0</v>
      </c>
      <c r="N173" s="12">
        <v>0</v>
      </c>
      <c r="O173" s="12">
        <v>5</v>
      </c>
      <c r="P173" s="22">
        <v>16</v>
      </c>
    </row>
    <row r="174" spans="1:16" ht="22.5" x14ac:dyDescent="0.25">
      <c r="A174" s="27" t="s">
        <v>637</v>
      </c>
      <c r="B174" s="27" t="s">
        <v>638</v>
      </c>
      <c r="C174" s="12">
        <v>17</v>
      </c>
      <c r="D174" s="12">
        <v>57</v>
      </c>
      <c r="E174" s="28">
        <v>-0.70175438596491202</v>
      </c>
      <c r="F174" s="12">
        <v>2</v>
      </c>
      <c r="G174" s="12">
        <v>1</v>
      </c>
      <c r="H174" s="12">
        <v>23</v>
      </c>
      <c r="I174" s="12">
        <v>17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22">
        <v>33</v>
      </c>
    </row>
    <row r="175" spans="1:16" x14ac:dyDescent="0.25">
      <c r="A175" s="27" t="s">
        <v>639</v>
      </c>
      <c r="B175" s="27" t="s">
        <v>640</v>
      </c>
      <c r="C175" s="12">
        <v>3</v>
      </c>
      <c r="D175" s="12">
        <v>2</v>
      </c>
      <c r="E175" s="28">
        <v>0.5</v>
      </c>
      <c r="F175" s="12">
        <v>0</v>
      </c>
      <c r="G175" s="12">
        <v>0</v>
      </c>
      <c r="H175" s="12">
        <v>3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2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275</v>
      </c>
      <c r="D178" s="24">
        <v>284</v>
      </c>
      <c r="E178" s="25">
        <v>-3.1690140845070401E-2</v>
      </c>
      <c r="F178" s="24">
        <v>400</v>
      </c>
      <c r="G178" s="24">
        <v>339</v>
      </c>
      <c r="H178" s="24">
        <v>104</v>
      </c>
      <c r="I178" s="24">
        <v>86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436</v>
      </c>
    </row>
    <row r="179" spans="1:16" ht="22.5" x14ac:dyDescent="0.25">
      <c r="A179" s="27" t="s">
        <v>646</v>
      </c>
      <c r="B179" s="27" t="s">
        <v>647</v>
      </c>
      <c r="C179" s="12">
        <v>1</v>
      </c>
      <c r="D179" s="12">
        <v>1</v>
      </c>
      <c r="E179" s="28">
        <v>0</v>
      </c>
      <c r="F179" s="12">
        <v>3</v>
      </c>
      <c r="G179" s="12">
        <v>2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2</v>
      </c>
    </row>
    <row r="180" spans="1:16" ht="22.5" x14ac:dyDescent="0.25">
      <c r="A180" s="27" t="s">
        <v>648</v>
      </c>
      <c r="B180" s="27" t="s">
        <v>649</v>
      </c>
      <c r="C180" s="12">
        <v>143</v>
      </c>
      <c r="D180" s="12">
        <v>140</v>
      </c>
      <c r="E180" s="28">
        <v>2.1428571428571401E-2</v>
      </c>
      <c r="F180" s="12">
        <v>222</v>
      </c>
      <c r="G180" s="12">
        <v>208</v>
      </c>
      <c r="H180" s="12">
        <v>35</v>
      </c>
      <c r="I180" s="12">
        <v>33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242</v>
      </c>
    </row>
    <row r="181" spans="1:16" x14ac:dyDescent="0.25">
      <c r="A181" s="27" t="s">
        <v>650</v>
      </c>
      <c r="B181" s="27" t="s">
        <v>651</v>
      </c>
      <c r="C181" s="12">
        <v>16</v>
      </c>
      <c r="D181" s="12">
        <v>5</v>
      </c>
      <c r="E181" s="28">
        <v>2.2000000000000002</v>
      </c>
      <c r="F181" s="12">
        <v>7</v>
      </c>
      <c r="G181" s="12">
        <v>5</v>
      </c>
      <c r="H181" s="12">
        <v>3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16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11</v>
      </c>
      <c r="D183" s="12">
        <v>17</v>
      </c>
      <c r="E183" s="28">
        <v>-0.35294117647058798</v>
      </c>
      <c r="F183" s="12">
        <v>13</v>
      </c>
      <c r="G183" s="12">
        <v>5</v>
      </c>
      <c r="H183" s="12">
        <v>9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18</v>
      </c>
    </row>
    <row r="184" spans="1:16" ht="22.5" x14ac:dyDescent="0.25">
      <c r="A184" s="27" t="s">
        <v>656</v>
      </c>
      <c r="B184" s="27" t="s">
        <v>657</v>
      </c>
      <c r="C184" s="12">
        <v>104</v>
      </c>
      <c r="D184" s="12">
        <v>114</v>
      </c>
      <c r="E184" s="28">
        <v>-8.7719298245614002E-2</v>
      </c>
      <c r="F184" s="12">
        <v>155</v>
      </c>
      <c r="G184" s="12">
        <v>119</v>
      </c>
      <c r="H184" s="12">
        <v>56</v>
      </c>
      <c r="I184" s="12">
        <v>40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158</v>
      </c>
    </row>
    <row r="185" spans="1:16" ht="22.5" x14ac:dyDescent="0.25">
      <c r="A185" s="27" t="s">
        <v>658</v>
      </c>
      <c r="B185" s="27" t="s">
        <v>659</v>
      </c>
      <c r="C185" s="12">
        <v>0</v>
      </c>
      <c r="D185" s="12">
        <v>7</v>
      </c>
      <c r="E185" s="28">
        <v>-1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9" t="s">
        <v>660</v>
      </c>
      <c r="B186" s="200"/>
      <c r="C186" s="24">
        <v>164</v>
      </c>
      <c r="D186" s="24">
        <v>167</v>
      </c>
      <c r="E186" s="25">
        <v>-1.79640718562874E-2</v>
      </c>
      <c r="F186" s="24">
        <v>2</v>
      </c>
      <c r="G186" s="24">
        <v>3</v>
      </c>
      <c r="H186" s="24">
        <v>35</v>
      </c>
      <c r="I186" s="24">
        <v>24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0</v>
      </c>
      <c r="P186" s="26">
        <v>21</v>
      </c>
    </row>
    <row r="187" spans="1:16" x14ac:dyDescent="0.25">
      <c r="A187" s="27" t="s">
        <v>661</v>
      </c>
      <c r="B187" s="27" t="s">
        <v>662</v>
      </c>
      <c r="C187" s="12">
        <v>8</v>
      </c>
      <c r="D187" s="12">
        <v>6</v>
      </c>
      <c r="E187" s="28">
        <v>0.33333333333333298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1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46</v>
      </c>
      <c r="D189" s="12">
        <v>54</v>
      </c>
      <c r="E189" s="28">
        <v>-0.148148148148148</v>
      </c>
      <c r="F189" s="12">
        <v>1</v>
      </c>
      <c r="G189" s="12">
        <v>1</v>
      </c>
      <c r="H189" s="12">
        <v>11</v>
      </c>
      <c r="I189" s="12">
        <v>6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2">
        <v>13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13</v>
      </c>
      <c r="D191" s="12">
        <v>9</v>
      </c>
      <c r="E191" s="28">
        <v>0.44444444444444398</v>
      </c>
      <c r="F191" s="12">
        <v>0</v>
      </c>
      <c r="G191" s="12">
        <v>2</v>
      </c>
      <c r="H191" s="12">
        <v>8</v>
      </c>
      <c r="I191" s="12">
        <v>13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1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14</v>
      </c>
      <c r="D193" s="12">
        <v>18</v>
      </c>
      <c r="E193" s="28">
        <v>-0.22222222222222199</v>
      </c>
      <c r="F193" s="12">
        <v>0</v>
      </c>
      <c r="G193" s="12">
        <v>0</v>
      </c>
      <c r="H193" s="12">
        <v>3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4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2</v>
      </c>
      <c r="E194" s="28">
        <v>-1</v>
      </c>
      <c r="F194" s="12">
        <v>1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79</v>
      </c>
      <c r="D197" s="12">
        <v>76</v>
      </c>
      <c r="E197" s="28">
        <v>3.94736842105263E-2</v>
      </c>
      <c r="F197" s="12">
        <v>0</v>
      </c>
      <c r="G197" s="12">
        <v>0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1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1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2</v>
      </c>
      <c r="D199" s="12">
        <v>1</v>
      </c>
      <c r="E199" s="28">
        <v>1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1</v>
      </c>
    </row>
    <row r="200" spans="1:16" ht="22.5" x14ac:dyDescent="0.25">
      <c r="A200" s="27" t="s">
        <v>687</v>
      </c>
      <c r="B200" s="27" t="s">
        <v>688</v>
      </c>
      <c r="C200" s="12">
        <v>2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19</v>
      </c>
      <c r="D201" s="24">
        <v>25</v>
      </c>
      <c r="E201" s="25">
        <v>-0.24</v>
      </c>
      <c r="F201" s="24">
        <v>0</v>
      </c>
      <c r="G201" s="24">
        <v>0</v>
      </c>
      <c r="H201" s="24">
        <v>8</v>
      </c>
      <c r="I201" s="24">
        <v>4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6">
        <v>5</v>
      </c>
    </row>
    <row r="202" spans="1:16" x14ac:dyDescent="0.25">
      <c r="A202" s="27" t="s">
        <v>690</v>
      </c>
      <c r="B202" s="27" t="s">
        <v>691</v>
      </c>
      <c r="C202" s="12">
        <v>12</v>
      </c>
      <c r="D202" s="12">
        <v>15</v>
      </c>
      <c r="E202" s="28">
        <v>-0.2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2">
        <v>1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6</v>
      </c>
      <c r="D206" s="12">
        <v>5</v>
      </c>
      <c r="E206" s="28">
        <v>0.2</v>
      </c>
      <c r="F206" s="12">
        <v>0</v>
      </c>
      <c r="G206" s="12">
        <v>0</v>
      </c>
      <c r="H206" s="12">
        <v>6</v>
      </c>
      <c r="I206" s="12">
        <v>3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4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2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3</v>
      </c>
      <c r="E214" s="28">
        <v>-0.66666666666666696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9" t="s">
        <v>732</v>
      </c>
      <c r="B223" s="200"/>
      <c r="C223" s="24">
        <v>298</v>
      </c>
      <c r="D223" s="24">
        <v>310</v>
      </c>
      <c r="E223" s="25">
        <v>-3.8709677419354799E-2</v>
      </c>
      <c r="F223" s="24">
        <v>37</v>
      </c>
      <c r="G223" s="24">
        <v>34</v>
      </c>
      <c r="H223" s="24">
        <v>108</v>
      </c>
      <c r="I223" s="24">
        <v>72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3</v>
      </c>
      <c r="P223" s="26">
        <v>109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2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1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15</v>
      </c>
      <c r="D231" s="12">
        <v>13</v>
      </c>
      <c r="E231" s="28">
        <v>0.15384615384615399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12</v>
      </c>
      <c r="D232" s="12">
        <v>18</v>
      </c>
      <c r="E232" s="28">
        <v>-0.33333333333333298</v>
      </c>
      <c r="F232" s="12">
        <v>2</v>
      </c>
      <c r="G232" s="12">
        <v>1</v>
      </c>
      <c r="H232" s="12">
        <v>4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4</v>
      </c>
    </row>
    <row r="233" spans="1:16" x14ac:dyDescent="0.25">
      <c r="A233" s="27" t="s">
        <v>751</v>
      </c>
      <c r="B233" s="27" t="s">
        <v>752</v>
      </c>
      <c r="C233" s="12">
        <v>7</v>
      </c>
      <c r="D233" s="12">
        <v>6</v>
      </c>
      <c r="E233" s="28">
        <v>0.16666666666666699</v>
      </c>
      <c r="F233" s="12">
        <v>0</v>
      </c>
      <c r="G233" s="12">
        <v>0</v>
      </c>
      <c r="H233" s="12">
        <v>1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2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1</v>
      </c>
      <c r="D235" s="12">
        <v>2</v>
      </c>
      <c r="E235" s="28">
        <v>-0.5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1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260</v>
      </c>
      <c r="D238" s="12">
        <v>269</v>
      </c>
      <c r="E238" s="28">
        <v>-3.3457249070632002E-2</v>
      </c>
      <c r="F238" s="12">
        <v>35</v>
      </c>
      <c r="G238" s="12">
        <v>33</v>
      </c>
      <c r="H238" s="12">
        <v>101</v>
      </c>
      <c r="I238" s="12">
        <v>66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3</v>
      </c>
      <c r="P238" s="22">
        <v>102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8</v>
      </c>
      <c r="D244" s="24">
        <v>9</v>
      </c>
      <c r="E244" s="25">
        <v>-0.11111111111111099</v>
      </c>
      <c r="F244" s="24">
        <v>0</v>
      </c>
      <c r="G244" s="24">
        <v>0</v>
      </c>
      <c r="H244" s="24">
        <v>4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3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1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1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4</v>
      </c>
      <c r="D249" s="12">
        <v>4</v>
      </c>
      <c r="E249" s="28">
        <v>0</v>
      </c>
      <c r="F249" s="12">
        <v>0</v>
      </c>
      <c r="G249" s="12">
        <v>0</v>
      </c>
      <c r="H249" s="12">
        <v>4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2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1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3</v>
      </c>
      <c r="D261" s="12">
        <v>4</v>
      </c>
      <c r="E261" s="28">
        <v>-0.25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95</v>
      </c>
      <c r="D271" s="24">
        <v>68</v>
      </c>
      <c r="E271" s="25">
        <v>0.39705882352941202</v>
      </c>
      <c r="F271" s="24">
        <v>9</v>
      </c>
      <c r="G271" s="24">
        <v>8</v>
      </c>
      <c r="H271" s="24">
        <v>76</v>
      </c>
      <c r="I271" s="24">
        <v>69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79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46</v>
      </c>
      <c r="D273" s="12">
        <v>39</v>
      </c>
      <c r="E273" s="28">
        <v>0.17948717948717899</v>
      </c>
      <c r="F273" s="12">
        <v>3</v>
      </c>
      <c r="G273" s="12">
        <v>3</v>
      </c>
      <c r="H273" s="12">
        <v>42</v>
      </c>
      <c r="I273" s="12">
        <v>49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42</v>
      </c>
    </row>
    <row r="274" spans="1:16" ht="33.75" x14ac:dyDescent="0.25">
      <c r="A274" s="27" t="s">
        <v>831</v>
      </c>
      <c r="B274" s="27" t="s">
        <v>832</v>
      </c>
      <c r="C274" s="12">
        <v>42</v>
      </c>
      <c r="D274" s="12">
        <v>26</v>
      </c>
      <c r="E274" s="28">
        <v>0.61538461538461497</v>
      </c>
      <c r="F274" s="12">
        <v>6</v>
      </c>
      <c r="G274" s="12">
        <v>5</v>
      </c>
      <c r="H274" s="12">
        <v>30</v>
      </c>
      <c r="I274" s="12">
        <v>17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31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2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0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25">
      <c r="A277" s="27" t="s">
        <v>837</v>
      </c>
      <c r="B277" s="27" t="s">
        <v>838</v>
      </c>
      <c r="C277" s="12">
        <v>0</v>
      </c>
      <c r="D277" s="12">
        <v>1</v>
      </c>
      <c r="E277" s="28">
        <v>-1</v>
      </c>
      <c r="F277" s="12">
        <v>0</v>
      </c>
      <c r="G277" s="12">
        <v>0</v>
      </c>
      <c r="H277" s="12">
        <v>1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7" t="s">
        <v>839</v>
      </c>
      <c r="B278" s="27" t="s">
        <v>840</v>
      </c>
      <c r="C278" s="12">
        <v>7</v>
      </c>
      <c r="D278" s="12">
        <v>1</v>
      </c>
      <c r="E278" s="28">
        <v>6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3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</v>
      </c>
      <c r="E280" s="28">
        <v>-1</v>
      </c>
      <c r="F280" s="12">
        <v>0</v>
      </c>
      <c r="G280" s="12">
        <v>0</v>
      </c>
      <c r="H280" s="12">
        <v>3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1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1</v>
      </c>
    </row>
    <row r="313" spans="1:16" x14ac:dyDescent="0.25">
      <c r="A313" s="27" t="s">
        <v>906</v>
      </c>
      <c r="B313" s="27" t="s">
        <v>907</v>
      </c>
      <c r="C313" s="12">
        <v>1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1</v>
      </c>
      <c r="D318" s="24">
        <v>4</v>
      </c>
      <c r="E318" s="25">
        <v>-0.75</v>
      </c>
      <c r="F318" s="24">
        <v>0</v>
      </c>
      <c r="G318" s="24">
        <v>0</v>
      </c>
      <c r="H318" s="24">
        <v>2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4</v>
      </c>
      <c r="E319" s="28">
        <v>-0.75</v>
      </c>
      <c r="F319" s="12">
        <v>0</v>
      </c>
      <c r="G319" s="12">
        <v>0</v>
      </c>
      <c r="H319" s="12">
        <v>2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2777</v>
      </c>
      <c r="D323" s="24">
        <v>2810</v>
      </c>
      <c r="E323" s="25">
        <v>-1.1743772241992899E-2</v>
      </c>
      <c r="F323" s="24">
        <v>13</v>
      </c>
      <c r="G323" s="24">
        <v>0</v>
      </c>
      <c r="H323" s="24">
        <v>76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19</v>
      </c>
      <c r="O323" s="24">
        <v>5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2777</v>
      </c>
      <c r="D324" s="12">
        <v>2810</v>
      </c>
      <c r="E324" s="28">
        <v>-1.1743772241992899E-2</v>
      </c>
      <c r="F324" s="12">
        <v>13</v>
      </c>
      <c r="G324" s="12">
        <v>0</v>
      </c>
      <c r="H324" s="12">
        <v>76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19</v>
      </c>
      <c r="O324" s="12">
        <v>5</v>
      </c>
      <c r="P324" s="22">
        <v>1</v>
      </c>
    </row>
    <row r="325" spans="1:16" x14ac:dyDescent="0.25">
      <c r="A325" s="199" t="s">
        <v>927</v>
      </c>
      <c r="B325" s="200"/>
      <c r="C325" s="24">
        <v>2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2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10174</v>
      </c>
      <c r="D341" s="29">
        <v>10281</v>
      </c>
      <c r="E341" s="30">
        <v>-1.04075479039004E-2</v>
      </c>
      <c r="F341" s="29">
        <v>556</v>
      </c>
      <c r="G341" s="29">
        <v>448</v>
      </c>
      <c r="H341" s="29">
        <v>1657</v>
      </c>
      <c r="I341" s="29">
        <v>1066</v>
      </c>
      <c r="J341" s="29">
        <v>16</v>
      </c>
      <c r="K341" s="29">
        <v>13</v>
      </c>
      <c r="L341" s="29">
        <v>0</v>
      </c>
      <c r="M341" s="29">
        <v>0</v>
      </c>
      <c r="N341" s="29">
        <v>26</v>
      </c>
      <c r="O341" s="29">
        <v>69</v>
      </c>
      <c r="P341" s="29">
        <v>1395</v>
      </c>
    </row>
    <row r="342" spans="1:16" x14ac:dyDescent="0.25">
      <c r="A342" s="17"/>
    </row>
  </sheetData>
  <sheetProtection algorithmName="SHA-512" hashValue="VrbKTNoULeQEFbNZA4gmvWHb3WxC6MKLGfpV0mFuhbvUysjZdbwqUjTCfpouWnEcTGgd5NCo11OQ0HkYXeKszA==" saltValue="SurL9LQIC9OQ/xdEy0GMw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2">
        <v>0</v>
      </c>
    </row>
    <row r="8" spans="1:3" x14ac:dyDescent="0.25">
      <c r="A8" s="193"/>
      <c r="B8" s="11" t="s">
        <v>334</v>
      </c>
      <c r="C8" s="22">
        <v>11</v>
      </c>
    </row>
    <row r="9" spans="1:3" x14ac:dyDescent="0.25">
      <c r="A9" s="193"/>
      <c r="B9" s="11" t="s">
        <v>962</v>
      </c>
      <c r="C9" s="22">
        <v>2</v>
      </c>
    </row>
    <row r="10" spans="1:3" x14ac:dyDescent="0.25">
      <c r="A10" s="193"/>
      <c r="B10" s="11" t="s">
        <v>963</v>
      </c>
      <c r="C10" s="22">
        <v>1</v>
      </c>
    </row>
    <row r="11" spans="1:3" x14ac:dyDescent="0.25">
      <c r="A11" s="193"/>
      <c r="B11" s="11" t="s">
        <v>964</v>
      </c>
      <c r="C11" s="22">
        <v>14</v>
      </c>
    </row>
    <row r="12" spans="1:3" x14ac:dyDescent="0.25">
      <c r="A12" s="193"/>
      <c r="B12" s="11" t="s">
        <v>965</v>
      </c>
      <c r="C12" s="22">
        <v>13</v>
      </c>
    </row>
    <row r="13" spans="1:3" x14ac:dyDescent="0.25">
      <c r="A13" s="193"/>
      <c r="B13" s="11" t="s">
        <v>966</v>
      </c>
      <c r="C13" s="22">
        <v>5</v>
      </c>
    </row>
    <row r="14" spans="1:3" x14ac:dyDescent="0.25">
      <c r="A14" s="193"/>
      <c r="B14" s="11" t="s">
        <v>518</v>
      </c>
      <c r="C14" s="22">
        <v>5</v>
      </c>
    </row>
    <row r="15" spans="1:3" x14ac:dyDescent="0.25">
      <c r="A15" s="193"/>
      <c r="B15" s="11" t="s">
        <v>967</v>
      </c>
      <c r="C15" s="22">
        <v>1</v>
      </c>
    </row>
    <row r="16" spans="1:3" x14ac:dyDescent="0.25">
      <c r="A16" s="193"/>
      <c r="B16" s="11" t="s">
        <v>968</v>
      </c>
      <c r="C16" s="22">
        <v>0</v>
      </c>
    </row>
    <row r="17" spans="1:3" x14ac:dyDescent="0.25">
      <c r="A17" s="193"/>
      <c r="B17" s="11" t="s">
        <v>651</v>
      </c>
      <c r="C17" s="22">
        <v>0</v>
      </c>
    </row>
    <row r="18" spans="1:3" x14ac:dyDescent="0.25">
      <c r="A18" s="193"/>
      <c r="B18" s="11" t="s">
        <v>969</v>
      </c>
      <c r="C18" s="22">
        <v>8</v>
      </c>
    </row>
    <row r="19" spans="1:3" x14ac:dyDescent="0.25">
      <c r="A19" s="193"/>
      <c r="B19" s="11" t="s">
        <v>970</v>
      </c>
      <c r="C19" s="22">
        <v>14</v>
      </c>
    </row>
    <row r="20" spans="1:3" x14ac:dyDescent="0.25">
      <c r="A20" s="193"/>
      <c r="B20" s="11" t="s">
        <v>971</v>
      </c>
      <c r="C20" s="22">
        <v>5</v>
      </c>
    </row>
    <row r="21" spans="1:3" x14ac:dyDescent="0.25">
      <c r="A21" s="193"/>
      <c r="B21" s="11" t="s">
        <v>972</v>
      </c>
      <c r="C21" s="22">
        <v>16</v>
      </c>
    </row>
    <row r="22" spans="1:3" x14ac:dyDescent="0.25">
      <c r="A22" s="193"/>
      <c r="B22" s="11" t="s">
        <v>973</v>
      </c>
      <c r="C22" s="22">
        <v>8</v>
      </c>
    </row>
    <row r="23" spans="1:3" x14ac:dyDescent="0.25">
      <c r="A23" s="193"/>
      <c r="B23" s="11" t="s">
        <v>974</v>
      </c>
      <c r="C23" s="22">
        <v>0</v>
      </c>
    </row>
    <row r="24" spans="1:3" x14ac:dyDescent="0.25">
      <c r="A24" s="193"/>
      <c r="B24" s="11" t="s">
        <v>111</v>
      </c>
      <c r="C24" s="22">
        <v>54</v>
      </c>
    </row>
    <row r="25" spans="1:3" x14ac:dyDescent="0.25">
      <c r="A25" s="193"/>
      <c r="B25" s="11" t="s">
        <v>975</v>
      </c>
      <c r="C25" s="22">
        <v>4</v>
      </c>
    </row>
    <row r="26" spans="1:3" x14ac:dyDescent="0.25">
      <c r="A26" s="194"/>
      <c r="B26" s="11" t="s">
        <v>976</v>
      </c>
      <c r="C26" s="22">
        <v>2</v>
      </c>
    </row>
    <row r="27" spans="1:3" x14ac:dyDescent="0.25">
      <c r="A27" s="192" t="s">
        <v>977</v>
      </c>
      <c r="B27" s="11" t="s">
        <v>978</v>
      </c>
      <c r="C27" s="22">
        <v>36</v>
      </c>
    </row>
    <row r="28" spans="1:3" x14ac:dyDescent="0.25">
      <c r="A28" s="193"/>
      <c r="B28" s="11" t="s">
        <v>979</v>
      </c>
      <c r="C28" s="22">
        <v>69</v>
      </c>
    </row>
    <row r="29" spans="1:3" x14ac:dyDescent="0.25">
      <c r="A29" s="194"/>
      <c r="B29" s="11" t="s">
        <v>980</v>
      </c>
      <c r="C29" s="22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225</v>
      </c>
    </row>
    <row r="34" spans="1:3" x14ac:dyDescent="0.25">
      <c r="A34" s="192" t="s">
        <v>983</v>
      </c>
      <c r="B34" s="11" t="s">
        <v>984</v>
      </c>
      <c r="C34" s="22">
        <v>1</v>
      </c>
    </row>
    <row r="35" spans="1:3" x14ac:dyDescent="0.25">
      <c r="A35" s="193"/>
      <c r="B35" s="11" t="s">
        <v>985</v>
      </c>
      <c r="C35" s="22">
        <v>6</v>
      </c>
    </row>
    <row r="36" spans="1:3" x14ac:dyDescent="0.25">
      <c r="A36" s="193"/>
      <c r="B36" s="11" t="s">
        <v>986</v>
      </c>
      <c r="C36" s="22">
        <v>0</v>
      </c>
    </row>
    <row r="37" spans="1:3" x14ac:dyDescent="0.25">
      <c r="A37" s="194"/>
      <c r="B37" s="11" t="s">
        <v>987</v>
      </c>
      <c r="C37" s="22">
        <v>4</v>
      </c>
    </row>
    <row r="38" spans="1:3" x14ac:dyDescent="0.25">
      <c r="A38" s="10" t="s">
        <v>988</v>
      </c>
      <c r="B38" s="15"/>
      <c r="C38" s="22">
        <v>4</v>
      </c>
    </row>
    <row r="39" spans="1:3" x14ac:dyDescent="0.25">
      <c r="A39" s="10" t="s">
        <v>989</v>
      </c>
      <c r="B39" s="15"/>
      <c r="C39" s="22">
        <v>85</v>
      </c>
    </row>
    <row r="40" spans="1:3" x14ac:dyDescent="0.25">
      <c r="A40" s="10" t="s">
        <v>990</v>
      </c>
      <c r="B40" s="15"/>
      <c r="C40" s="22">
        <v>40</v>
      </c>
    </row>
    <row r="41" spans="1:3" x14ac:dyDescent="0.25">
      <c r="A41" s="10" t="s">
        <v>991</v>
      </c>
      <c r="B41" s="15"/>
      <c r="C41" s="22">
        <v>29</v>
      </c>
    </row>
    <row r="42" spans="1:3" x14ac:dyDescent="0.25">
      <c r="A42" s="10" t="s">
        <v>992</v>
      </c>
      <c r="B42" s="15"/>
      <c r="C42" s="22">
        <v>0</v>
      </c>
    </row>
    <row r="43" spans="1:3" x14ac:dyDescent="0.25">
      <c r="A43" s="10" t="s">
        <v>993</v>
      </c>
      <c r="B43" s="15"/>
      <c r="C43" s="22">
        <v>5</v>
      </c>
    </row>
    <row r="44" spans="1:3" x14ac:dyDescent="0.25">
      <c r="A44" s="10" t="s">
        <v>994</v>
      </c>
      <c r="B44" s="15"/>
      <c r="C44" s="22">
        <v>14</v>
      </c>
    </row>
    <row r="45" spans="1:3" x14ac:dyDescent="0.25">
      <c r="A45" s="10" t="s">
        <v>995</v>
      </c>
      <c r="B45" s="15"/>
      <c r="C45" s="22">
        <v>21</v>
      </c>
    </row>
    <row r="46" spans="1:3" x14ac:dyDescent="0.25">
      <c r="A46" s="10" t="s">
        <v>980</v>
      </c>
      <c r="B46" s="15"/>
      <c r="C46" s="22">
        <v>54</v>
      </c>
    </row>
    <row r="47" spans="1:3" x14ac:dyDescent="0.25">
      <c r="A47" s="192" t="s">
        <v>996</v>
      </c>
      <c r="B47" s="11" t="s">
        <v>997</v>
      </c>
      <c r="C47" s="22">
        <v>10</v>
      </c>
    </row>
    <row r="48" spans="1:3" x14ac:dyDescent="0.25">
      <c r="A48" s="193"/>
      <c r="B48" s="11" t="s">
        <v>998</v>
      </c>
      <c r="C48" s="22">
        <v>3</v>
      </c>
    </row>
    <row r="49" spans="1:3" x14ac:dyDescent="0.25">
      <c r="A49" s="193"/>
      <c r="B49" s="11" t="s">
        <v>999</v>
      </c>
      <c r="C49" s="22">
        <v>8</v>
      </c>
    </row>
    <row r="50" spans="1:3" x14ac:dyDescent="0.25">
      <c r="A50" s="193"/>
      <c r="B50" s="11" t="s">
        <v>1000</v>
      </c>
      <c r="C50" s="22">
        <v>0</v>
      </c>
    </row>
    <row r="51" spans="1:3" x14ac:dyDescent="0.25">
      <c r="A51" s="194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8</v>
      </c>
    </row>
    <row r="56" spans="1:3" x14ac:dyDescent="0.25">
      <c r="A56" s="192" t="s">
        <v>79</v>
      </c>
      <c r="B56" s="11" t="s">
        <v>1003</v>
      </c>
      <c r="C56" s="22">
        <v>19</v>
      </c>
    </row>
    <row r="57" spans="1:3" x14ac:dyDescent="0.25">
      <c r="A57" s="194"/>
      <c r="B57" s="11" t="s">
        <v>1004</v>
      </c>
      <c r="C57" s="22">
        <v>113</v>
      </c>
    </row>
    <row r="58" spans="1:3" x14ac:dyDescent="0.25">
      <c r="A58" s="192" t="s">
        <v>1005</v>
      </c>
      <c r="B58" s="11" t="s">
        <v>1006</v>
      </c>
      <c r="C58" s="22">
        <v>0</v>
      </c>
    </row>
    <row r="59" spans="1:3" x14ac:dyDescent="0.25">
      <c r="A59" s="194"/>
      <c r="B59" s="11" t="s">
        <v>1007</v>
      </c>
      <c r="C59" s="22">
        <v>0</v>
      </c>
    </row>
    <row r="60" spans="1:3" x14ac:dyDescent="0.25">
      <c r="A60" s="192" t="s">
        <v>1008</v>
      </c>
      <c r="B60" s="11" t="s">
        <v>1006</v>
      </c>
      <c r="C60" s="22">
        <v>4</v>
      </c>
    </row>
    <row r="61" spans="1:3" x14ac:dyDescent="0.25">
      <c r="A61" s="194"/>
      <c r="B61" s="11" t="s">
        <v>1007</v>
      </c>
      <c r="C61" s="22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2">
        <v>368</v>
      </c>
    </row>
    <row r="66" spans="1:3" x14ac:dyDescent="0.25">
      <c r="A66" s="193"/>
      <c r="B66" s="11" t="s">
        <v>1010</v>
      </c>
      <c r="C66" s="22">
        <v>10</v>
      </c>
    </row>
    <row r="67" spans="1:3" x14ac:dyDescent="0.25">
      <c r="A67" s="193"/>
      <c r="B67" s="11" t="s">
        <v>1011</v>
      </c>
      <c r="C67" s="22">
        <v>137</v>
      </c>
    </row>
    <row r="68" spans="1:3" x14ac:dyDescent="0.25">
      <c r="A68" s="194"/>
      <c r="B68" s="11" t="s">
        <v>1012</v>
      </c>
      <c r="C68" s="22">
        <v>23</v>
      </c>
    </row>
    <row r="69" spans="1:3" x14ac:dyDescent="0.25">
      <c r="A69" s="192" t="s">
        <v>1013</v>
      </c>
      <c r="B69" s="11" t="s">
        <v>1014</v>
      </c>
      <c r="C69" s="22">
        <v>42</v>
      </c>
    </row>
    <row r="70" spans="1:3" x14ac:dyDescent="0.25">
      <c r="A70" s="193"/>
      <c r="B70" s="11" t="s">
        <v>1015</v>
      </c>
      <c r="C70" s="22">
        <v>0</v>
      </c>
    </row>
    <row r="71" spans="1:3" x14ac:dyDescent="0.25">
      <c r="A71" s="194"/>
      <c r="B71" s="11" t="s">
        <v>1016</v>
      </c>
      <c r="C71" s="22">
        <v>0</v>
      </c>
    </row>
    <row r="72" spans="1:3" x14ac:dyDescent="0.25">
      <c r="A72" s="192" t="s">
        <v>1017</v>
      </c>
      <c r="B72" s="11" t="s">
        <v>1018</v>
      </c>
      <c r="C72" s="22">
        <v>156</v>
      </c>
    </row>
    <row r="73" spans="1:3" x14ac:dyDescent="0.25">
      <c r="A73" s="193"/>
      <c r="B73" s="11" t="s">
        <v>1019</v>
      </c>
      <c r="C73" s="22">
        <v>3</v>
      </c>
    </row>
    <row r="74" spans="1:3" x14ac:dyDescent="0.25">
      <c r="A74" s="193"/>
      <c r="B74" s="11" t="s">
        <v>1020</v>
      </c>
      <c r="C74" s="22">
        <v>5</v>
      </c>
    </row>
    <row r="75" spans="1:3" x14ac:dyDescent="0.25">
      <c r="A75" s="193"/>
      <c r="B75" s="11" t="s">
        <v>1021</v>
      </c>
      <c r="C75" s="22">
        <v>157</v>
      </c>
    </row>
    <row r="76" spans="1:3" x14ac:dyDescent="0.25">
      <c r="A76" s="194"/>
      <c r="B76" s="11" t="s">
        <v>1012</v>
      </c>
      <c r="C76" s="22">
        <v>38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1</v>
      </c>
    </row>
    <row r="81" spans="1:3" x14ac:dyDescent="0.25">
      <c r="A81" s="10" t="s">
        <v>1024</v>
      </c>
      <c r="B81" s="15"/>
      <c r="C81" s="22">
        <v>3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2">
        <v>15</v>
      </c>
    </row>
    <row r="87" spans="1:3" x14ac:dyDescent="0.25">
      <c r="A87" s="194"/>
      <c r="B87" s="11" t="s">
        <v>1012</v>
      </c>
      <c r="C87" s="22">
        <v>30</v>
      </c>
    </row>
    <row r="88" spans="1:3" x14ac:dyDescent="0.25">
      <c r="A88" s="192" t="s">
        <v>1028</v>
      </c>
      <c r="B88" s="11" t="s">
        <v>1018</v>
      </c>
      <c r="C88" s="22">
        <v>4</v>
      </c>
    </row>
    <row r="89" spans="1:3" x14ac:dyDescent="0.25">
      <c r="A89" s="194"/>
      <c r="B89" s="11" t="s">
        <v>1012</v>
      </c>
      <c r="C89" s="22">
        <v>13</v>
      </c>
    </row>
    <row r="90" spans="1:3" x14ac:dyDescent="0.25">
      <c r="A90" s="192" t="s">
        <v>1029</v>
      </c>
      <c r="B90" s="11" t="s">
        <v>1018</v>
      </c>
      <c r="C90" s="22">
        <v>44</v>
      </c>
    </row>
    <row r="91" spans="1:3" x14ac:dyDescent="0.25">
      <c r="A91" s="194"/>
      <c r="B91" s="11" t="s">
        <v>1012</v>
      </c>
      <c r="C91" s="22">
        <v>107</v>
      </c>
    </row>
    <row r="92" spans="1:3" x14ac:dyDescent="0.25">
      <c r="A92" s="192" t="s">
        <v>1030</v>
      </c>
      <c r="B92" s="11" t="s">
        <v>1018</v>
      </c>
      <c r="C92" s="22">
        <v>0</v>
      </c>
    </row>
    <row r="93" spans="1:3" x14ac:dyDescent="0.25">
      <c r="A93" s="194"/>
      <c r="B93" s="11" t="s">
        <v>1012</v>
      </c>
      <c r="C93" s="22">
        <v>0</v>
      </c>
    </row>
    <row r="94" spans="1:3" x14ac:dyDescent="0.25">
      <c r="A94" s="192" t="s">
        <v>1031</v>
      </c>
      <c r="B94" s="11" t="s">
        <v>1018</v>
      </c>
      <c r="C94" s="22">
        <v>2</v>
      </c>
    </row>
    <row r="95" spans="1:3" x14ac:dyDescent="0.25">
      <c r="A95" s="194"/>
      <c r="B95" s="11" t="s">
        <v>1012</v>
      </c>
      <c r="C95" s="22">
        <v>0</v>
      </c>
    </row>
    <row r="96" spans="1:3" x14ac:dyDescent="0.25">
      <c r="A96" s="192" t="s">
        <v>1032</v>
      </c>
      <c r="B96" s="11" t="s">
        <v>1018</v>
      </c>
      <c r="C96" s="22">
        <v>1</v>
      </c>
    </row>
    <row r="97" spans="1:3" x14ac:dyDescent="0.25">
      <c r="A97" s="194"/>
      <c r="B97" s="11" t="s">
        <v>1012</v>
      </c>
      <c r="C97" s="22">
        <v>1</v>
      </c>
    </row>
    <row r="98" spans="1:3" x14ac:dyDescent="0.25">
      <c r="A98" s="192" t="s">
        <v>1033</v>
      </c>
      <c r="B98" s="11" t="s">
        <v>1018</v>
      </c>
      <c r="C98" s="22">
        <v>0</v>
      </c>
    </row>
    <row r="99" spans="1:3" x14ac:dyDescent="0.25">
      <c r="A99" s="194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20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2">
        <v>0</v>
      </c>
    </row>
    <row r="106" spans="1:3" x14ac:dyDescent="0.25">
      <c r="A106" s="194"/>
      <c r="B106" s="11" t="s">
        <v>1039</v>
      </c>
      <c r="C106" s="22">
        <v>31</v>
      </c>
    </row>
    <row r="107" spans="1:3" x14ac:dyDescent="0.25">
      <c r="A107" s="10" t="s">
        <v>1040</v>
      </c>
      <c r="B107" s="15"/>
      <c r="C107" s="22">
        <v>2</v>
      </c>
    </row>
    <row r="108" spans="1:3" x14ac:dyDescent="0.25">
      <c r="A108" s="10" t="s">
        <v>1041</v>
      </c>
      <c r="B108" s="15"/>
      <c r="C108" s="22">
        <v>0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0</v>
      </c>
    </row>
    <row r="111" spans="1:3" x14ac:dyDescent="0.25">
      <c r="A111" s="10" t="s">
        <v>1044</v>
      </c>
      <c r="B111" s="15"/>
      <c r="C111" s="22">
        <v>0</v>
      </c>
    </row>
    <row r="112" spans="1:3" ht="22.5" x14ac:dyDescent="0.25">
      <c r="A112" s="10" t="s">
        <v>1045</v>
      </c>
      <c r="B112" s="15"/>
      <c r="C112" s="22">
        <v>0</v>
      </c>
    </row>
    <row r="113" spans="1:1" x14ac:dyDescent="0.25">
      <c r="A113" s="17"/>
    </row>
  </sheetData>
  <sheetProtection algorithmName="SHA-512" hashValue="I/hdEW++nuBJImip4LvDDjJTfQpGL9Q1GlJLpSfdURtms22+HMqx5A79KTb2K2W+aauoOWCYmRJkbQp94TUqeg==" saltValue="ZxQPvP6uxh2Svin36+Oby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2">
        <v>20</v>
      </c>
    </row>
    <row r="6" spans="1:3" x14ac:dyDescent="0.25">
      <c r="A6" s="193"/>
      <c r="B6" s="32" t="s">
        <v>304</v>
      </c>
      <c r="C6" s="22">
        <v>103</v>
      </c>
    </row>
    <row r="7" spans="1:3" x14ac:dyDescent="0.25">
      <c r="A7" s="193"/>
      <c r="B7" s="32" t="s">
        <v>1050</v>
      </c>
      <c r="C7" s="22">
        <v>63</v>
      </c>
    </row>
    <row r="8" spans="1:3" x14ac:dyDescent="0.25">
      <c r="A8" s="193"/>
      <c r="B8" s="32" t="s">
        <v>1051</v>
      </c>
      <c r="C8" s="21"/>
    </row>
    <row r="9" spans="1:3" x14ac:dyDescent="0.25">
      <c r="A9" s="193"/>
      <c r="B9" s="32" t="s">
        <v>1052</v>
      </c>
      <c r="C9" s="21"/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2">
        <v>63</v>
      </c>
    </row>
    <row r="13" spans="1:3" x14ac:dyDescent="0.25">
      <c r="A13" s="193"/>
      <c r="B13" s="32" t="s">
        <v>1056</v>
      </c>
      <c r="C13" s="22">
        <v>23</v>
      </c>
    </row>
    <row r="14" spans="1:3" x14ac:dyDescent="0.25">
      <c r="A14" s="193"/>
      <c r="B14" s="32" t="s">
        <v>1057</v>
      </c>
      <c r="C14" s="22">
        <v>21</v>
      </c>
    </row>
    <row r="15" spans="1:3" x14ac:dyDescent="0.25">
      <c r="A15" s="194"/>
      <c r="B15" s="32" t="s">
        <v>1058</v>
      </c>
      <c r="C15" s="22">
        <v>19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3</v>
      </c>
    </row>
    <row r="20" spans="1:3" x14ac:dyDescent="0.25">
      <c r="A20" s="10" t="s">
        <v>1061</v>
      </c>
      <c r="B20" s="33"/>
      <c r="C20" s="22">
        <v>3</v>
      </c>
    </row>
    <row r="21" spans="1:3" x14ac:dyDescent="0.25">
      <c r="A21" s="10" t="s">
        <v>1062</v>
      </c>
      <c r="B21" s="33"/>
      <c r="C21" s="22">
        <v>11</v>
      </c>
    </row>
    <row r="22" spans="1:3" x14ac:dyDescent="0.25">
      <c r="A22" s="10" t="s">
        <v>1063</v>
      </c>
      <c r="B22" s="33"/>
      <c r="C22" s="22">
        <v>17</v>
      </c>
    </row>
    <row r="23" spans="1:3" x14ac:dyDescent="0.25">
      <c r="A23" s="10" t="s">
        <v>1064</v>
      </c>
      <c r="B23" s="33"/>
      <c r="C23" s="22">
        <v>9</v>
      </c>
    </row>
    <row r="24" spans="1:3" x14ac:dyDescent="0.25">
      <c r="A24" s="10" t="s">
        <v>1065</v>
      </c>
      <c r="B24" s="33"/>
      <c r="C24" s="22">
        <v>5</v>
      </c>
    </row>
    <row r="25" spans="1:3" x14ac:dyDescent="0.25">
      <c r="A25" s="10" t="s">
        <v>1066</v>
      </c>
      <c r="B25" s="33"/>
      <c r="C25" s="22">
        <v>3</v>
      </c>
    </row>
    <row r="26" spans="1:3" x14ac:dyDescent="0.25">
      <c r="A26" s="10" t="s">
        <v>1067</v>
      </c>
      <c r="B26" s="33"/>
      <c r="C26" s="22">
        <v>2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3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/>
    </row>
    <row r="33" spans="1:6" x14ac:dyDescent="0.25">
      <c r="A33" s="10" t="s">
        <v>1072</v>
      </c>
      <c r="B33" s="33"/>
      <c r="C33" s="22">
        <v>4</v>
      </c>
    </row>
    <row r="34" spans="1:6" x14ac:dyDescent="0.25">
      <c r="A34" s="10" t="s">
        <v>1073</v>
      </c>
      <c r="B34" s="33"/>
      <c r="C34" s="22">
        <v>1</v>
      </c>
    </row>
    <row r="35" spans="1:6" x14ac:dyDescent="0.25">
      <c r="A35" s="10" t="s">
        <v>1074</v>
      </c>
      <c r="B35" s="33"/>
      <c r="C35" s="22">
        <v>1</v>
      </c>
    </row>
    <row r="36" spans="1:6" x14ac:dyDescent="0.25">
      <c r="A36" s="10" t="s">
        <v>1075</v>
      </c>
      <c r="B36" s="33"/>
      <c r="C36" s="21"/>
    </row>
    <row r="37" spans="1:6" x14ac:dyDescent="0.25">
      <c r="A37" s="10" t="s">
        <v>1076</v>
      </c>
      <c r="B37" s="33"/>
      <c r="C37" s="22">
        <v>21</v>
      </c>
    </row>
    <row r="38" spans="1:6" x14ac:dyDescent="0.25">
      <c r="A38" s="10" t="s">
        <v>1077</v>
      </c>
      <c r="B38" s="33"/>
      <c r="C38" s="21"/>
    </row>
    <row r="39" spans="1:6" x14ac:dyDescent="0.25">
      <c r="A39" s="10" t="s">
        <v>1078</v>
      </c>
      <c r="B39" s="33"/>
      <c r="C39" s="21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/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6"/>
      <c r="D51" s="16"/>
      <c r="E51" s="16"/>
      <c r="F51" s="21"/>
    </row>
    <row r="52" spans="1:6" x14ac:dyDescent="0.25">
      <c r="A52" s="190"/>
      <c r="B52" s="11" t="s">
        <v>334</v>
      </c>
      <c r="C52" s="12">
        <v>9</v>
      </c>
      <c r="D52" s="12">
        <v>3</v>
      </c>
      <c r="E52" s="12">
        <v>1</v>
      </c>
      <c r="F52" s="22">
        <v>0</v>
      </c>
    </row>
    <row r="53" spans="1:6" x14ac:dyDescent="0.25">
      <c r="A53" s="190"/>
      <c r="B53" s="11" t="s">
        <v>1087</v>
      </c>
      <c r="C53" s="12">
        <v>60</v>
      </c>
      <c r="D53" s="12">
        <v>35</v>
      </c>
      <c r="E53" s="12">
        <v>3</v>
      </c>
      <c r="F53" s="22">
        <v>0</v>
      </c>
    </row>
    <row r="54" spans="1:6" x14ac:dyDescent="0.25">
      <c r="A54" s="190"/>
      <c r="B54" s="11" t="s">
        <v>1088</v>
      </c>
      <c r="C54" s="12">
        <v>3</v>
      </c>
      <c r="D54" s="12">
        <v>3</v>
      </c>
      <c r="E54" s="12">
        <v>0</v>
      </c>
      <c r="F54" s="22">
        <v>0</v>
      </c>
    </row>
    <row r="55" spans="1:6" x14ac:dyDescent="0.25">
      <c r="A55" s="190"/>
      <c r="B55" s="11" t="s">
        <v>1089</v>
      </c>
      <c r="C55" s="16"/>
      <c r="D55" s="16"/>
      <c r="E55" s="16"/>
      <c r="F55" s="21"/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3</v>
      </c>
      <c r="D57" s="12">
        <v>3</v>
      </c>
      <c r="E57" s="12">
        <v>3</v>
      </c>
      <c r="F57" s="22">
        <v>0</v>
      </c>
    </row>
    <row r="58" spans="1:6" x14ac:dyDescent="0.25">
      <c r="A58" s="190"/>
      <c r="B58" s="11" t="s">
        <v>1092</v>
      </c>
      <c r="C58" s="16"/>
      <c r="D58" s="16"/>
      <c r="E58" s="16"/>
      <c r="F58" s="21"/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6"/>
      <c r="D60" s="16"/>
      <c r="E60" s="16"/>
      <c r="F60" s="21"/>
    </row>
    <row r="61" spans="1:6" x14ac:dyDescent="0.25">
      <c r="A61" s="190"/>
      <c r="B61" s="11" t="s">
        <v>1094</v>
      </c>
      <c r="C61" s="16"/>
      <c r="D61" s="16"/>
      <c r="E61" s="16"/>
      <c r="F61" s="21"/>
    </row>
    <row r="62" spans="1:6" x14ac:dyDescent="0.25">
      <c r="A62" s="190"/>
      <c r="B62" s="11" t="s">
        <v>1095</v>
      </c>
      <c r="C62" s="16"/>
      <c r="D62" s="16"/>
      <c r="E62" s="16"/>
      <c r="F62" s="21"/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3</v>
      </c>
      <c r="D64" s="12">
        <v>3</v>
      </c>
      <c r="E64" s="12">
        <v>0</v>
      </c>
      <c r="F64" s="22">
        <v>0</v>
      </c>
    </row>
    <row r="65" spans="1:6" x14ac:dyDescent="0.25">
      <c r="A65" s="190"/>
      <c r="B65" s="11" t="s">
        <v>1098</v>
      </c>
      <c r="C65" s="16"/>
      <c r="D65" s="16"/>
      <c r="E65" s="16"/>
      <c r="F65" s="21"/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78</v>
      </c>
      <c r="D67" s="29">
        <v>47</v>
      </c>
      <c r="E67" s="29">
        <v>7</v>
      </c>
      <c r="F67" s="29">
        <v>0</v>
      </c>
    </row>
    <row r="68" spans="1:6" x14ac:dyDescent="0.25">
      <c r="A68" s="189" t="s">
        <v>977</v>
      </c>
      <c r="B68" s="11" t="s">
        <v>1101</v>
      </c>
      <c r="C68" s="12">
        <v>17</v>
      </c>
      <c r="D68" s="12">
        <v>0</v>
      </c>
      <c r="E68" s="12">
        <v>0</v>
      </c>
      <c r="F68" s="22">
        <v>0</v>
      </c>
    </row>
    <row r="69" spans="1:6" x14ac:dyDescent="0.25">
      <c r="A69" s="190"/>
      <c r="B69" s="11" t="s">
        <v>1102</v>
      </c>
      <c r="C69" s="16"/>
      <c r="D69" s="16"/>
      <c r="E69" s="16"/>
      <c r="F69" s="21"/>
    </row>
    <row r="70" spans="1:6" x14ac:dyDescent="0.25">
      <c r="A70" s="191"/>
      <c r="B70" s="11" t="s">
        <v>111</v>
      </c>
      <c r="C70" s="12">
        <v>8</v>
      </c>
      <c r="D70" s="12">
        <v>0</v>
      </c>
      <c r="E70" s="12">
        <v>0</v>
      </c>
      <c r="F70" s="22">
        <v>0</v>
      </c>
    </row>
    <row r="71" spans="1:6" x14ac:dyDescent="0.25">
      <c r="A71" s="203" t="s">
        <v>1103</v>
      </c>
      <c r="B71" s="204"/>
      <c r="C71" s="29">
        <v>25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PawJ9oPSQvttS9ZZBOY8k6tFY48XpVdkvMCKACfUF6boERv4cWmlWC0LeIA3ljLyys3alUth7JWCscxfeOuUdA==" saltValue="4hcrW88BmPjEfPKTPQFL/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2">
        <v>5</v>
      </c>
    </row>
    <row r="6" spans="1:3" x14ac:dyDescent="0.25">
      <c r="A6" s="190"/>
      <c r="B6" s="11" t="s">
        <v>1049</v>
      </c>
      <c r="C6" s="21"/>
    </row>
    <row r="7" spans="1:3" x14ac:dyDescent="0.25">
      <c r="A7" s="190"/>
      <c r="B7" s="11" t="s">
        <v>1108</v>
      </c>
      <c r="C7" s="22">
        <v>97</v>
      </c>
    </row>
    <row r="8" spans="1:3" x14ac:dyDescent="0.25">
      <c r="A8" s="190"/>
      <c r="B8" s="11" t="s">
        <v>1109</v>
      </c>
      <c r="C8" s="22">
        <v>60</v>
      </c>
    </row>
    <row r="9" spans="1:3" x14ac:dyDescent="0.25">
      <c r="A9" s="190"/>
      <c r="B9" s="11" t="s">
        <v>1051</v>
      </c>
      <c r="C9" s="21"/>
    </row>
    <row r="10" spans="1:3" x14ac:dyDescent="0.25">
      <c r="A10" s="190"/>
      <c r="B10" s="11" t="s">
        <v>1052</v>
      </c>
      <c r="C10" s="21"/>
    </row>
    <row r="11" spans="1:3" x14ac:dyDescent="0.25">
      <c r="A11" s="190"/>
      <c r="B11" s="11" t="s">
        <v>1110</v>
      </c>
      <c r="C11" s="21"/>
    </row>
    <row r="12" spans="1:3" x14ac:dyDescent="0.25">
      <c r="A12" s="191"/>
      <c r="B12" s="11" t="s">
        <v>1111</v>
      </c>
      <c r="C12" s="21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161</v>
      </c>
    </row>
    <row r="17" spans="1:3" x14ac:dyDescent="0.25">
      <c r="A17" s="20" t="s">
        <v>1114</v>
      </c>
      <c r="B17" s="15"/>
      <c r="C17" s="22">
        <v>37</v>
      </c>
    </row>
    <row r="18" spans="1:3" x14ac:dyDescent="0.25">
      <c r="A18" s="20" t="s">
        <v>1115</v>
      </c>
      <c r="B18" s="15"/>
      <c r="C18" s="22">
        <v>4</v>
      </c>
    </row>
    <row r="19" spans="1:3" x14ac:dyDescent="0.25">
      <c r="A19" s="20" t="s">
        <v>1116</v>
      </c>
      <c r="B19" s="15"/>
      <c r="C19" s="22">
        <v>33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/>
    </row>
    <row r="24" spans="1:3" x14ac:dyDescent="0.25">
      <c r="A24" s="20" t="s">
        <v>1119</v>
      </c>
      <c r="B24" s="15"/>
      <c r="C24" s="21"/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1"/>
    </row>
    <row r="28" spans="1:3" x14ac:dyDescent="0.25">
      <c r="A28" s="20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/>
    </row>
    <row r="33" spans="1:3" x14ac:dyDescent="0.25">
      <c r="A33" s="20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3</v>
      </c>
    </row>
    <row r="38" spans="1:3" x14ac:dyDescent="0.25">
      <c r="A38" s="20" t="s">
        <v>1128</v>
      </c>
      <c r="B38" s="15"/>
      <c r="C38" s="22">
        <v>30</v>
      </c>
    </row>
    <row r="39" spans="1:3" x14ac:dyDescent="0.25">
      <c r="A39" s="20" t="s">
        <v>1129</v>
      </c>
      <c r="B39" s="15"/>
      <c r="C39" s="22">
        <v>6</v>
      </c>
    </row>
    <row r="40" spans="1:3" x14ac:dyDescent="0.25">
      <c r="A40" s="20" t="s">
        <v>1130</v>
      </c>
      <c r="B40" s="15"/>
      <c r="C40" s="22">
        <v>2</v>
      </c>
    </row>
    <row r="41" spans="1:3" x14ac:dyDescent="0.25">
      <c r="A41" s="20" t="s">
        <v>1131</v>
      </c>
      <c r="B41" s="15"/>
      <c r="C41" s="22">
        <v>4</v>
      </c>
    </row>
    <row r="42" spans="1:3" x14ac:dyDescent="0.25">
      <c r="A42" s="20" t="s">
        <v>1132</v>
      </c>
      <c r="B42" s="15"/>
      <c r="C42" s="21"/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2</v>
      </c>
    </row>
    <row r="47" spans="1:3" x14ac:dyDescent="0.25">
      <c r="A47" s="20" t="s">
        <v>1135</v>
      </c>
      <c r="B47" s="15"/>
      <c r="C47" s="21"/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2">
        <v>31</v>
      </c>
    </row>
    <row r="52" spans="1:6" x14ac:dyDescent="0.25">
      <c r="A52" s="190"/>
      <c r="B52" s="11" t="s">
        <v>1139</v>
      </c>
      <c r="C52" s="22">
        <v>16</v>
      </c>
    </row>
    <row r="53" spans="1:6" x14ac:dyDescent="0.25">
      <c r="A53" s="190"/>
      <c r="B53" s="11" t="s">
        <v>1140</v>
      </c>
      <c r="C53" s="22">
        <v>13</v>
      </c>
    </row>
    <row r="54" spans="1:6" x14ac:dyDescent="0.25">
      <c r="A54" s="191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/>
    </row>
    <row r="59" spans="1:6" x14ac:dyDescent="0.25">
      <c r="A59" s="20" t="s">
        <v>114</v>
      </c>
      <c r="B59" s="15"/>
      <c r="C59" s="21"/>
    </row>
    <row r="60" spans="1:6" x14ac:dyDescent="0.25">
      <c r="A60" s="20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0"/>
      <c r="B64" s="11" t="s">
        <v>1084</v>
      </c>
      <c r="C64" s="16"/>
      <c r="D64" s="16"/>
      <c r="E64" s="16"/>
      <c r="F64" s="21"/>
    </row>
    <row r="65" spans="1:6" x14ac:dyDescent="0.25">
      <c r="A65" s="190"/>
      <c r="B65" s="11" t="s">
        <v>1085</v>
      </c>
      <c r="C65" s="16"/>
      <c r="D65" s="16"/>
      <c r="E65" s="16"/>
      <c r="F65" s="21"/>
    </row>
    <row r="66" spans="1:6" x14ac:dyDescent="0.25">
      <c r="A66" s="190"/>
      <c r="B66" s="11" t="s">
        <v>1086</v>
      </c>
      <c r="C66" s="16"/>
      <c r="D66" s="16"/>
      <c r="E66" s="16"/>
      <c r="F66" s="21"/>
    </row>
    <row r="67" spans="1:6" x14ac:dyDescent="0.25">
      <c r="A67" s="190"/>
      <c r="B67" s="11" t="s">
        <v>334</v>
      </c>
      <c r="C67" s="12">
        <v>4</v>
      </c>
      <c r="D67" s="12">
        <v>6</v>
      </c>
      <c r="E67" s="12">
        <v>4</v>
      </c>
      <c r="F67" s="22">
        <v>0</v>
      </c>
    </row>
    <row r="68" spans="1:6" x14ac:dyDescent="0.25">
      <c r="A68" s="190"/>
      <c r="B68" s="11" t="s">
        <v>1142</v>
      </c>
      <c r="C68" s="12">
        <v>53</v>
      </c>
      <c r="D68" s="12">
        <v>28</v>
      </c>
      <c r="E68" s="12">
        <v>29</v>
      </c>
      <c r="F68" s="22">
        <v>3</v>
      </c>
    </row>
    <row r="69" spans="1:6" x14ac:dyDescent="0.25">
      <c r="A69" s="190"/>
      <c r="B69" s="11" t="s">
        <v>1143</v>
      </c>
      <c r="C69" s="12">
        <v>12</v>
      </c>
      <c r="D69" s="12">
        <v>30</v>
      </c>
      <c r="E69" s="12">
        <v>14</v>
      </c>
      <c r="F69" s="22">
        <v>0</v>
      </c>
    </row>
    <row r="70" spans="1:6" x14ac:dyDescent="0.25">
      <c r="A70" s="190"/>
      <c r="B70" s="11" t="s">
        <v>1089</v>
      </c>
      <c r="C70" s="12">
        <v>0</v>
      </c>
      <c r="D70" s="12">
        <v>2</v>
      </c>
      <c r="E70" s="12">
        <v>3</v>
      </c>
      <c r="F70" s="22">
        <v>0</v>
      </c>
    </row>
    <row r="71" spans="1:6" x14ac:dyDescent="0.25">
      <c r="A71" s="190"/>
      <c r="B71" s="11" t="s">
        <v>1144</v>
      </c>
      <c r="C71" s="16"/>
      <c r="D71" s="16"/>
      <c r="E71" s="16"/>
      <c r="F71" s="21"/>
    </row>
    <row r="72" spans="1:6" x14ac:dyDescent="0.25">
      <c r="A72" s="190"/>
      <c r="B72" s="11" t="s">
        <v>1145</v>
      </c>
      <c r="C72" s="12">
        <v>9</v>
      </c>
      <c r="D72" s="12">
        <v>18</v>
      </c>
      <c r="E72" s="12">
        <v>14</v>
      </c>
      <c r="F72" s="22">
        <v>0</v>
      </c>
    </row>
    <row r="73" spans="1:6" x14ac:dyDescent="0.25">
      <c r="A73" s="190"/>
      <c r="B73" s="11" t="s">
        <v>1146</v>
      </c>
      <c r="C73" s="12">
        <v>3</v>
      </c>
      <c r="D73" s="12">
        <v>0</v>
      </c>
      <c r="E73" s="12">
        <v>2</v>
      </c>
      <c r="F73" s="22">
        <v>0</v>
      </c>
    </row>
    <row r="74" spans="1:6" x14ac:dyDescent="0.25">
      <c r="A74" s="190"/>
      <c r="B74" s="11" t="s">
        <v>1093</v>
      </c>
      <c r="C74" s="12">
        <v>2</v>
      </c>
      <c r="D74" s="12">
        <v>0</v>
      </c>
      <c r="E74" s="12">
        <v>0</v>
      </c>
      <c r="F74" s="22">
        <v>0</v>
      </c>
    </row>
    <row r="75" spans="1:6" x14ac:dyDescent="0.25">
      <c r="A75" s="190"/>
      <c r="B75" s="11" t="s">
        <v>405</v>
      </c>
      <c r="C75" s="16"/>
      <c r="D75" s="16"/>
      <c r="E75" s="16"/>
      <c r="F75" s="21"/>
    </row>
    <row r="76" spans="1:6" x14ac:dyDescent="0.25">
      <c r="A76" s="190"/>
      <c r="B76" s="11" t="s">
        <v>1094</v>
      </c>
      <c r="C76" s="16"/>
      <c r="D76" s="16"/>
      <c r="E76" s="16"/>
      <c r="F76" s="21"/>
    </row>
    <row r="77" spans="1:6" x14ac:dyDescent="0.25">
      <c r="A77" s="190"/>
      <c r="B77" s="11" t="s">
        <v>1095</v>
      </c>
      <c r="C77" s="16"/>
      <c r="D77" s="16"/>
      <c r="E77" s="16"/>
      <c r="F77" s="21"/>
    </row>
    <row r="78" spans="1:6" x14ac:dyDescent="0.25">
      <c r="A78" s="190"/>
      <c r="B78" s="11" t="s">
        <v>1096</v>
      </c>
      <c r="C78" s="16"/>
      <c r="D78" s="16"/>
      <c r="E78" s="16"/>
      <c r="F78" s="21"/>
    </row>
    <row r="79" spans="1:6" x14ac:dyDescent="0.25">
      <c r="A79" s="190"/>
      <c r="B79" s="11" t="s">
        <v>1097</v>
      </c>
      <c r="C79" s="12">
        <v>8</v>
      </c>
      <c r="D79" s="12">
        <v>15</v>
      </c>
      <c r="E79" s="12">
        <v>6</v>
      </c>
      <c r="F79" s="22">
        <v>1</v>
      </c>
    </row>
    <row r="80" spans="1:6" x14ac:dyDescent="0.25">
      <c r="A80" s="190"/>
      <c r="B80" s="11" t="s">
        <v>1098</v>
      </c>
      <c r="C80" s="16"/>
      <c r="D80" s="16"/>
      <c r="E80" s="16"/>
      <c r="F80" s="21"/>
    </row>
    <row r="81" spans="1:6" x14ac:dyDescent="0.25">
      <c r="A81" s="191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91</v>
      </c>
      <c r="D82" s="29">
        <v>99</v>
      </c>
      <c r="E82" s="29">
        <v>72</v>
      </c>
      <c r="F82" s="29">
        <v>4</v>
      </c>
    </row>
    <row r="83" spans="1:6" x14ac:dyDescent="0.25">
      <c r="A83" s="189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22">
        <v>0</v>
      </c>
    </row>
    <row r="84" spans="1:6" x14ac:dyDescent="0.25">
      <c r="A84" s="190"/>
      <c r="B84" s="11" t="s">
        <v>1102</v>
      </c>
      <c r="C84" s="16"/>
      <c r="D84" s="16"/>
      <c r="E84" s="16"/>
      <c r="F84" s="21"/>
    </row>
    <row r="85" spans="1:6" x14ac:dyDescent="0.25">
      <c r="A85" s="191"/>
      <c r="B85" s="11" t="s">
        <v>111</v>
      </c>
      <c r="C85" s="16"/>
      <c r="D85" s="16"/>
      <c r="E85" s="16"/>
      <c r="F85" s="21"/>
    </row>
    <row r="86" spans="1:6" x14ac:dyDescent="0.25">
      <c r="A86" s="205" t="s">
        <v>1148</v>
      </c>
      <c r="B86" s="206"/>
      <c r="C86" s="29">
        <v>1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Yp8xspS4RGDs2ppV/mn/ss4s3Wr+Lugd0eMk1pghK09kw/55mMEu0Ro69QuJ89+7Jj4PMKjKvDpSJoq/TXjcjA==" saltValue="etvGvHkVZUuVjUPmY0+HZ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0</v>
      </c>
    </row>
    <row r="6" spans="1:3" ht="22.5" x14ac:dyDescent="0.25">
      <c r="A6" s="10" t="s">
        <v>1152</v>
      </c>
      <c r="B6" s="15"/>
      <c r="C6" s="22">
        <v>35</v>
      </c>
    </row>
    <row r="7" spans="1:3" x14ac:dyDescent="0.25">
      <c r="A7" s="10" t="s">
        <v>1153</v>
      </c>
      <c r="B7" s="15"/>
      <c r="C7" s="22">
        <v>4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2</v>
      </c>
    </row>
    <row r="14" spans="1:3" ht="22.5" x14ac:dyDescent="0.25">
      <c r="A14" s="10" t="s">
        <v>1152</v>
      </c>
      <c r="B14" s="15"/>
      <c r="C14" s="22">
        <v>17</v>
      </c>
    </row>
    <row r="15" spans="1:3" x14ac:dyDescent="0.25">
      <c r="A15" s="10" t="s">
        <v>1157</v>
      </c>
      <c r="B15" s="15"/>
      <c r="C15" s="22">
        <v>1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0</v>
      </c>
    </row>
    <row r="22" spans="1:3" x14ac:dyDescent="0.25">
      <c r="A22" s="10" t="s">
        <v>1159</v>
      </c>
      <c r="B22" s="15"/>
      <c r="C22" s="22">
        <v>0</v>
      </c>
    </row>
    <row r="23" spans="1:3" ht="22.5" x14ac:dyDescent="0.25">
      <c r="A23" s="10" t="s">
        <v>1160</v>
      </c>
      <c r="B23" s="15"/>
      <c r="C23" s="22">
        <v>0</v>
      </c>
    </row>
    <row r="24" spans="1:3" x14ac:dyDescent="0.25">
      <c r="A24" s="10" t="s">
        <v>1161</v>
      </c>
      <c r="B24" s="15"/>
      <c r="C24" s="22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5</v>
      </c>
    </row>
    <row r="29" spans="1:3" x14ac:dyDescent="0.25">
      <c r="A29" s="10" t="s">
        <v>1164</v>
      </c>
      <c r="B29" s="15"/>
      <c r="C29" s="22">
        <v>4</v>
      </c>
    </row>
    <row r="30" spans="1:3" x14ac:dyDescent="0.25">
      <c r="A30" s="10" t="s">
        <v>1165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0</v>
      </c>
    </row>
    <row r="35" spans="1:3" x14ac:dyDescent="0.25">
      <c r="A35" s="10" t="s">
        <v>1168</v>
      </c>
      <c r="B35" s="15"/>
      <c r="C35" s="22">
        <v>2</v>
      </c>
    </row>
    <row r="36" spans="1:3" ht="22.5" x14ac:dyDescent="0.25">
      <c r="A36" s="10" t="s">
        <v>1169</v>
      </c>
      <c r="B36" s="15"/>
      <c r="C36" s="22">
        <v>0</v>
      </c>
    </row>
    <row r="37" spans="1:3" x14ac:dyDescent="0.25">
      <c r="A37" s="17"/>
    </row>
  </sheetData>
  <sheetProtection algorithmName="SHA-512" hashValue="UFEGojpdJrLo91pjKnRd4kbPZPxUS94ZrYy9yokWQHoCMf3K16r0/QbBnQe01TPW2byOv9OI4lhQ2jZr7PUpag==" saltValue="Zx5N0bFIk3TaEkSuV67O1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10</v>
      </c>
    </row>
    <row r="6" spans="1:3" x14ac:dyDescent="0.25">
      <c r="A6" s="10" t="s">
        <v>1173</v>
      </c>
      <c r="B6" s="15"/>
      <c r="C6" s="22">
        <v>12</v>
      </c>
    </row>
    <row r="7" spans="1:3" x14ac:dyDescent="0.25">
      <c r="A7" s="10" t="s">
        <v>1174</v>
      </c>
      <c r="B7" s="15"/>
      <c r="C7" s="22">
        <v>0</v>
      </c>
    </row>
    <row r="8" spans="1:3" x14ac:dyDescent="0.25">
      <c r="A8" s="10" t="s">
        <v>1175</v>
      </c>
      <c r="B8" s="15"/>
      <c r="C8" s="22">
        <v>3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11</v>
      </c>
    </row>
    <row r="15" spans="1:3" x14ac:dyDescent="0.25">
      <c r="A15" s="10" t="s">
        <v>1180</v>
      </c>
      <c r="B15" s="15"/>
      <c r="C15" s="22">
        <v>3</v>
      </c>
    </row>
    <row r="16" spans="1:3" x14ac:dyDescent="0.25">
      <c r="A16" s="10" t="s">
        <v>1181</v>
      </c>
      <c r="B16" s="15"/>
      <c r="C16" s="22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0</v>
      </c>
    </row>
    <row r="21" spans="1:3" x14ac:dyDescent="0.25">
      <c r="A21" s="10" t="s">
        <v>1184</v>
      </c>
      <c r="B21" s="15"/>
      <c r="C21" s="22">
        <v>1</v>
      </c>
    </row>
    <row r="22" spans="1:3" x14ac:dyDescent="0.25">
      <c r="A22" s="10" t="s">
        <v>1185</v>
      </c>
      <c r="B22" s="15"/>
      <c r="C22" s="22">
        <v>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2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2</v>
      </c>
    </row>
    <row r="30" spans="1:3" x14ac:dyDescent="0.25">
      <c r="A30" s="10" t="s">
        <v>1191</v>
      </c>
      <c r="B30" s="15"/>
      <c r="C30" s="22">
        <v>2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0</v>
      </c>
    </row>
    <row r="35" spans="1:3" x14ac:dyDescent="0.25">
      <c r="A35" s="10" t="s">
        <v>1194</v>
      </c>
      <c r="B35" s="15"/>
      <c r="C35" s="22">
        <v>0</v>
      </c>
    </row>
    <row r="36" spans="1:3" x14ac:dyDescent="0.25">
      <c r="A36" s="10" t="s">
        <v>1195</v>
      </c>
      <c r="B36" s="15"/>
      <c r="C36" s="22">
        <v>2</v>
      </c>
    </row>
    <row r="37" spans="1:3" x14ac:dyDescent="0.25">
      <c r="A37" s="10" t="s">
        <v>1113</v>
      </c>
      <c r="B37" s="15"/>
      <c r="C37" s="22">
        <v>1</v>
      </c>
    </row>
    <row r="38" spans="1:3" x14ac:dyDescent="0.25">
      <c r="A38" s="10" t="s">
        <v>1196</v>
      </c>
      <c r="B38" s="15"/>
      <c r="C38" s="22">
        <v>0</v>
      </c>
    </row>
    <row r="39" spans="1:3" x14ac:dyDescent="0.25">
      <c r="A39" s="10" t="s">
        <v>1197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0</v>
      </c>
    </row>
    <row r="46" spans="1:3" x14ac:dyDescent="0.25">
      <c r="A46" s="10" t="s">
        <v>1113</v>
      </c>
      <c r="B46" s="15"/>
      <c r="C46" s="22">
        <v>1</v>
      </c>
    </row>
    <row r="47" spans="1:3" x14ac:dyDescent="0.25">
      <c r="A47" s="10" t="s">
        <v>1196</v>
      </c>
      <c r="B47" s="15"/>
      <c r="C47" s="22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0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0</v>
      </c>
    </row>
    <row r="62" spans="1:3" x14ac:dyDescent="0.25">
      <c r="A62" s="10" t="s">
        <v>1113</v>
      </c>
      <c r="B62" s="15"/>
      <c r="C62" s="22">
        <v>0</v>
      </c>
    </row>
    <row r="63" spans="1:3" x14ac:dyDescent="0.25">
      <c r="A63" s="10" t="s">
        <v>1196</v>
      </c>
      <c r="B63" s="15"/>
      <c r="C63" s="22">
        <v>0</v>
      </c>
    </row>
    <row r="64" spans="1:3" x14ac:dyDescent="0.25">
      <c r="A64" s="17"/>
    </row>
  </sheetData>
  <sheetProtection algorithmName="SHA-512" hashValue="UI2ShMa5tqrHVYSYC1HHoFVWY9SI46AJjgAfiIiFyeAdmb8eXHoSTYs9x0zHWzNFRdi9/taZPKzbuTMZBFBGRw==" saltValue="dp4MRrJk7VuP4vTl3T/tB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275</v>
      </c>
      <c r="D4" s="29">
        <v>284</v>
      </c>
      <c r="E4" s="30">
        <v>-1</v>
      </c>
      <c r="F4" s="29">
        <v>400</v>
      </c>
      <c r="G4" s="29">
        <v>339</v>
      </c>
      <c r="H4" s="29">
        <v>104</v>
      </c>
      <c r="I4" s="29">
        <v>86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436</v>
      </c>
    </row>
    <row r="5" spans="1:16" ht="45" x14ac:dyDescent="0.25">
      <c r="A5" s="35" t="s">
        <v>646</v>
      </c>
      <c r="B5" s="35" t="s">
        <v>647</v>
      </c>
      <c r="C5" s="12">
        <v>1</v>
      </c>
      <c r="D5" s="12">
        <v>1</v>
      </c>
      <c r="E5" s="28">
        <v>0</v>
      </c>
      <c r="F5" s="12">
        <v>3</v>
      </c>
      <c r="G5" s="12">
        <v>2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2</v>
      </c>
    </row>
    <row r="6" spans="1:16" ht="33.75" x14ac:dyDescent="0.25">
      <c r="A6" s="35" t="s">
        <v>648</v>
      </c>
      <c r="B6" s="35" t="s">
        <v>649</v>
      </c>
      <c r="C6" s="12">
        <v>143</v>
      </c>
      <c r="D6" s="12">
        <v>140</v>
      </c>
      <c r="E6" s="28">
        <v>0</v>
      </c>
      <c r="F6" s="12">
        <v>222</v>
      </c>
      <c r="G6" s="12">
        <v>208</v>
      </c>
      <c r="H6" s="12">
        <v>35</v>
      </c>
      <c r="I6" s="12">
        <v>33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242</v>
      </c>
    </row>
    <row r="7" spans="1:16" ht="22.5" x14ac:dyDescent="0.25">
      <c r="A7" s="35" t="s">
        <v>650</v>
      </c>
      <c r="B7" s="35" t="s">
        <v>651</v>
      </c>
      <c r="C7" s="12">
        <v>16</v>
      </c>
      <c r="D7" s="12">
        <v>5</v>
      </c>
      <c r="E7" s="28">
        <v>2</v>
      </c>
      <c r="F7" s="12">
        <v>7</v>
      </c>
      <c r="G7" s="12">
        <v>5</v>
      </c>
      <c r="H7" s="12">
        <v>3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16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11</v>
      </c>
      <c r="D9" s="12">
        <v>17</v>
      </c>
      <c r="E9" s="28">
        <v>-1</v>
      </c>
      <c r="F9" s="12">
        <v>13</v>
      </c>
      <c r="G9" s="12">
        <v>5</v>
      </c>
      <c r="H9" s="12">
        <v>9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18</v>
      </c>
    </row>
    <row r="10" spans="1:16" ht="22.5" x14ac:dyDescent="0.25">
      <c r="A10" s="35" t="s">
        <v>656</v>
      </c>
      <c r="B10" s="35" t="s">
        <v>657</v>
      </c>
      <c r="C10" s="12">
        <v>104</v>
      </c>
      <c r="D10" s="12">
        <v>114</v>
      </c>
      <c r="E10" s="28">
        <v>-1</v>
      </c>
      <c r="F10" s="12">
        <v>155</v>
      </c>
      <c r="G10" s="12">
        <v>119</v>
      </c>
      <c r="H10" s="12">
        <v>56</v>
      </c>
      <c r="I10" s="12">
        <v>40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158</v>
      </c>
    </row>
    <row r="11" spans="1:16" ht="45" x14ac:dyDescent="0.25">
      <c r="A11" s="35" t="s">
        <v>658</v>
      </c>
      <c r="B11" s="35" t="s">
        <v>659</v>
      </c>
      <c r="C11" s="12">
        <v>0</v>
      </c>
      <c r="D11" s="12">
        <v>7</v>
      </c>
      <c r="E11" s="28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WGqpT7TN1Q5oUIa7doAphL+bpWL/8Cknm0IaeLRt1dNywGnO+CjaH8xARHrQUMLnnDSnErY7QpQrW0e97cstMQ==" saltValue="rCeqhlrDnpiOdbgYBsJDf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2025-05-29T10:44:13Z</dcterms:created>
  <dcterms:modified xsi:type="dcterms:W3CDTF">2025-06-25T08:43:57Z</dcterms:modified>
</cp:coreProperties>
</file>