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isc_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'Fisc_Superior'!$C$5</definedName>
    <definedName name="DiligPrePenDestino">'InformeDatosGenerales'!$AV$4</definedName>
    <definedName name="DiligPrePenOrigen">'InformeDatosGenerales'!$AM$4</definedName>
    <definedName name="NOMBRE_CCAA">'Fisc_Superior'!$C$4</definedName>
  </definedNames>
  <calcPr fullCalcOnLoad="1"/>
</workbook>
</file>

<file path=xl/sharedStrings.xml><?xml version="1.0" encoding="utf-8"?>
<sst xmlns="http://schemas.openxmlformats.org/spreadsheetml/2006/main" count="596" uniqueCount="438">
  <si>
    <t>DATOS BÁSICOS</t>
  </si>
  <si>
    <t>CC.AA:</t>
  </si>
  <si>
    <t>Castilla y León</t>
  </si>
  <si>
    <t>Año: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</si>
  <si>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</si>
  <si>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</si>
  <si>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</si>
  <si>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</si>
  <si>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</si>
  <si>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</si>
  <si>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</si>
  <si>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</si>
  <si>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</si>
  <si>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</si>
  <si>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PROCEDIMIENTOS JUDICIALES</t>
  </si>
  <si>
    <t>% 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</si>
  <si>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</si>
  <si>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</si>
  <si>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</si>
  <si>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</si>
  <si>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</si>
  <si>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</si>
  <si>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</si>
  <si>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</si>
  <si>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</si>
  <si>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</si>
  <si>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</si>
  <si>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</si>
  <si>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S/D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</si>
  <si>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</si>
  <si>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</si>
  <si>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</si>
  <si>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</si>
  <si>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</si>
  <si>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</si>
  <si>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</si>
  <si>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</si>
  <si>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</si>
  <si>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</si>
  <si>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</si>
  <si>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</si>
  <si>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</si>
  <si>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</si>
  <si>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</si>
  <si>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</si>
  <si>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</si>
  <si>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</si>
  <si>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</si>
  <si>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>RECUSACIONES DE JUECES Y FISCALES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</si>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</sst>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24" borderId="0" xfId="0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3" fillId="16" borderId="10" xfId="0" applyFont="1" applyFill="1" applyBorder="1" applyAlignment="1" applyProtection="1">
      <alignment horizontal="right"/>
      <protection/>
    </xf>
    <xf numFmtId="0" fontId="18" fillId="16" borderId="11" xfId="0" applyFont="1" applyFill="1" applyBorder="1" applyAlignment="1" applyProtection="1">
      <alignment horizontal="left"/>
      <protection locked="0"/>
    </xf>
    <xf numFmtId="0" fontId="23" fillId="16" borderId="12" xfId="0" applyFont="1" applyFill="1" applyBorder="1" applyAlignment="1" applyProtection="1">
      <alignment horizontal="right"/>
      <protection/>
    </xf>
    <xf numFmtId="0" fontId="18" fillId="16" borderId="13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9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5" fillId="0" borderId="0" xfId="45" applyNumberFormat="1" applyFont="1" applyFill="1" applyBorder="1" applyAlignment="1" applyProtection="1">
      <alignment/>
      <protection/>
    </xf>
    <xf numFmtId="0" fontId="22" fillId="25" borderId="14" xfId="0" applyFont="1" applyFill="1" applyBorder="1" applyAlignment="1">
      <alignment/>
    </xf>
    <xf numFmtId="0" fontId="22" fillId="25" borderId="14" xfId="0" applyFont="1" applyFill="1" applyBorder="1" applyAlignment="1" applyProtection="1">
      <alignment/>
      <protection/>
    </xf>
    <xf numFmtId="0" fontId="26" fillId="0" borderId="15" xfId="0" applyFont="1" applyBorder="1" applyAlignment="1">
      <alignment horizontal="center" wrapText="1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8" fillId="0" borderId="16" xfId="0" applyNumberFormat="1" applyFont="1" applyBorder="1" applyAlignment="1" applyProtection="1">
      <alignment wrapText="1"/>
      <protection locked="0"/>
    </xf>
    <xf numFmtId="3" fontId="28" fillId="0" borderId="17" xfId="0" applyNumberFormat="1" applyFont="1" applyBorder="1" applyAlignment="1" applyProtection="1">
      <alignment wrapText="1"/>
      <protection/>
    </xf>
    <xf numFmtId="164" fontId="28" fillId="0" borderId="18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3" fontId="28" fillId="0" borderId="19" xfId="0" applyNumberFormat="1" applyFont="1" applyBorder="1" applyAlignment="1" applyProtection="1">
      <alignment wrapText="1"/>
      <protection locked="0"/>
    </xf>
    <xf numFmtId="3" fontId="28" fillId="0" borderId="20" xfId="0" applyNumberFormat="1" applyFont="1" applyBorder="1" applyAlignment="1" applyProtection="1">
      <alignment wrapText="1"/>
      <protection/>
    </xf>
    <xf numFmtId="164" fontId="28" fillId="0" borderId="21" xfId="0" applyNumberFormat="1" applyFont="1" applyBorder="1" applyAlignment="1">
      <alignment wrapText="1"/>
    </xf>
    <xf numFmtId="3" fontId="28" fillId="0" borderId="22" xfId="0" applyNumberFormat="1" applyFont="1" applyBorder="1" applyAlignment="1" applyProtection="1">
      <alignment wrapText="1"/>
      <protection locked="0"/>
    </xf>
    <xf numFmtId="3" fontId="28" fillId="0" borderId="21" xfId="0" applyNumberFormat="1" applyFont="1" applyBorder="1" applyAlignment="1" applyProtection="1">
      <alignment wrapText="1"/>
      <protection/>
    </xf>
    <xf numFmtId="0" fontId="27" fillId="16" borderId="23" xfId="0" applyFont="1" applyFill="1" applyBorder="1" applyAlignment="1">
      <alignment horizontal="left" wrapText="1"/>
    </xf>
    <xf numFmtId="3" fontId="28" fillId="0" borderId="21" xfId="0" applyNumberFormat="1" applyFont="1" applyBorder="1" applyAlignment="1" applyProtection="1">
      <alignment wrapText="1"/>
      <protection locked="0"/>
    </xf>
    <xf numFmtId="0" fontId="27" fillId="16" borderId="24" xfId="0" applyFont="1" applyFill="1" applyBorder="1" applyAlignment="1">
      <alignment horizontal="left" wrapText="1"/>
    </xf>
    <xf numFmtId="3" fontId="28" fillId="0" borderId="25" xfId="0" applyNumberFormat="1" applyFont="1" applyBorder="1" applyAlignment="1" applyProtection="1">
      <alignment wrapText="1"/>
      <protection locked="0"/>
    </xf>
    <xf numFmtId="3" fontId="28" fillId="0" borderId="25" xfId="0" applyNumberFormat="1" applyFont="1" applyBorder="1" applyAlignment="1" applyProtection="1">
      <alignment wrapText="1"/>
      <protection/>
    </xf>
    <xf numFmtId="164" fontId="28" fillId="0" borderId="25" xfId="0" applyNumberFormat="1" applyFont="1" applyBorder="1" applyAlignment="1">
      <alignment wrapText="1"/>
    </xf>
    <xf numFmtId="3" fontId="28" fillId="0" borderId="18" xfId="0" applyNumberFormat="1" applyFont="1" applyBorder="1" applyAlignment="1" applyProtection="1">
      <alignment wrapText="1"/>
      <protection locked="0"/>
    </xf>
    <xf numFmtId="3" fontId="28" fillId="0" borderId="18" xfId="0" applyNumberFormat="1" applyFont="1" applyBorder="1" applyAlignment="1" applyProtection="1">
      <alignment wrapText="1"/>
      <protection/>
    </xf>
    <xf numFmtId="0" fontId="27" fillId="16" borderId="22" xfId="0" applyFont="1" applyFill="1" applyBorder="1" applyAlignment="1">
      <alignment wrapText="1"/>
    </xf>
    <xf numFmtId="0" fontId="0" fillId="0" borderId="0" xfId="0" applyBorder="1" applyAlignment="1">
      <alignment/>
    </xf>
    <xf numFmtId="3" fontId="28" fillId="0" borderId="26" xfId="0" applyNumberFormat="1" applyFont="1" applyBorder="1" applyAlignment="1" applyProtection="1">
      <alignment wrapText="1"/>
      <protection locked="0"/>
    </xf>
    <xf numFmtId="3" fontId="28" fillId="0" borderId="26" xfId="0" applyNumberFormat="1" applyFont="1" applyBorder="1" applyAlignment="1" applyProtection="1">
      <alignment wrapText="1"/>
      <protection/>
    </xf>
    <xf numFmtId="164" fontId="28" fillId="0" borderId="26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wrapText="1"/>
      <protection/>
    </xf>
    <xf numFmtId="164" fontId="27" fillId="0" borderId="0" xfId="0" applyNumberFormat="1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7" fillId="17" borderId="27" xfId="0" applyFont="1" applyFill="1" applyBorder="1" applyAlignment="1">
      <alignment horizontal="center" vertical="center"/>
    </xf>
    <xf numFmtId="0" fontId="27" fillId="17" borderId="28" xfId="0" applyFont="1" applyFill="1" applyBorder="1" applyAlignment="1">
      <alignment/>
    </xf>
    <xf numFmtId="0" fontId="0" fillId="17" borderId="29" xfId="0" applyFont="1" applyFill="1" applyBorder="1" applyAlignment="1">
      <alignment horizontal="right"/>
    </xf>
    <xf numFmtId="3" fontId="28" fillId="0" borderId="30" xfId="0" applyNumberFormat="1" applyFont="1" applyBorder="1" applyAlignment="1" applyProtection="1">
      <alignment/>
      <protection locked="0"/>
    </xf>
    <xf numFmtId="3" fontId="28" fillId="0" borderId="30" xfId="0" applyNumberFormat="1" applyFont="1" applyBorder="1" applyAlignment="1" applyProtection="1">
      <alignment/>
      <protection/>
    </xf>
    <xf numFmtId="164" fontId="28" fillId="0" borderId="30" xfId="0" applyNumberFormat="1" applyFont="1" applyBorder="1" applyAlignment="1">
      <alignment/>
    </xf>
    <xf numFmtId="3" fontId="28" fillId="0" borderId="18" xfId="0" applyNumberFormat="1" applyFont="1" applyBorder="1" applyAlignment="1" applyProtection="1">
      <alignment/>
      <protection locked="0"/>
    </xf>
    <xf numFmtId="3" fontId="28" fillId="0" borderId="18" xfId="0" applyNumberFormat="1" applyFont="1" applyBorder="1" applyAlignment="1" applyProtection="1">
      <alignment/>
      <protection/>
    </xf>
    <xf numFmtId="164" fontId="28" fillId="0" borderId="18" xfId="0" applyNumberFormat="1" applyFont="1" applyBorder="1" applyAlignment="1">
      <alignment/>
    </xf>
    <xf numFmtId="3" fontId="28" fillId="0" borderId="21" xfId="0" applyNumberFormat="1" applyFont="1" applyBorder="1" applyAlignment="1" applyProtection="1">
      <alignment/>
      <protection locked="0"/>
    </xf>
    <xf numFmtId="3" fontId="28" fillId="0" borderId="21" xfId="0" applyNumberFormat="1" applyFont="1" applyBorder="1" applyAlignment="1" applyProtection="1">
      <alignment/>
      <protection/>
    </xf>
    <xf numFmtId="164" fontId="28" fillId="0" borderId="21" xfId="0" applyNumberFormat="1" applyFont="1" applyBorder="1" applyAlignment="1">
      <alignment/>
    </xf>
    <xf numFmtId="3" fontId="28" fillId="0" borderId="25" xfId="0" applyNumberFormat="1" applyFont="1" applyBorder="1" applyAlignment="1" applyProtection="1">
      <alignment/>
      <protection locked="0"/>
    </xf>
    <xf numFmtId="3" fontId="28" fillId="0" borderId="25" xfId="0" applyNumberFormat="1" applyFont="1" applyBorder="1" applyAlignment="1" applyProtection="1">
      <alignment/>
      <protection/>
    </xf>
    <xf numFmtId="164" fontId="28" fillId="0" borderId="25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29" fillId="0" borderId="18" xfId="0" applyNumberFormat="1" applyFont="1" applyBorder="1" applyAlignment="1" applyProtection="1">
      <alignment/>
      <protection locked="0"/>
    </xf>
    <xf numFmtId="3" fontId="29" fillId="0" borderId="18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29" fillId="0" borderId="25" xfId="0" applyNumberFormat="1" applyFont="1" applyBorder="1" applyAlignment="1" applyProtection="1">
      <alignment/>
      <protection locked="0"/>
    </xf>
    <xf numFmtId="3" fontId="29" fillId="0" borderId="25" xfId="0" applyNumberFormat="1" applyFont="1" applyBorder="1" applyAlignment="1" applyProtection="1">
      <alignment/>
      <protection/>
    </xf>
    <xf numFmtId="0" fontId="28" fillId="0" borderId="18" xfId="0" applyFont="1" applyBorder="1" applyAlignment="1" applyProtection="1">
      <alignment vertical="top" wrapText="1"/>
      <protection locked="0"/>
    </xf>
    <xf numFmtId="0" fontId="28" fillId="0" borderId="18" xfId="0" applyFont="1" applyBorder="1" applyAlignment="1" applyProtection="1">
      <alignment vertical="top" wrapText="1"/>
      <protection/>
    </xf>
    <xf numFmtId="0" fontId="28" fillId="0" borderId="25" xfId="0" applyFont="1" applyBorder="1" applyAlignment="1" applyProtection="1">
      <alignment vertical="top" wrapText="1"/>
      <protection locked="0"/>
    </xf>
    <xf numFmtId="0" fontId="28" fillId="0" borderId="25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0" fontId="30" fillId="25" borderId="31" xfId="0" applyNumberFormat="1" applyFont="1" applyFill="1" applyBorder="1" applyAlignment="1" applyProtection="1">
      <alignment horizontal="center"/>
      <protection/>
    </xf>
    <xf numFmtId="0" fontId="30" fillId="25" borderId="31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0" fillId="17" borderId="32" xfId="0" applyNumberFormat="1" applyFont="1" applyFill="1" applyBorder="1" applyAlignment="1" applyProtection="1">
      <alignment horizontal="center" vertical="center" wrapText="1"/>
      <protection/>
    </xf>
    <xf numFmtId="165" fontId="20" fillId="17" borderId="33" xfId="0" applyNumberFormat="1" applyFont="1" applyFill="1" applyBorder="1" applyAlignment="1" applyProtection="1">
      <alignment horizontal="center" vertical="center" wrapText="1"/>
      <protection/>
    </xf>
    <xf numFmtId="165" fontId="20" fillId="17" borderId="34" xfId="0" applyNumberFormat="1" applyFont="1" applyFill="1" applyBorder="1" applyAlignment="1" applyProtection="1">
      <alignment horizontal="center" vertical="center" wrapText="1"/>
      <protection/>
    </xf>
    <xf numFmtId="165" fontId="20" fillId="17" borderId="35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0" fillId="16" borderId="36" xfId="0" applyNumberFormat="1" applyFont="1" applyFill="1" applyBorder="1" applyAlignment="1" applyProtection="1">
      <alignment/>
      <protection/>
    </xf>
    <xf numFmtId="165" fontId="31" fillId="16" borderId="37" xfId="0" applyNumberFormat="1" applyFont="1" applyFill="1" applyBorder="1" applyAlignment="1" applyProtection="1">
      <alignment/>
      <protection/>
    </xf>
    <xf numFmtId="164" fontId="31" fillId="16" borderId="37" xfId="0" applyNumberFormat="1" applyFont="1" applyFill="1" applyBorder="1" applyAlignment="1" applyProtection="1">
      <alignment/>
      <protection/>
    </xf>
    <xf numFmtId="165" fontId="31" fillId="16" borderId="23" xfId="0" applyNumberFormat="1" applyFont="1" applyFill="1" applyBorder="1" applyAlignment="1" applyProtection="1">
      <alignment/>
      <protection/>
    </xf>
    <xf numFmtId="165" fontId="20" fillId="0" borderId="0" xfId="0" applyNumberFormat="1" applyFont="1" applyAlignment="1" applyProtection="1">
      <alignment/>
      <protection/>
    </xf>
    <xf numFmtId="165" fontId="0" fillId="0" borderId="38" xfId="0" applyNumberFormat="1" applyFont="1" applyFill="1" applyBorder="1" applyAlignment="1" applyProtection="1">
      <alignment/>
      <protection/>
    </xf>
    <xf numFmtId="165" fontId="28" fillId="0" borderId="32" xfId="0" applyNumberFormat="1" applyFont="1" applyBorder="1" applyAlignment="1" applyProtection="1">
      <alignment/>
      <protection locked="0"/>
    </xf>
    <xf numFmtId="165" fontId="32" fillId="0" borderId="32" xfId="0" applyNumberFormat="1" applyFont="1" applyBorder="1" applyAlignment="1" applyProtection="1">
      <alignment/>
      <protection/>
    </xf>
    <xf numFmtId="164" fontId="28" fillId="0" borderId="32" xfId="0" applyNumberFormat="1" applyFont="1" applyBorder="1" applyAlignment="1" applyProtection="1">
      <alignment/>
      <protection/>
    </xf>
    <xf numFmtId="165" fontId="28" fillId="0" borderId="24" xfId="0" applyNumberFormat="1" applyFont="1" applyBorder="1" applyAlignment="1" applyProtection="1">
      <alignment/>
      <protection locked="0"/>
    </xf>
    <xf numFmtId="165" fontId="28" fillId="0" borderId="32" xfId="0" applyNumberFormat="1" applyFont="1" applyBorder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/>
      <protection/>
    </xf>
    <xf numFmtId="165" fontId="28" fillId="0" borderId="40" xfId="0" applyNumberFormat="1" applyFont="1" applyBorder="1" applyAlignment="1" applyProtection="1">
      <alignment/>
      <protection/>
    </xf>
    <xf numFmtId="164" fontId="28" fillId="0" borderId="40" xfId="0" applyNumberFormat="1" applyFont="1" applyBorder="1" applyAlignment="1" applyProtection="1">
      <alignment/>
      <protection/>
    </xf>
    <xf numFmtId="165" fontId="20" fillId="16" borderId="41" xfId="0" applyNumberFormat="1" applyFont="1" applyFill="1" applyBorder="1" applyAlignment="1" applyProtection="1">
      <alignment/>
      <protection/>
    </xf>
    <xf numFmtId="165" fontId="31" fillId="16" borderId="42" xfId="0" applyNumberFormat="1" applyFont="1" applyFill="1" applyBorder="1" applyAlignment="1" applyProtection="1">
      <alignment/>
      <protection/>
    </xf>
    <xf numFmtId="164" fontId="31" fillId="16" borderId="42" xfId="0" applyNumberFormat="1" applyFont="1" applyFill="1" applyBorder="1" applyAlignment="1" applyProtection="1">
      <alignment/>
      <protection/>
    </xf>
    <xf numFmtId="165" fontId="0" fillId="0" borderId="43" xfId="0" applyNumberFormat="1" applyFont="1" applyFill="1" applyBorder="1" applyAlignment="1" applyProtection="1">
      <alignment/>
      <protection/>
    </xf>
    <xf numFmtId="165" fontId="28" fillId="0" borderId="40" xfId="0" applyNumberFormat="1" applyFont="1" applyBorder="1" applyAlignment="1" applyProtection="1">
      <alignment/>
      <protection locked="0"/>
    </xf>
    <xf numFmtId="165" fontId="28" fillId="0" borderId="44" xfId="0" applyNumberFormat="1" applyFont="1" applyBorder="1" applyAlignment="1" applyProtection="1">
      <alignment/>
      <protection locked="0"/>
    </xf>
    <xf numFmtId="164" fontId="28" fillId="0" borderId="32" xfId="0" applyNumberFormat="1" applyFont="1" applyFill="1" applyBorder="1" applyAlignment="1" applyProtection="1">
      <alignment/>
      <protection/>
    </xf>
    <xf numFmtId="165" fontId="28" fillId="0" borderId="45" xfId="0" applyNumberFormat="1" applyFont="1" applyBorder="1" applyAlignment="1" applyProtection="1">
      <alignment/>
      <protection locked="0"/>
    </xf>
    <xf numFmtId="165" fontId="28" fillId="0" borderId="45" xfId="0" applyNumberFormat="1" applyFont="1" applyBorder="1" applyAlignment="1" applyProtection="1">
      <alignment/>
      <protection/>
    </xf>
    <xf numFmtId="165" fontId="28" fillId="0" borderId="46" xfId="0" applyNumberFormat="1" applyFont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28" fillId="0" borderId="37" xfId="0" applyNumberFormat="1" applyFont="1" applyBorder="1" applyAlignment="1" applyProtection="1">
      <alignment/>
      <protection/>
    </xf>
    <xf numFmtId="164" fontId="28" fillId="0" borderId="37" xfId="0" applyNumberFormat="1" applyFont="1" applyBorder="1" applyAlignment="1" applyProtection="1">
      <alignment/>
      <protection/>
    </xf>
    <xf numFmtId="165" fontId="20" fillId="16" borderId="48" xfId="0" applyNumberFormat="1" applyFont="1" applyFill="1" applyBorder="1" applyAlignment="1" applyProtection="1">
      <alignment/>
      <protection/>
    </xf>
    <xf numFmtId="165" fontId="20" fillId="16" borderId="49" xfId="0" applyNumberFormat="1" applyFont="1" applyFill="1" applyBorder="1" applyAlignment="1" applyProtection="1">
      <alignment horizontal="right"/>
      <protection/>
    </xf>
    <xf numFmtId="165" fontId="31" fillId="16" borderId="50" xfId="0" applyNumberFormat="1" applyFont="1" applyFill="1" applyBorder="1" applyAlignment="1" applyProtection="1">
      <alignment/>
      <protection/>
    </xf>
    <xf numFmtId="164" fontId="31" fillId="16" borderId="50" xfId="0" applyNumberFormat="1" applyFont="1" applyFill="1" applyBorder="1" applyAlignment="1" applyProtection="1">
      <alignment/>
      <protection/>
    </xf>
    <xf numFmtId="165" fontId="31" fillId="16" borderId="51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3" fillId="0" borderId="0" xfId="0" applyNumberFormat="1" applyFont="1" applyAlignment="1">
      <alignment/>
    </xf>
    <xf numFmtId="165" fontId="20" fillId="16" borderId="52" xfId="0" applyNumberFormat="1" applyFont="1" applyFill="1" applyBorder="1" applyAlignment="1">
      <alignment horizontal="center" vertical="center" wrapText="1"/>
    </xf>
    <xf numFmtId="165" fontId="20" fillId="16" borderId="53" xfId="0" applyNumberFormat="1" applyFont="1" applyFill="1" applyBorder="1" applyAlignment="1">
      <alignment horizontal="center" vertical="center" wrapText="1"/>
    </xf>
    <xf numFmtId="165" fontId="20" fillId="16" borderId="54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/>
    </xf>
    <xf numFmtId="1" fontId="33" fillId="22" borderId="52" xfId="0" applyNumberFormat="1" applyFont="1" applyFill="1" applyBorder="1" applyAlignment="1">
      <alignment horizontal="center" vertical="center"/>
    </xf>
    <xf numFmtId="1" fontId="33" fillId="7" borderId="53" xfId="0" applyNumberFormat="1" applyFont="1" applyFill="1" applyBorder="1" applyAlignment="1">
      <alignment horizontal="center" vertical="center"/>
    </xf>
    <xf numFmtId="1" fontId="33" fillId="22" borderId="53" xfId="0" applyNumberFormat="1" applyFont="1" applyFill="1" applyBorder="1" applyAlignment="1">
      <alignment horizontal="center" vertical="center"/>
    </xf>
    <xf numFmtId="1" fontId="33" fillId="6" borderId="53" xfId="0" applyNumberFormat="1" applyFont="1" applyFill="1" applyBorder="1" applyAlignment="1">
      <alignment horizontal="center" vertical="center"/>
    </xf>
    <xf numFmtId="1" fontId="33" fillId="22" borderId="54" xfId="0" applyNumberFormat="1" applyFont="1" applyFill="1" applyBorder="1" applyAlignment="1">
      <alignment horizontal="center" vertical="center"/>
    </xf>
    <xf numFmtId="165" fontId="33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0" fillId="16" borderId="55" xfId="0" applyNumberFormat="1" applyFont="1" applyFill="1" applyBorder="1" applyAlignment="1">
      <alignment horizontal="center" vertical="center" wrapText="1"/>
    </xf>
    <xf numFmtId="165" fontId="20" fillId="16" borderId="56" xfId="0" applyNumberFormat="1" applyFont="1" applyFill="1" applyBorder="1" applyAlignment="1">
      <alignment horizontal="center" vertical="center" wrapText="1"/>
    </xf>
    <xf numFmtId="165" fontId="20" fillId="16" borderId="57" xfId="0" applyNumberFormat="1" applyFont="1" applyFill="1" applyBorder="1" applyAlignment="1">
      <alignment horizontal="center" vertical="center" wrapText="1"/>
    </xf>
    <xf numFmtId="165" fontId="20" fillId="0" borderId="58" xfId="0" applyNumberFormat="1" applyFont="1" applyFill="1" applyBorder="1" applyAlignment="1">
      <alignment horizontal="center" vertical="center" wrapText="1"/>
    </xf>
    <xf numFmtId="165" fontId="0" fillId="0" borderId="59" xfId="0" applyNumberFormat="1" applyBorder="1" applyAlignment="1" applyProtection="1">
      <alignment/>
      <protection/>
    </xf>
    <xf numFmtId="165" fontId="0" fillId="0" borderId="42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32" xfId="0" applyNumberFormat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165" fontId="0" fillId="0" borderId="64" xfId="0" applyNumberFormat="1" applyBorder="1" applyAlignment="1" applyProtection="1">
      <alignment/>
      <protection/>
    </xf>
    <xf numFmtId="165" fontId="33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59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0" xfId="0" applyNumberFormat="1" applyFill="1" applyBorder="1" applyAlignment="1">
      <alignment/>
    </xf>
    <xf numFmtId="165" fontId="0" fillId="0" borderId="66" xfId="0" applyNumberFormat="1" applyFill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33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165" fontId="20" fillId="16" borderId="6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16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16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68" xfId="0" applyFont="1" applyBorder="1" applyAlignment="1">
      <alignment vertical="center"/>
    </xf>
    <xf numFmtId="0" fontId="36" fillId="0" borderId="0" xfId="0" applyFont="1" applyAlignment="1">
      <alignment/>
    </xf>
    <xf numFmtId="0" fontId="36" fillId="0" borderId="69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32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0" fontId="26" fillId="0" borderId="26" xfId="0" applyFont="1" applyBorder="1" applyAlignment="1">
      <alignment horizontal="center"/>
    </xf>
    <xf numFmtId="0" fontId="27" fillId="17" borderId="71" xfId="0" applyFont="1" applyFill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7" fillId="16" borderId="21" xfId="0" applyFont="1" applyFill="1" applyBorder="1" applyAlignment="1">
      <alignment horizontal="left" wrapText="1"/>
    </xf>
    <xf numFmtId="0" fontId="27" fillId="16" borderId="38" xfId="0" applyFont="1" applyFill="1" applyBorder="1" applyAlignment="1">
      <alignment horizontal="left" vertical="center" wrapText="1"/>
    </xf>
    <xf numFmtId="0" fontId="27" fillId="16" borderId="25" xfId="0" applyFont="1" applyFill="1" applyBorder="1" applyAlignment="1">
      <alignment horizontal="left" wrapText="1"/>
    </xf>
    <xf numFmtId="0" fontId="27" fillId="17" borderId="26" xfId="0" applyFont="1" applyFill="1" applyBorder="1" applyAlignment="1">
      <alignment horizontal="center" vertical="center" wrapText="1"/>
    </xf>
    <xf numFmtId="0" fontId="27" fillId="17" borderId="30" xfId="0" applyFont="1" applyFill="1" applyBorder="1" applyAlignment="1">
      <alignment horizontal="center" vertical="center" wrapText="1"/>
    </xf>
    <xf numFmtId="0" fontId="27" fillId="17" borderId="27" xfId="0" applyFont="1" applyFill="1" applyBorder="1" applyAlignment="1">
      <alignment horizontal="center" vertical="center" wrapText="1"/>
    </xf>
    <xf numFmtId="0" fontId="27" fillId="17" borderId="26" xfId="0" applyFont="1" applyFill="1" applyBorder="1" applyAlignment="1">
      <alignment horizontal="center" vertical="center"/>
    </xf>
    <xf numFmtId="0" fontId="27" fillId="16" borderId="18" xfId="0" applyFont="1" applyFill="1" applyBorder="1" applyAlignment="1">
      <alignment/>
    </xf>
    <xf numFmtId="0" fontId="27" fillId="16" borderId="21" xfId="0" applyFont="1" applyFill="1" applyBorder="1" applyAlignment="1">
      <alignment/>
    </xf>
    <xf numFmtId="0" fontId="27" fillId="16" borderId="21" xfId="0" applyFont="1" applyFill="1" applyBorder="1" applyAlignment="1">
      <alignment horizontal="left"/>
    </xf>
    <xf numFmtId="0" fontId="27" fillId="16" borderId="18" xfId="0" applyFont="1" applyFill="1" applyBorder="1" applyAlignment="1">
      <alignment horizontal="left"/>
    </xf>
    <xf numFmtId="0" fontId="27" fillId="16" borderId="25" xfId="0" applyFont="1" applyFill="1" applyBorder="1" applyAlignment="1">
      <alignment horizontal="left"/>
    </xf>
    <xf numFmtId="0" fontId="26" fillId="0" borderId="26" xfId="0" applyFont="1" applyBorder="1" applyAlignment="1">
      <alignment horizontal="center" vertical="top" wrapText="1"/>
    </xf>
    <xf numFmtId="165" fontId="20" fillId="16" borderId="65" xfId="0" applyNumberFormat="1" applyFont="1" applyFill="1" applyBorder="1" applyAlignment="1">
      <alignment horizontal="left" wrapText="1"/>
    </xf>
    <xf numFmtId="165" fontId="20" fillId="16" borderId="66" xfId="0" applyNumberFormat="1" applyFont="1" applyFill="1" applyBorder="1" applyAlignment="1">
      <alignment horizontal="left" wrapText="1"/>
    </xf>
    <xf numFmtId="165" fontId="20" fillId="16" borderId="67" xfId="0" applyNumberFormat="1" applyFont="1" applyFill="1" applyBorder="1" applyAlignment="1">
      <alignment horizontal="left" wrapText="1"/>
    </xf>
    <xf numFmtId="165" fontId="20" fillId="16" borderId="72" xfId="0" applyNumberFormat="1" applyFont="1" applyFill="1" applyBorder="1" applyAlignment="1">
      <alignment horizontal="left" wrapText="1"/>
    </xf>
    <xf numFmtId="165" fontId="20" fillId="16" borderId="73" xfId="0" applyNumberFormat="1" applyFont="1" applyFill="1" applyBorder="1" applyAlignment="1">
      <alignment horizontal="left" wrapText="1"/>
    </xf>
    <xf numFmtId="165" fontId="20" fillId="16" borderId="74" xfId="0" applyNumberFormat="1" applyFont="1" applyFill="1" applyBorder="1" applyAlignment="1">
      <alignment horizontal="left" wrapText="1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625"/>
          <c:w val="0.5455"/>
          <c:h val="0.7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ptCount val="3"/>
              <c:pt idx="0">
                <c:v>8</c:v>
              </c:pt>
              <c:pt idx="1">
                <c:v>3</c:v>
              </c:pt>
              <c:pt idx="2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"/>
          <c:y val="0.328"/>
          <c:w val="0.30425"/>
          <c:h val="0.3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625"/>
          <c:w val="0.63925"/>
          <c:h val="0.7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35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8625"/>
          <c:w val="0.1987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625"/>
          <c:w val="0.601"/>
          <c:h val="0.7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43925"/>
          <c:w val="0.242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625"/>
          <c:w val="0.56275"/>
          <c:h val="0.7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ptCount val="4"/>
              <c:pt idx="0">
                <c:v>46</c:v>
              </c:pt>
              <c:pt idx="1">
                <c:v>2</c:v>
              </c:pt>
              <c:pt idx="2">
                <c:v>4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27525"/>
          <c:w val="0.28675"/>
          <c:h val="0.4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11625"/>
          <c:w val="0.57825"/>
          <c:h val="0.7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Aux!$E$2:$E$3</c:f>
              <c:strCache>
                <c:ptCount val="2"/>
                <c:pt idx="0">
                  <c:v>Vistas</c:v>
                </c:pt>
                <c:pt idx="1">
                  <c:v>Recursos de suplicación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38625"/>
          <c:w val="0.269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11625"/>
          <c:w val="0.53025"/>
          <c:h val="0.7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Aux!$F$2:$F$3</c:f>
              <c:strCache>
                <c:ptCount val="2"/>
                <c:pt idx="0">
                  <c:v>Denuncia de particulares</c:v>
                </c:pt>
                <c:pt idx="1">
                  <c:v>Testimonio de procedimiento judicial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3175"/>
          <c:w val="0.321"/>
          <c:h val="0.3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11625"/>
          <c:w val="0.57825"/>
          <c:h val="0.7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38625"/>
          <c:w val="0.269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1625"/>
          <c:w val="0.7295"/>
          <c:h val="0.7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297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43925"/>
          <c:w val="0.094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6</xdr:row>
      <xdr:rowOff>85725</xdr:rowOff>
    </xdr:from>
    <xdr:to>
      <xdr:col>6</xdr:col>
      <xdr:colOff>114300</xdr:colOff>
      <xdr:row>17</xdr:row>
      <xdr:rowOff>85725</xdr:rowOff>
    </xdr:to>
    <xdr:graphicFrame>
      <xdr:nvGraphicFramePr>
        <xdr:cNvPr id="1" name="graficoPenal"/>
        <xdr:cNvGraphicFramePr/>
      </xdr:nvGraphicFramePr>
      <xdr:xfrm>
        <a:off x="1276350" y="1152525"/>
        <a:ext cx="44386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85725</xdr:rowOff>
    </xdr:from>
    <xdr:to>
      <xdr:col>12</xdr:col>
      <xdr:colOff>95250</xdr:colOff>
      <xdr:row>17</xdr:row>
      <xdr:rowOff>85725</xdr:rowOff>
    </xdr:to>
    <xdr:graphicFrame>
      <xdr:nvGraphicFramePr>
        <xdr:cNvPr id="2" name="graficoAforamientos"/>
        <xdr:cNvGraphicFramePr/>
      </xdr:nvGraphicFramePr>
      <xdr:xfrm>
        <a:off x="8067675" y="1152525"/>
        <a:ext cx="44481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85725</xdr:rowOff>
    </xdr:from>
    <xdr:to>
      <xdr:col>17</xdr:col>
      <xdr:colOff>1685925</xdr:colOff>
      <xdr:row>17</xdr:row>
      <xdr:rowOff>85725</xdr:rowOff>
    </xdr:to>
    <xdr:graphicFrame>
      <xdr:nvGraphicFramePr>
        <xdr:cNvPr id="3" name="graficoCivil"/>
        <xdr:cNvGraphicFramePr/>
      </xdr:nvGraphicFramePr>
      <xdr:xfrm>
        <a:off x="14097000" y="1152525"/>
        <a:ext cx="444817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85725</xdr:rowOff>
    </xdr:from>
    <xdr:to>
      <xdr:col>25</xdr:col>
      <xdr:colOff>561975</xdr:colOff>
      <xdr:row>17</xdr:row>
      <xdr:rowOff>85725</xdr:rowOff>
    </xdr:to>
    <xdr:graphicFrame>
      <xdr:nvGraphicFramePr>
        <xdr:cNvPr id="4" name="graficoContenciosoAdministrativo"/>
        <xdr:cNvGraphicFramePr/>
      </xdr:nvGraphicFramePr>
      <xdr:xfrm>
        <a:off x="21078825" y="1152525"/>
        <a:ext cx="443865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581025</xdr:colOff>
      <xdr:row>6</xdr:row>
      <xdr:rowOff>85725</xdr:rowOff>
    </xdr:from>
    <xdr:to>
      <xdr:col>34</xdr:col>
      <xdr:colOff>847725</xdr:colOff>
      <xdr:row>17</xdr:row>
      <xdr:rowOff>85725</xdr:rowOff>
    </xdr:to>
    <xdr:graphicFrame>
      <xdr:nvGraphicFramePr>
        <xdr:cNvPr id="5" name="graficoLaboral"/>
        <xdr:cNvGraphicFramePr/>
      </xdr:nvGraphicFramePr>
      <xdr:xfrm>
        <a:off x="29203650" y="1152525"/>
        <a:ext cx="44386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523875</xdr:colOff>
      <xdr:row>6</xdr:row>
      <xdr:rowOff>85725</xdr:rowOff>
    </xdr:from>
    <xdr:to>
      <xdr:col>42</xdr:col>
      <xdr:colOff>171450</xdr:colOff>
      <xdr:row>17</xdr:row>
      <xdr:rowOff>85725</xdr:rowOff>
    </xdr:to>
    <xdr:graphicFrame>
      <xdr:nvGraphicFramePr>
        <xdr:cNvPr id="6" name="graficoDilPreprocOrigen"/>
        <xdr:cNvGraphicFramePr/>
      </xdr:nvGraphicFramePr>
      <xdr:xfrm>
        <a:off x="36804600" y="1152525"/>
        <a:ext cx="444817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266700</xdr:colOff>
      <xdr:row>6</xdr:row>
      <xdr:rowOff>85725</xdr:rowOff>
    </xdr:from>
    <xdr:to>
      <xdr:col>50</xdr:col>
      <xdr:colOff>104775</xdr:colOff>
      <xdr:row>17</xdr:row>
      <xdr:rowOff>85725</xdr:rowOff>
    </xdr:to>
    <xdr:graphicFrame>
      <xdr:nvGraphicFramePr>
        <xdr:cNvPr id="7" name="graficoDilPreprocDestino"/>
        <xdr:cNvGraphicFramePr/>
      </xdr:nvGraphicFramePr>
      <xdr:xfrm>
        <a:off x="43405425" y="1152525"/>
        <a:ext cx="443865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47625</xdr:colOff>
      <xdr:row>6</xdr:row>
      <xdr:rowOff>85725</xdr:rowOff>
    </xdr:from>
    <xdr:to>
      <xdr:col>55</xdr:col>
      <xdr:colOff>133350</xdr:colOff>
      <xdr:row>17</xdr:row>
      <xdr:rowOff>85725</xdr:rowOff>
    </xdr:to>
    <xdr:graphicFrame>
      <xdr:nvGraphicFramePr>
        <xdr:cNvPr id="8" name="graficoGubernativa"/>
        <xdr:cNvGraphicFramePr/>
      </xdr:nvGraphicFramePr>
      <xdr:xfrm>
        <a:off x="48729900" y="1152525"/>
        <a:ext cx="4448175" cy="188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showGridLines="0" showRowColHeaders="0" tabSelected="1" zoomScale="116" zoomScaleNormal="116" zoomScalePageLayoutView="0" workbookViewId="0" topLeftCell="A1">
      <selection activeCell="C22" sqref="C22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1"/>
      <c r="B1" s="1"/>
      <c r="C1" s="1"/>
      <c r="D1" s="1"/>
      <c r="E1" s="1"/>
    </row>
    <row r="2" spans="1:5" s="5" customFormat="1" ht="18" customHeight="1">
      <c r="A2" s="2"/>
      <c r="B2" s="3" t="s">
        <v>0</v>
      </c>
      <c r="C2" s="4"/>
      <c r="D2" s="2"/>
      <c r="E2" s="2"/>
    </row>
    <row r="3" spans="1:5" ht="14.25" customHeight="1">
      <c r="A3" s="6"/>
      <c r="B3" s="6"/>
      <c r="C3" s="6"/>
      <c r="D3" s="6"/>
      <c r="E3" s="6"/>
    </row>
    <row r="4" spans="1:5" ht="18.75">
      <c r="A4" s="6"/>
      <c r="B4" s="7" t="s">
        <v>1</v>
      </c>
      <c r="C4" s="8" t="s">
        <v>2</v>
      </c>
      <c r="D4" s="6"/>
      <c r="E4" s="6"/>
    </row>
    <row r="5" spans="1:5" ht="18.75">
      <c r="A5" s="6"/>
      <c r="B5" s="9" t="s">
        <v>3</v>
      </c>
      <c r="C5" s="10">
        <v>2014</v>
      </c>
      <c r="D5" s="6"/>
      <c r="E5" s="6"/>
    </row>
    <row r="6" spans="1:5" ht="9" customHeight="1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1"/>
      <c r="C8" s="11"/>
      <c r="D8" s="1"/>
      <c r="E8" s="1"/>
    </row>
    <row r="9" ht="12.75">
      <c r="A9" s="1"/>
    </row>
    <row r="10" ht="4.5" customHeight="1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 customHeight="1">
      <c r="A18" s="1"/>
    </row>
    <row r="19" ht="6" customHeight="1">
      <c r="A19" s="13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spans="1:8" ht="12.75">
      <c r="A26" s="1"/>
      <c r="B26" s="12"/>
      <c r="C26" s="12"/>
      <c r="D26" s="1"/>
      <c r="E26" s="1"/>
      <c r="F26" s="1"/>
      <c r="G26" s="1"/>
      <c r="H26" s="1"/>
    </row>
    <row r="27" spans="1:8" ht="12.75">
      <c r="A27" s="1"/>
      <c r="B27" s="12"/>
      <c r="C27" s="12"/>
      <c r="D27" s="14"/>
      <c r="E27" s="14"/>
      <c r="F27" s="15"/>
      <c r="G27" s="1"/>
      <c r="H27" s="1"/>
    </row>
    <row r="28" spans="1:8" ht="12.75">
      <c r="A28" s="1"/>
      <c r="B28" s="179"/>
      <c r="C28" s="179"/>
      <c r="D28" s="1"/>
      <c r="E28" s="1"/>
      <c r="F28" s="15"/>
      <c r="G28" s="12"/>
      <c r="H28" s="1"/>
    </row>
  </sheetData>
  <sheetProtection/>
  <mergeCells count="1">
    <mergeCell ref="B28:C28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="116" zoomScaleNormal="116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16" t="s">
        <v>4</v>
      </c>
    </row>
    <row r="4" ht="6.75" customHeight="1"/>
    <row r="6" ht="12.75">
      <c r="B6" s="17" t="s">
        <v>5</v>
      </c>
    </row>
    <row r="7" ht="8.25" customHeight="1"/>
    <row r="8" ht="12.75">
      <c r="B8" s="18" t="s">
        <v>6</v>
      </c>
    </row>
    <row r="9" ht="12.75">
      <c r="B9" s="18" t="s">
        <v>7</v>
      </c>
    </row>
    <row r="10" ht="12.75">
      <c r="B10" s="18" t="s">
        <v>8</v>
      </c>
    </row>
    <row r="11" ht="12.75">
      <c r="B11" s="18" t="s">
        <v>9</v>
      </c>
    </row>
    <row r="12" ht="12.75">
      <c r="B12" s="18" t="s">
        <v>10</v>
      </c>
    </row>
    <row r="13" ht="12.75">
      <c r="B13" s="18" t="s">
        <v>11</v>
      </c>
    </row>
    <row r="14" ht="12.75">
      <c r="B14" s="18" t="s">
        <v>12</v>
      </c>
    </row>
    <row r="15" ht="12.75">
      <c r="B15" s="18" t="s">
        <v>13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3" location="DiligPrePenOrigen" display="Diligencias preprocesales penales (Origen)"/>
    <hyperlink ref="B14" location="DiligPrePenDestino" display="Diligencias preprocesales penales (Destino)"/>
    <hyperlink ref="B15" location="ActividadGubernativa" display="Actividad gubernativa"/>
  </hyperlink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1"/>
  <sheetViews>
    <sheetView showGridLines="0" showRowColHeaders="0" zoomScalePageLayoutView="0" workbookViewId="0" topLeftCell="C1">
      <selection activeCell="I15" sqref="I15"/>
    </sheetView>
  </sheetViews>
  <sheetFormatPr defaultColWidth="11.421875" defaultRowHeight="12.75" outlineLevelRow="1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1"/>
    </row>
    <row r="2" ht="12.75">
      <c r="F2" s="1"/>
    </row>
    <row r="3" spans="2:14" ht="12.75">
      <c r="B3" s="180" t="s">
        <v>14</v>
      </c>
      <c r="C3" s="180"/>
      <c r="D3" s="180"/>
      <c r="E3" s="19">
        <f>ANYO_MEMORIA</f>
        <v>2014</v>
      </c>
      <c r="F3" s="20">
        <f>E3-1</f>
        <v>2013</v>
      </c>
      <c r="G3" s="19" t="s">
        <v>15</v>
      </c>
      <c r="H3" s="21"/>
      <c r="I3" s="22"/>
      <c r="J3" s="23"/>
      <c r="K3" s="24"/>
      <c r="L3" s="24"/>
      <c r="M3" s="24"/>
      <c r="N3" s="24"/>
    </row>
    <row r="4" spans="2:14" ht="12.75">
      <c r="B4" s="181" t="s">
        <v>16</v>
      </c>
      <c r="C4" s="182" t="s">
        <v>17</v>
      </c>
      <c r="D4" s="182"/>
      <c r="E4" s="25">
        <v>58</v>
      </c>
      <c r="F4" s="26">
        <v>75</v>
      </c>
      <c r="G4" s="27">
        <f>IF(IF(F4="S/D",0,F4)&lt;&gt;0,(E4-F4)/F4,0)</f>
        <v>-0.22666666666666666</v>
      </c>
      <c r="H4" s="28"/>
      <c r="I4" s="29"/>
      <c r="J4" s="30"/>
      <c r="K4" s="183"/>
      <c r="L4" s="183"/>
      <c r="M4" s="183"/>
      <c r="N4" s="183"/>
    </row>
    <row r="5" spans="2:14" ht="14.25" customHeight="1">
      <c r="B5" s="181"/>
      <c r="C5" s="184" t="s">
        <v>18</v>
      </c>
      <c r="D5" s="184"/>
      <c r="E5" s="31">
        <v>0</v>
      </c>
      <c r="F5" s="32">
        <v>0</v>
      </c>
      <c r="G5" s="33">
        <f aca="true" t="shared" si="0" ref="G5:G34">IF(IF(F5="S/D",0,F5)&lt;&gt;0,(E5-F5)/F5,0)</f>
        <v>0</v>
      </c>
      <c r="H5" s="28"/>
      <c r="I5" s="29"/>
      <c r="J5" s="30"/>
      <c r="K5" s="24"/>
      <c r="L5" s="24"/>
      <c r="M5" s="24"/>
      <c r="N5" s="24"/>
    </row>
    <row r="6" spans="2:14" ht="14.25" customHeight="1">
      <c r="B6" s="181"/>
      <c r="C6" s="184" t="s">
        <v>19</v>
      </c>
      <c r="D6" s="184"/>
      <c r="E6" s="34">
        <v>57</v>
      </c>
      <c r="F6" s="35">
        <v>74</v>
      </c>
      <c r="G6" s="33">
        <f t="shared" si="0"/>
        <v>-0.22972972972972974</v>
      </c>
      <c r="H6" s="28"/>
      <c r="I6" s="29"/>
      <c r="J6" s="30"/>
      <c r="K6" s="183"/>
      <c r="L6" s="183"/>
      <c r="M6" s="24"/>
      <c r="N6" s="24"/>
    </row>
    <row r="7" spans="2:14" ht="14.25" customHeight="1">
      <c r="B7" s="181"/>
      <c r="C7" s="184" t="s">
        <v>20</v>
      </c>
      <c r="D7" s="184"/>
      <c r="E7" s="34">
        <v>1</v>
      </c>
      <c r="F7" s="35">
        <v>0</v>
      </c>
      <c r="G7" s="33">
        <f t="shared" si="0"/>
        <v>0</v>
      </c>
      <c r="H7" s="28"/>
      <c r="I7" s="29"/>
      <c r="J7" s="30"/>
      <c r="K7" s="24"/>
      <c r="L7" s="24"/>
      <c r="M7" s="24"/>
      <c r="N7" s="24"/>
    </row>
    <row r="8" spans="2:14" ht="14.25" customHeight="1">
      <c r="B8" s="181"/>
      <c r="C8" s="184" t="s">
        <v>21</v>
      </c>
      <c r="D8" s="184"/>
      <c r="E8" s="34">
        <v>2</v>
      </c>
      <c r="F8" s="35">
        <v>1</v>
      </c>
      <c r="G8" s="33">
        <f t="shared" si="0"/>
        <v>1</v>
      </c>
      <c r="H8" s="28"/>
      <c r="I8" s="29"/>
      <c r="J8" s="30"/>
      <c r="K8" s="183"/>
      <c r="L8" s="183"/>
      <c r="M8" s="24"/>
      <c r="N8" s="24"/>
    </row>
    <row r="9" spans="2:14" ht="14.25" customHeight="1">
      <c r="B9" s="181"/>
      <c r="C9" s="184" t="s">
        <v>22</v>
      </c>
      <c r="D9" s="184"/>
      <c r="E9" s="34">
        <v>0</v>
      </c>
      <c r="F9" s="35">
        <v>0</v>
      </c>
      <c r="G9" s="33">
        <f t="shared" si="0"/>
        <v>0</v>
      </c>
      <c r="H9" s="28"/>
      <c r="I9" s="29"/>
      <c r="J9" s="24"/>
      <c r="K9" s="24"/>
      <c r="L9" s="24"/>
      <c r="M9" s="24"/>
      <c r="N9" s="24"/>
    </row>
    <row r="10" spans="2:14" ht="14.25" customHeight="1">
      <c r="B10" s="181"/>
      <c r="C10" s="185" t="s">
        <v>23</v>
      </c>
      <c r="D10" s="36" t="s">
        <v>24</v>
      </c>
      <c r="E10" s="37">
        <v>7</v>
      </c>
      <c r="F10" s="35">
        <v>3</v>
      </c>
      <c r="G10" s="33">
        <f t="shared" si="0"/>
        <v>1.3333333333333333</v>
      </c>
      <c r="H10" s="28"/>
      <c r="I10" s="29"/>
      <c r="J10" s="24"/>
      <c r="K10" s="24"/>
      <c r="L10" s="24"/>
      <c r="M10" s="24"/>
      <c r="N10" s="24"/>
    </row>
    <row r="11" spans="2:14" ht="14.25" customHeight="1">
      <c r="B11" s="181"/>
      <c r="C11" s="185"/>
      <c r="D11" s="38" t="s">
        <v>25</v>
      </c>
      <c r="E11" s="37">
        <v>4</v>
      </c>
      <c r="F11" s="35">
        <v>2</v>
      </c>
      <c r="G11" s="33">
        <f t="shared" si="0"/>
        <v>1</v>
      </c>
      <c r="H11" s="30"/>
      <c r="I11" s="29"/>
      <c r="J11" s="24"/>
      <c r="K11" s="24"/>
      <c r="L11" s="24"/>
      <c r="M11" s="24"/>
      <c r="N11" s="24"/>
    </row>
    <row r="12" spans="2:14" ht="14.25" customHeight="1">
      <c r="B12" s="181"/>
      <c r="C12" s="185"/>
      <c r="D12" s="38" t="s">
        <v>26</v>
      </c>
      <c r="E12" s="37">
        <v>3</v>
      </c>
      <c r="F12" s="35">
        <v>1</v>
      </c>
      <c r="G12" s="33">
        <f t="shared" si="0"/>
        <v>2</v>
      </c>
      <c r="H12" s="30"/>
      <c r="I12" s="29"/>
      <c r="J12" s="24"/>
      <c r="K12" s="24"/>
      <c r="L12" s="24"/>
      <c r="M12" s="24"/>
      <c r="N12" s="24"/>
    </row>
    <row r="13" spans="2:14" ht="14.25" customHeight="1">
      <c r="B13" s="181"/>
      <c r="C13" s="185"/>
      <c r="D13" s="38" t="s">
        <v>27</v>
      </c>
      <c r="E13" s="37">
        <v>0</v>
      </c>
      <c r="F13" s="35" t="s">
        <v>28</v>
      </c>
      <c r="G13" s="33">
        <f t="shared" si="0"/>
        <v>0</v>
      </c>
      <c r="H13" s="28"/>
      <c r="I13" s="29"/>
      <c r="J13" s="24"/>
      <c r="K13" s="24"/>
      <c r="L13" s="24"/>
      <c r="M13" s="24"/>
      <c r="N13" s="24"/>
    </row>
    <row r="14" spans="2:14" ht="12.75">
      <c r="B14" s="181"/>
      <c r="C14" s="185"/>
      <c r="D14" s="38" t="s">
        <v>25</v>
      </c>
      <c r="E14" s="37">
        <v>0</v>
      </c>
      <c r="F14" s="35" t="s">
        <v>28</v>
      </c>
      <c r="G14" s="33">
        <f t="shared" si="0"/>
        <v>0</v>
      </c>
      <c r="H14" s="30"/>
      <c r="I14" s="29"/>
      <c r="J14" s="24"/>
      <c r="K14" s="24"/>
      <c r="L14" s="24"/>
      <c r="M14" s="24"/>
      <c r="N14" s="24"/>
    </row>
    <row r="15" spans="2:14" ht="14.25" customHeight="1">
      <c r="B15" s="181"/>
      <c r="C15" s="185"/>
      <c r="D15" s="38" t="s">
        <v>26</v>
      </c>
      <c r="E15" s="37">
        <v>0</v>
      </c>
      <c r="F15" s="35" t="s">
        <v>28</v>
      </c>
      <c r="G15" s="33">
        <f t="shared" si="0"/>
        <v>0</v>
      </c>
      <c r="H15" s="30"/>
      <c r="I15" s="29"/>
      <c r="J15" s="24"/>
      <c r="K15" s="24"/>
      <c r="L15" s="24"/>
      <c r="M15" s="24"/>
      <c r="N15" s="24"/>
    </row>
    <row r="16" spans="2:14" ht="14.25" customHeight="1">
      <c r="B16" s="181"/>
      <c r="C16" s="184" t="s">
        <v>29</v>
      </c>
      <c r="D16" s="184"/>
      <c r="E16" s="37">
        <v>8</v>
      </c>
      <c r="F16" s="35">
        <v>3</v>
      </c>
      <c r="G16" s="33">
        <f t="shared" si="0"/>
        <v>1.6666666666666667</v>
      </c>
      <c r="H16" s="28"/>
      <c r="I16" s="29"/>
      <c r="J16" s="24"/>
      <c r="K16" s="24"/>
      <c r="L16" s="24"/>
      <c r="M16" s="24"/>
      <c r="N16" s="24"/>
    </row>
    <row r="17" spans="2:14" ht="14.25" customHeight="1">
      <c r="B17" s="181"/>
      <c r="C17" s="184" t="s">
        <v>30</v>
      </c>
      <c r="D17" s="184"/>
      <c r="E17" s="37">
        <v>3</v>
      </c>
      <c r="F17" s="35">
        <v>3</v>
      </c>
      <c r="G17" s="33">
        <f t="shared" si="0"/>
        <v>0</v>
      </c>
      <c r="H17" s="28"/>
      <c r="I17" s="28"/>
      <c r="J17" s="24"/>
      <c r="K17" s="24"/>
      <c r="L17" s="24"/>
      <c r="M17" s="24"/>
      <c r="N17" s="24"/>
    </row>
    <row r="18" spans="2:14" ht="14.25" customHeight="1">
      <c r="B18" s="181"/>
      <c r="C18" s="186" t="s">
        <v>31</v>
      </c>
      <c r="D18" s="186"/>
      <c r="E18" s="39">
        <v>11</v>
      </c>
      <c r="F18" s="40">
        <v>9</v>
      </c>
      <c r="G18" s="41">
        <f t="shared" si="0"/>
        <v>0.2222222222222222</v>
      </c>
      <c r="H18" s="28"/>
      <c r="I18" s="28"/>
      <c r="J18" s="24"/>
      <c r="K18" s="24"/>
      <c r="L18" s="24"/>
      <c r="M18" s="24"/>
      <c r="N18" s="24"/>
    </row>
    <row r="19" spans="2:14" ht="12.75">
      <c r="B19" s="187" t="s">
        <v>32</v>
      </c>
      <c r="C19" s="182" t="s">
        <v>17</v>
      </c>
      <c r="D19" s="182"/>
      <c r="E19" s="42">
        <v>8</v>
      </c>
      <c r="F19" s="43">
        <v>10</v>
      </c>
      <c r="G19" s="27">
        <f t="shared" si="0"/>
        <v>-0.2</v>
      </c>
      <c r="H19" s="28"/>
      <c r="I19" s="28"/>
      <c r="J19" s="24"/>
      <c r="K19" s="24"/>
      <c r="L19" s="24"/>
      <c r="M19" s="24"/>
      <c r="N19" s="24"/>
    </row>
    <row r="20" spans="2:14" ht="14.25" customHeight="1">
      <c r="B20" s="187"/>
      <c r="C20" s="184" t="s">
        <v>33</v>
      </c>
      <c r="D20" s="184"/>
      <c r="E20" s="37">
        <v>4</v>
      </c>
      <c r="F20" s="35">
        <v>5</v>
      </c>
      <c r="G20" s="33">
        <f t="shared" si="0"/>
        <v>-0.2</v>
      </c>
      <c r="H20" s="28"/>
      <c r="I20" s="28"/>
      <c r="J20" s="24"/>
      <c r="K20" s="24"/>
      <c r="L20" s="24"/>
      <c r="M20" s="24"/>
      <c r="N20" s="24"/>
    </row>
    <row r="21" spans="2:14" ht="14.25" customHeight="1">
      <c r="B21" s="187"/>
      <c r="C21" s="184" t="s">
        <v>34</v>
      </c>
      <c r="D21" s="184"/>
      <c r="E21" s="37">
        <v>0</v>
      </c>
      <c r="F21" s="35">
        <v>0</v>
      </c>
      <c r="G21" s="33">
        <f t="shared" si="0"/>
        <v>0</v>
      </c>
      <c r="H21" s="28"/>
      <c r="I21" s="28"/>
      <c r="J21" s="24"/>
      <c r="K21" s="24"/>
      <c r="L21" s="24"/>
      <c r="M21" s="24"/>
      <c r="N21" s="24"/>
    </row>
    <row r="22" spans="2:14" ht="14.25" customHeight="1">
      <c r="B22" s="187"/>
      <c r="C22" s="186" t="s">
        <v>35</v>
      </c>
      <c r="D22" s="186"/>
      <c r="E22" s="39">
        <v>0</v>
      </c>
      <c r="F22" s="40">
        <v>0</v>
      </c>
      <c r="G22" s="41">
        <f t="shared" si="0"/>
        <v>0</v>
      </c>
      <c r="H22" s="28"/>
      <c r="I22" s="28"/>
      <c r="J22" s="24"/>
      <c r="K22" s="24"/>
      <c r="L22" s="24"/>
      <c r="M22" s="24"/>
      <c r="N22" s="24"/>
    </row>
    <row r="23" spans="2:14" ht="12.75">
      <c r="B23" s="188" t="s">
        <v>36</v>
      </c>
      <c r="C23" s="182" t="s">
        <v>37</v>
      </c>
      <c r="D23" s="182"/>
      <c r="E23" s="42">
        <v>46</v>
      </c>
      <c r="F23" s="43">
        <v>59</v>
      </c>
      <c r="G23" s="27">
        <f t="shared" si="0"/>
        <v>-0.22033898305084745</v>
      </c>
      <c r="H23" s="28"/>
      <c r="I23" s="28"/>
      <c r="J23" s="24"/>
      <c r="K23" s="24"/>
      <c r="L23" s="24"/>
      <c r="M23" s="24"/>
      <c r="N23" s="24"/>
    </row>
    <row r="24" spans="2:14" ht="14.25" customHeight="1">
      <c r="B24" s="188"/>
      <c r="C24" s="184" t="s">
        <v>38</v>
      </c>
      <c r="D24" s="184"/>
      <c r="E24" s="37">
        <v>2</v>
      </c>
      <c r="F24" s="35">
        <v>0</v>
      </c>
      <c r="G24" s="33">
        <f t="shared" si="0"/>
        <v>0</v>
      </c>
      <c r="H24" s="28"/>
      <c r="I24" s="28"/>
      <c r="J24" s="24"/>
      <c r="K24" s="24"/>
      <c r="L24" s="24"/>
      <c r="M24" s="24"/>
      <c r="N24" s="24"/>
    </row>
    <row r="25" spans="2:14" ht="14.25" customHeight="1">
      <c r="B25" s="188"/>
      <c r="C25" s="184" t="s">
        <v>39</v>
      </c>
      <c r="D25" s="184"/>
      <c r="E25" s="37">
        <v>0</v>
      </c>
      <c r="F25" s="35">
        <v>0</v>
      </c>
      <c r="G25" s="33">
        <f t="shared" si="0"/>
        <v>0</v>
      </c>
      <c r="H25" s="28"/>
      <c r="I25" s="28"/>
      <c r="J25" s="24"/>
      <c r="K25" s="24"/>
      <c r="L25" s="24"/>
      <c r="M25" s="24"/>
      <c r="N25" s="24"/>
    </row>
    <row r="26" spans="2:14" ht="14.25" customHeight="1">
      <c r="B26" s="188"/>
      <c r="C26" s="184" t="s">
        <v>40</v>
      </c>
      <c r="D26" s="184"/>
      <c r="E26" s="37">
        <v>4</v>
      </c>
      <c r="F26" s="35">
        <v>0</v>
      </c>
      <c r="G26" s="33">
        <f t="shared" si="0"/>
        <v>0</v>
      </c>
      <c r="H26" s="28"/>
      <c r="I26" s="28"/>
      <c r="J26" s="24"/>
      <c r="K26" s="24"/>
      <c r="L26" s="24"/>
      <c r="M26" s="24"/>
      <c r="N26" s="24"/>
    </row>
    <row r="27" spans="2:14" ht="14.25" customHeight="1">
      <c r="B27" s="188"/>
      <c r="C27" s="184" t="s">
        <v>34</v>
      </c>
      <c r="D27" s="184"/>
      <c r="E27" s="37">
        <v>0</v>
      </c>
      <c r="F27" s="35">
        <v>0</v>
      </c>
      <c r="G27" s="33">
        <f t="shared" si="0"/>
        <v>0</v>
      </c>
      <c r="H27" s="28"/>
      <c r="I27" s="28"/>
      <c r="J27" s="24"/>
      <c r="K27" s="24"/>
      <c r="L27" s="24"/>
      <c r="M27" s="24"/>
      <c r="N27" s="24"/>
    </row>
    <row r="28" spans="2:14" ht="14.25" customHeight="1">
      <c r="B28" s="188"/>
      <c r="C28" s="186" t="s">
        <v>41</v>
      </c>
      <c r="D28" s="186"/>
      <c r="E28" s="39">
        <v>1</v>
      </c>
      <c r="F28" s="40">
        <v>0</v>
      </c>
      <c r="G28" s="41">
        <f t="shared" si="0"/>
        <v>0</v>
      </c>
      <c r="H28" s="28"/>
      <c r="I28" s="28"/>
      <c r="J28" s="24"/>
      <c r="K28" s="24"/>
      <c r="L28" s="24"/>
      <c r="M28" s="24"/>
      <c r="N28" s="24"/>
    </row>
    <row r="29" spans="2:14" ht="12.75">
      <c r="B29" s="188" t="s">
        <v>42</v>
      </c>
      <c r="C29" s="182" t="s">
        <v>37</v>
      </c>
      <c r="D29" s="182"/>
      <c r="E29" s="42">
        <v>0</v>
      </c>
      <c r="F29" s="43">
        <v>0</v>
      </c>
      <c r="G29" s="27">
        <f t="shared" si="0"/>
        <v>0</v>
      </c>
      <c r="H29" s="28"/>
      <c r="I29" s="28"/>
      <c r="J29" s="24"/>
      <c r="K29" s="24"/>
      <c r="L29" s="24"/>
      <c r="M29" s="24"/>
      <c r="N29" s="24"/>
    </row>
    <row r="30" spans="2:14" ht="14.25" customHeight="1">
      <c r="B30" s="188"/>
      <c r="C30" s="185" t="s">
        <v>43</v>
      </c>
      <c r="D30" s="44" t="s">
        <v>44</v>
      </c>
      <c r="E30" s="37">
        <v>0</v>
      </c>
      <c r="F30" s="35">
        <v>0</v>
      </c>
      <c r="G30" s="33">
        <f t="shared" si="0"/>
        <v>0</v>
      </c>
      <c r="H30" s="28"/>
      <c r="I30" s="28"/>
      <c r="J30" s="24"/>
      <c r="K30" s="24"/>
      <c r="L30" s="24"/>
      <c r="M30" s="24"/>
      <c r="N30" s="24"/>
    </row>
    <row r="31" spans="2:14" ht="14.25" customHeight="1">
      <c r="B31" s="188"/>
      <c r="C31" s="185"/>
      <c r="D31" s="44" t="s">
        <v>45</v>
      </c>
      <c r="E31" s="37">
        <v>2</v>
      </c>
      <c r="F31" s="35">
        <v>3</v>
      </c>
      <c r="G31" s="33">
        <f t="shared" si="0"/>
        <v>-0.3333333333333333</v>
      </c>
      <c r="H31" s="28"/>
      <c r="I31" s="28"/>
      <c r="J31" s="24"/>
      <c r="K31" s="24"/>
      <c r="L31" s="24"/>
      <c r="M31" s="24"/>
      <c r="N31" s="24"/>
    </row>
    <row r="32" spans="2:14" ht="14.25" customHeight="1">
      <c r="B32" s="188"/>
      <c r="C32" s="184" t="s">
        <v>46</v>
      </c>
      <c r="D32" s="184"/>
      <c r="E32" s="37">
        <v>17</v>
      </c>
      <c r="F32" s="35">
        <v>21</v>
      </c>
      <c r="G32" s="33">
        <f t="shared" si="0"/>
        <v>-0.19047619047619047</v>
      </c>
      <c r="H32" s="28"/>
      <c r="I32" s="28"/>
      <c r="J32" s="24"/>
      <c r="K32" s="24"/>
      <c r="L32" s="24"/>
      <c r="M32" s="24"/>
      <c r="N32" s="24"/>
    </row>
    <row r="33" spans="2:14" ht="14.25" customHeight="1">
      <c r="B33" s="188"/>
      <c r="C33" s="186" t="s">
        <v>47</v>
      </c>
      <c r="D33" s="186"/>
      <c r="E33" s="39">
        <v>0</v>
      </c>
      <c r="F33" s="40">
        <v>0</v>
      </c>
      <c r="G33" s="41">
        <f t="shared" si="0"/>
        <v>0</v>
      </c>
      <c r="H33" s="28"/>
      <c r="I33" s="28"/>
      <c r="J33" s="24"/>
      <c r="K33" s="24"/>
      <c r="L33" s="24"/>
      <c r="M33" s="24"/>
      <c r="N33" s="24"/>
    </row>
    <row r="34" spans="2:14" s="45" customFormat="1" ht="12.75" outlineLevel="1">
      <c r="B34" s="189" t="s">
        <v>48</v>
      </c>
      <c r="C34" s="189"/>
      <c r="D34" s="189"/>
      <c r="E34" s="46">
        <v>3</v>
      </c>
      <c r="F34" s="47">
        <v>4</v>
      </c>
      <c r="G34" s="48">
        <f t="shared" si="0"/>
        <v>-0.25</v>
      </c>
      <c r="H34" s="28"/>
      <c r="I34" s="28"/>
      <c r="J34" s="24"/>
      <c r="K34" s="24"/>
      <c r="L34" s="24"/>
      <c r="M34" s="24"/>
      <c r="N34" s="24"/>
    </row>
    <row r="35" spans="2:14" ht="14.25" customHeight="1">
      <c r="B35" s="49"/>
      <c r="C35" s="49"/>
      <c r="D35" s="49"/>
      <c r="E35" s="49"/>
      <c r="F35" s="50"/>
      <c r="G35" s="51"/>
      <c r="H35" s="28"/>
      <c r="I35" s="28"/>
      <c r="J35" s="28"/>
      <c r="K35" s="24"/>
      <c r="L35" s="24"/>
      <c r="M35" s="24"/>
      <c r="N35" s="24"/>
    </row>
    <row r="36" spans="2:14" ht="14.25" customHeight="1">
      <c r="B36" s="49"/>
      <c r="C36" s="49"/>
      <c r="D36" s="49"/>
      <c r="E36" s="49"/>
      <c r="F36" s="50"/>
      <c r="G36" s="51"/>
      <c r="H36" s="49"/>
      <c r="I36" s="49"/>
      <c r="J36" s="49"/>
      <c r="K36" s="49"/>
      <c r="L36" s="30"/>
      <c r="M36" s="30"/>
      <c r="N36" s="30"/>
    </row>
    <row r="37" spans="2:14" ht="14.25" customHeight="1">
      <c r="B37" s="24"/>
      <c r="C37" s="24"/>
      <c r="D37" s="24"/>
      <c r="E37" s="24"/>
      <c r="F37" s="52"/>
      <c r="G37" s="51"/>
      <c r="H37" s="24"/>
      <c r="I37" s="24"/>
      <c r="J37" s="24"/>
      <c r="K37" s="24"/>
      <c r="L37" s="24"/>
      <c r="M37" s="24"/>
      <c r="N37" s="24"/>
    </row>
    <row r="38" spans="2:14" ht="14.25" customHeight="1">
      <c r="B38" s="180" t="s">
        <v>49</v>
      </c>
      <c r="C38" s="180"/>
      <c r="D38" s="180"/>
      <c r="E38" s="19">
        <f>ANYO_MEMORIA</f>
        <v>2014</v>
      </c>
      <c r="F38" s="20">
        <f>E38-1</f>
        <v>2013</v>
      </c>
      <c r="G38" s="19" t="s">
        <v>15</v>
      </c>
      <c r="H38" s="24"/>
      <c r="I38" s="22"/>
      <c r="J38" s="53"/>
      <c r="K38" s="53"/>
      <c r="L38" s="53"/>
      <c r="M38" s="53"/>
      <c r="N38" s="53"/>
    </row>
    <row r="39" spans="2:14" ht="12.75">
      <c r="B39" s="54" t="s">
        <v>50</v>
      </c>
      <c r="C39" s="55"/>
      <c r="D39" s="56"/>
      <c r="E39" s="57">
        <v>3</v>
      </c>
      <c r="F39" s="58">
        <v>3</v>
      </c>
      <c r="G39" s="59">
        <f aca="true" t="shared" si="1" ref="G39:G50">IF(IF(F39="S/D",0,F39)&lt;&gt;0,(E39-F39)/F39,0)</f>
        <v>0</v>
      </c>
      <c r="H39" s="24"/>
      <c r="I39" s="29"/>
      <c r="J39" s="24"/>
      <c r="K39" s="24"/>
      <c r="L39" s="24"/>
      <c r="M39" s="24"/>
      <c r="N39" s="24"/>
    </row>
    <row r="40" spans="2:14" ht="12.75">
      <c r="B40" s="190" t="s">
        <v>51</v>
      </c>
      <c r="C40" s="191" t="s">
        <v>52</v>
      </c>
      <c r="D40" s="191"/>
      <c r="E40" s="60">
        <v>2</v>
      </c>
      <c r="F40" s="61">
        <v>2</v>
      </c>
      <c r="G40" s="62">
        <f t="shared" si="1"/>
        <v>0</v>
      </c>
      <c r="H40" s="24"/>
      <c r="I40" s="29"/>
      <c r="J40" s="24"/>
      <c r="K40" s="24"/>
      <c r="L40" s="24"/>
      <c r="M40" s="24"/>
      <c r="N40" s="24"/>
    </row>
    <row r="41" spans="2:14" ht="14.25" customHeight="1">
      <c r="B41" s="190"/>
      <c r="C41" s="192" t="s">
        <v>53</v>
      </c>
      <c r="D41" s="192"/>
      <c r="E41" s="63"/>
      <c r="F41" s="64">
        <v>0</v>
      </c>
      <c r="G41" s="65">
        <f t="shared" si="1"/>
        <v>0</v>
      </c>
      <c r="H41" s="24"/>
      <c r="I41" s="29"/>
      <c r="J41" s="24"/>
      <c r="K41" s="24"/>
      <c r="L41" s="24"/>
      <c r="M41" s="24"/>
      <c r="N41" s="24"/>
    </row>
    <row r="42" spans="2:14" ht="14.25" customHeight="1">
      <c r="B42" s="190"/>
      <c r="C42" s="192" t="s">
        <v>54</v>
      </c>
      <c r="D42" s="192"/>
      <c r="E42" s="63"/>
      <c r="F42" s="64">
        <v>0</v>
      </c>
      <c r="G42" s="65">
        <f t="shared" si="1"/>
        <v>0</v>
      </c>
      <c r="H42" s="24"/>
      <c r="I42" s="29"/>
      <c r="J42" s="24"/>
      <c r="K42" s="24"/>
      <c r="L42" s="24"/>
      <c r="M42" s="24"/>
      <c r="N42" s="24"/>
    </row>
    <row r="43" spans="2:14" ht="14.25" customHeight="1">
      <c r="B43" s="190"/>
      <c r="C43" s="193" t="s">
        <v>55</v>
      </c>
      <c r="D43" s="193"/>
      <c r="E43" s="63"/>
      <c r="F43" s="64">
        <v>0</v>
      </c>
      <c r="G43" s="65">
        <f t="shared" si="1"/>
        <v>0</v>
      </c>
      <c r="H43" s="24"/>
      <c r="I43" s="29"/>
      <c r="J43" s="24"/>
      <c r="K43" s="24"/>
      <c r="L43" s="24"/>
      <c r="M43" s="24"/>
      <c r="N43" s="24"/>
    </row>
    <row r="44" spans="2:14" ht="14.25" customHeight="1">
      <c r="B44" s="190"/>
      <c r="C44" s="192" t="s">
        <v>56</v>
      </c>
      <c r="D44" s="192"/>
      <c r="E44" s="63">
        <v>1</v>
      </c>
      <c r="F44" s="64">
        <v>0</v>
      </c>
      <c r="G44" s="65">
        <f t="shared" si="1"/>
        <v>0</v>
      </c>
      <c r="H44" s="24"/>
      <c r="I44" s="29"/>
      <c r="J44" s="24"/>
      <c r="K44" s="24"/>
      <c r="L44" s="24"/>
      <c r="M44" s="24"/>
      <c r="N44" s="24"/>
    </row>
    <row r="45" spans="2:14" ht="14.25" customHeight="1">
      <c r="B45" s="190"/>
      <c r="C45" s="186" t="s">
        <v>57</v>
      </c>
      <c r="D45" s="186"/>
      <c r="E45" s="66"/>
      <c r="F45" s="67">
        <v>1</v>
      </c>
      <c r="G45" s="68">
        <f t="shared" si="1"/>
        <v>-1</v>
      </c>
      <c r="H45" s="24"/>
      <c r="I45" s="29"/>
      <c r="J45" s="24"/>
      <c r="K45" s="24"/>
      <c r="L45" s="24"/>
      <c r="M45" s="24"/>
      <c r="N45" s="24"/>
    </row>
    <row r="46" spans="2:14" ht="12.75">
      <c r="B46" s="190" t="s">
        <v>58</v>
      </c>
      <c r="C46" s="191" t="s">
        <v>59</v>
      </c>
      <c r="D46" s="191"/>
      <c r="E46" s="60"/>
      <c r="F46" s="61">
        <v>0</v>
      </c>
      <c r="G46" s="62">
        <f t="shared" si="1"/>
        <v>0</v>
      </c>
      <c r="H46" s="24"/>
      <c r="I46" s="29"/>
      <c r="J46" s="24"/>
      <c r="K46" s="24"/>
      <c r="L46" s="24"/>
      <c r="M46" s="24"/>
      <c r="N46" s="24"/>
    </row>
    <row r="47" spans="2:14" ht="14.25" customHeight="1">
      <c r="B47" s="190"/>
      <c r="C47" s="192" t="s">
        <v>60</v>
      </c>
      <c r="D47" s="192"/>
      <c r="E47" s="63">
        <v>2</v>
      </c>
      <c r="F47" s="64">
        <v>1</v>
      </c>
      <c r="G47" s="65">
        <f t="shared" si="1"/>
        <v>1</v>
      </c>
      <c r="H47" s="24"/>
      <c r="I47" s="29"/>
      <c r="J47" s="24"/>
      <c r="K47" s="24"/>
      <c r="L47" s="24"/>
      <c r="M47" s="24"/>
      <c r="N47" s="24"/>
    </row>
    <row r="48" spans="2:14" ht="14.25" customHeight="1">
      <c r="B48" s="190"/>
      <c r="C48" s="186" t="s">
        <v>61</v>
      </c>
      <c r="D48" s="186"/>
      <c r="E48" s="66">
        <v>1</v>
      </c>
      <c r="F48" s="67">
        <v>2</v>
      </c>
      <c r="G48" s="68">
        <f t="shared" si="1"/>
        <v>-0.5</v>
      </c>
      <c r="H48" s="24"/>
      <c r="I48" s="29"/>
      <c r="J48" s="24"/>
      <c r="K48" s="24"/>
      <c r="L48" s="24"/>
      <c r="M48" s="24"/>
      <c r="N48" s="24"/>
    </row>
    <row r="49" spans="2:14" ht="12.75">
      <c r="B49" s="190" t="s">
        <v>62</v>
      </c>
      <c r="C49" s="191" t="s">
        <v>63</v>
      </c>
      <c r="D49" s="191"/>
      <c r="E49" s="60">
        <v>0</v>
      </c>
      <c r="F49" s="61">
        <v>0</v>
      </c>
      <c r="G49" s="62">
        <f t="shared" si="1"/>
        <v>0</v>
      </c>
      <c r="H49" s="24"/>
      <c r="I49" s="29"/>
      <c r="J49" s="24"/>
      <c r="K49" s="24"/>
      <c r="L49" s="24"/>
      <c r="M49" s="24"/>
      <c r="N49" s="24"/>
    </row>
    <row r="50" spans="2:14" ht="14.25" customHeight="1">
      <c r="B50" s="190"/>
      <c r="C50" s="186" t="s">
        <v>64</v>
      </c>
      <c r="D50" s="186"/>
      <c r="E50" s="66">
        <v>0</v>
      </c>
      <c r="F50" s="67">
        <v>0</v>
      </c>
      <c r="G50" s="68">
        <f t="shared" si="1"/>
        <v>0</v>
      </c>
      <c r="H50" s="24"/>
      <c r="I50" s="29"/>
      <c r="J50" s="24"/>
      <c r="K50" s="24"/>
      <c r="L50" s="24"/>
      <c r="M50" s="24"/>
      <c r="N50" s="24"/>
    </row>
    <row r="51" spans="2:15" ht="14.25" customHeight="1">
      <c r="B51" s="24"/>
      <c r="C51" s="24"/>
      <c r="D51" s="24"/>
      <c r="E51" s="24"/>
      <c r="F51" s="52"/>
      <c r="G51" s="69"/>
      <c r="H51" s="24"/>
      <c r="I51" s="29"/>
      <c r="J51" s="24"/>
      <c r="K51" s="24"/>
      <c r="L51" s="24"/>
      <c r="M51" s="24"/>
      <c r="N51" s="30"/>
      <c r="O51" s="70"/>
    </row>
    <row r="52" spans="2:14" ht="14.25" customHeight="1">
      <c r="B52" s="24"/>
      <c r="C52" s="24"/>
      <c r="D52" s="24"/>
      <c r="E52" s="24"/>
      <c r="F52" s="52"/>
      <c r="G52" s="69"/>
      <c r="H52" s="24"/>
      <c r="I52" s="24"/>
      <c r="J52" s="24"/>
      <c r="K52" s="24"/>
      <c r="L52" s="24"/>
      <c r="M52" s="24"/>
      <c r="N52" s="24"/>
    </row>
    <row r="53" spans="2:14" ht="12.75">
      <c r="B53" s="180" t="s">
        <v>65</v>
      </c>
      <c r="C53" s="180"/>
      <c r="D53" s="180"/>
      <c r="E53" s="19">
        <f>ANYO_MEMORIA</f>
        <v>2014</v>
      </c>
      <c r="F53" s="20">
        <f>E53-1</f>
        <v>2013</v>
      </c>
      <c r="G53" s="19" t="s">
        <v>15</v>
      </c>
      <c r="H53" s="30"/>
      <c r="I53" s="22"/>
      <c r="J53" s="30"/>
      <c r="K53" s="30"/>
      <c r="L53" s="30"/>
      <c r="M53" s="30"/>
      <c r="N53" s="30"/>
    </row>
    <row r="54" spans="2:14" ht="12.75">
      <c r="B54" s="194" t="s">
        <v>66</v>
      </c>
      <c r="C54" s="194"/>
      <c r="D54" s="194"/>
      <c r="E54" s="71">
        <v>35</v>
      </c>
      <c r="F54" s="72">
        <v>51</v>
      </c>
      <c r="G54" s="62">
        <f>IF(IF(F54="S/D",0,F54)&lt;&gt;0,(E54-F54)/F54,0)</f>
        <v>-0.3137254901960784</v>
      </c>
      <c r="H54" s="73"/>
      <c r="I54" s="29"/>
      <c r="J54" s="73"/>
      <c r="K54" s="73"/>
      <c r="L54" s="73"/>
      <c r="M54" s="73"/>
      <c r="N54" s="45"/>
    </row>
    <row r="55" spans="2:14" ht="14.25" customHeight="1">
      <c r="B55" s="195" t="s">
        <v>67</v>
      </c>
      <c r="C55" s="195"/>
      <c r="D55" s="195"/>
      <c r="E55" s="74">
        <v>2</v>
      </c>
      <c r="F55" s="75">
        <v>1</v>
      </c>
      <c r="G55" s="68">
        <f>IF(IF(F55="S/D",0,F55)&lt;&gt;0,(E55-F55)/F55,0)</f>
        <v>1</v>
      </c>
      <c r="H55" s="73"/>
      <c r="I55" s="29"/>
      <c r="J55" s="73"/>
      <c r="K55" s="73"/>
      <c r="L55" s="73"/>
      <c r="M55" s="73"/>
      <c r="N55" s="45"/>
    </row>
    <row r="56" spans="2:14" ht="14.25" customHeight="1">
      <c r="B56" s="24"/>
      <c r="C56" s="24"/>
      <c r="D56" s="24"/>
      <c r="E56" s="24"/>
      <c r="F56" s="52"/>
      <c r="G56" s="51"/>
      <c r="H56" s="24"/>
      <c r="I56" s="24"/>
      <c r="J56" s="24"/>
      <c r="K56" s="24"/>
      <c r="L56" s="24"/>
      <c r="M56" s="24"/>
      <c r="N56" s="24"/>
    </row>
    <row r="57" spans="2:14" ht="14.25" customHeight="1">
      <c r="B57" s="24"/>
      <c r="C57" s="24"/>
      <c r="D57" s="24"/>
      <c r="E57" s="24"/>
      <c r="F57" s="52"/>
      <c r="G57" s="51"/>
      <c r="H57" s="24"/>
      <c r="I57" s="24"/>
      <c r="J57" s="24"/>
      <c r="K57" s="24"/>
      <c r="L57" s="24"/>
      <c r="M57" s="24"/>
      <c r="N57" s="24"/>
    </row>
    <row r="58" spans="2:14" ht="14.25" customHeight="1">
      <c r="B58" s="196" t="s">
        <v>68</v>
      </c>
      <c r="C58" s="196"/>
      <c r="D58" s="196"/>
      <c r="E58" s="19">
        <f>ANYO_MEMORIA</f>
        <v>2014</v>
      </c>
      <c r="F58" s="20">
        <f>E58-1</f>
        <v>2013</v>
      </c>
      <c r="G58" s="19" t="s">
        <v>15</v>
      </c>
      <c r="H58" s="24"/>
      <c r="I58" s="22"/>
      <c r="J58" s="24"/>
      <c r="K58" s="24"/>
      <c r="L58" s="24"/>
      <c r="M58" s="24"/>
      <c r="N58" s="24"/>
    </row>
    <row r="59" spans="2:14" ht="12.75">
      <c r="B59" s="182" t="s">
        <v>69</v>
      </c>
      <c r="C59" s="182"/>
      <c r="D59" s="182"/>
      <c r="E59" s="76">
        <v>0</v>
      </c>
      <c r="F59" s="77">
        <v>2</v>
      </c>
      <c r="G59" s="62">
        <f>IF(IF(F59="S/D",0,F59)&lt;&gt;0,(E59-F59)/F59,0)</f>
        <v>-1</v>
      </c>
      <c r="H59" s="24"/>
      <c r="I59" s="29"/>
      <c r="J59" s="24"/>
      <c r="K59" s="24"/>
      <c r="L59" s="24"/>
      <c r="M59" s="24"/>
      <c r="N59" s="24"/>
    </row>
    <row r="60" spans="2:14" ht="14.25" customHeight="1">
      <c r="B60" s="186" t="s">
        <v>57</v>
      </c>
      <c r="C60" s="186"/>
      <c r="D60" s="186"/>
      <c r="E60" s="78">
        <v>297</v>
      </c>
      <c r="F60" s="79">
        <v>333</v>
      </c>
      <c r="G60" s="68">
        <f>IF(IF(F60="S/D",0,F60)&lt;&gt;0,(E60-F60)/F60,0)</f>
        <v>-0.10810810810810811</v>
      </c>
      <c r="H60" s="80"/>
      <c r="I60" s="29"/>
      <c r="J60" s="80"/>
      <c r="K60" s="80"/>
      <c r="L60" s="80"/>
      <c r="M60" s="24"/>
      <c r="N60" s="24"/>
    </row>
    <row r="61" spans="2:14" ht="12.7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</sheetData>
  <sheetProtection/>
  <mergeCells count="54">
    <mergeCell ref="B53:D53"/>
    <mergeCell ref="B54:D54"/>
    <mergeCell ref="B55:D55"/>
    <mergeCell ref="B58:D58"/>
    <mergeCell ref="B59:D59"/>
    <mergeCell ref="B60:D60"/>
    <mergeCell ref="B46:B48"/>
    <mergeCell ref="C46:D46"/>
    <mergeCell ref="C47:D47"/>
    <mergeCell ref="C48:D48"/>
    <mergeCell ref="B49:B50"/>
    <mergeCell ref="C49:D49"/>
    <mergeCell ref="C50:D50"/>
    <mergeCell ref="B38:D38"/>
    <mergeCell ref="B40:B45"/>
    <mergeCell ref="C40:D40"/>
    <mergeCell ref="C41:D41"/>
    <mergeCell ref="C42:D42"/>
    <mergeCell ref="C43:D43"/>
    <mergeCell ref="C44:D44"/>
    <mergeCell ref="C45:D45"/>
    <mergeCell ref="B29:B33"/>
    <mergeCell ref="C29:D29"/>
    <mergeCell ref="C30:C31"/>
    <mergeCell ref="C32:D32"/>
    <mergeCell ref="C33:D33"/>
    <mergeCell ref="B34:D34"/>
    <mergeCell ref="B23:B28"/>
    <mergeCell ref="C23:D23"/>
    <mergeCell ref="C24:D24"/>
    <mergeCell ref="C25:D25"/>
    <mergeCell ref="C26:D26"/>
    <mergeCell ref="C27:D27"/>
    <mergeCell ref="C28:D28"/>
    <mergeCell ref="C9:D9"/>
    <mergeCell ref="C10:C15"/>
    <mergeCell ref="C16:D16"/>
    <mergeCell ref="C17:D17"/>
    <mergeCell ref="C18:D18"/>
    <mergeCell ref="B19:B22"/>
    <mergeCell ref="C19:D19"/>
    <mergeCell ref="C20:D20"/>
    <mergeCell ref="C21:D21"/>
    <mergeCell ref="C22:D22"/>
    <mergeCell ref="B3:D3"/>
    <mergeCell ref="B4:B18"/>
    <mergeCell ref="C4:D4"/>
    <mergeCell ref="K4:N4"/>
    <mergeCell ref="C5:D5"/>
    <mergeCell ref="C6:D6"/>
    <mergeCell ref="K6:L6"/>
    <mergeCell ref="C7:D7"/>
    <mergeCell ref="C8:D8"/>
    <mergeCell ref="K8:L8"/>
  </mergeCells>
  <printOptions/>
  <pageMargins left="0.2" right="0.22986111111111113" top="0.3201388888888889" bottom="1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53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89" sqref="A289"/>
      <selection pane="bottomRight" activeCell="R2" sqref="R2"/>
    </sheetView>
  </sheetViews>
  <sheetFormatPr defaultColWidth="11.421875" defaultRowHeight="12.75"/>
  <cols>
    <col min="1" max="1" width="2.00390625" style="81" customWidth="1"/>
    <col min="2" max="2" width="75.8515625" style="81" customWidth="1"/>
    <col min="3" max="7" width="14.7109375" style="81" customWidth="1"/>
    <col min="8" max="9" width="15.7109375" style="81" customWidth="1"/>
    <col min="10" max="11" width="15.140625" style="81" customWidth="1"/>
    <col min="12" max="17" width="14.7109375" style="81" customWidth="1"/>
    <col min="18" max="18" width="17.7109375" style="81" customWidth="1"/>
    <col min="19" max="16384" width="11.421875" style="81" customWidth="1"/>
  </cols>
  <sheetData>
    <row r="1" ht="6.75" customHeight="1"/>
    <row r="2" spans="3:33" ht="12.75">
      <c r="C2" s="82">
        <f>ANYO_MEMORIA</f>
        <v>2014</v>
      </c>
      <c r="D2" s="82">
        <f>C2-1</f>
        <v>2013</v>
      </c>
      <c r="E2" s="83" t="s">
        <v>15</v>
      </c>
      <c r="F2" s="82">
        <f aca="true" t="shared" si="0" ref="F2:P2">ANYO_MEMORIA</f>
        <v>2014</v>
      </c>
      <c r="G2" s="82">
        <f t="shared" si="0"/>
        <v>2014</v>
      </c>
      <c r="H2" s="82">
        <f t="shared" si="0"/>
        <v>2014</v>
      </c>
      <c r="I2" s="82">
        <f t="shared" si="0"/>
        <v>2014</v>
      </c>
      <c r="J2" s="82">
        <f t="shared" si="0"/>
        <v>2014</v>
      </c>
      <c r="K2" s="82">
        <f t="shared" si="0"/>
        <v>2014</v>
      </c>
      <c r="L2" s="82">
        <f t="shared" si="0"/>
        <v>2014</v>
      </c>
      <c r="M2" s="82">
        <f t="shared" si="0"/>
        <v>2014</v>
      </c>
      <c r="N2" s="82">
        <f t="shared" si="0"/>
        <v>2014</v>
      </c>
      <c r="O2" s="82">
        <f t="shared" si="0"/>
        <v>2014</v>
      </c>
      <c r="P2" s="82">
        <f t="shared" si="0"/>
        <v>2014</v>
      </c>
      <c r="Q2" s="84"/>
      <c r="R2" s="22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18" s="90" customFormat="1" ht="38.25">
      <c r="A3" s="81"/>
      <c r="B3" s="85"/>
      <c r="C3" s="86" t="s">
        <v>70</v>
      </c>
      <c r="D3" s="86" t="s">
        <v>70</v>
      </c>
      <c r="E3" s="87" t="s">
        <v>70</v>
      </c>
      <c r="F3" s="88" t="s">
        <v>71</v>
      </c>
      <c r="G3" s="88" t="s">
        <v>72</v>
      </c>
      <c r="H3" s="88" t="s">
        <v>73</v>
      </c>
      <c r="I3" s="88" t="s">
        <v>74</v>
      </c>
      <c r="J3" s="88" t="s">
        <v>75</v>
      </c>
      <c r="K3" s="88" t="s">
        <v>76</v>
      </c>
      <c r="L3" s="88" t="s">
        <v>77</v>
      </c>
      <c r="M3" s="88" t="s">
        <v>78</v>
      </c>
      <c r="N3" s="88" t="s">
        <v>79</v>
      </c>
      <c r="O3" s="88" t="s">
        <v>80</v>
      </c>
      <c r="P3" s="89" t="s">
        <v>81</v>
      </c>
      <c r="R3" s="29"/>
    </row>
    <row r="4" spans="1:18" s="95" customFormat="1" ht="12.75" customHeight="1">
      <c r="A4" s="81"/>
      <c r="B4" s="91" t="s">
        <v>82</v>
      </c>
      <c r="C4" s="92">
        <f>SUM(C5:C8)</f>
        <v>7</v>
      </c>
      <c r="D4" s="92">
        <v>2</v>
      </c>
      <c r="E4" s="93">
        <f aca="true" t="shared" si="1" ref="E4:E73">IF(IF(D4="S/D",0,D4)&lt;&gt;0,(C4-D4)/D4,0)</f>
        <v>2.5</v>
      </c>
      <c r="F4" s="92">
        <f aca="true" t="shared" si="2" ref="F4:P4">SUM(F5:F8)</f>
        <v>0</v>
      </c>
      <c r="G4" s="92">
        <f t="shared" si="2"/>
        <v>0</v>
      </c>
      <c r="H4" s="92">
        <f t="shared" si="2"/>
        <v>0</v>
      </c>
      <c r="I4" s="92">
        <f t="shared" si="2"/>
        <v>0</v>
      </c>
      <c r="J4" s="92">
        <f t="shared" si="2"/>
        <v>0</v>
      </c>
      <c r="K4" s="92">
        <f t="shared" si="2"/>
        <v>0</v>
      </c>
      <c r="L4" s="92">
        <f t="shared" si="2"/>
        <v>0</v>
      </c>
      <c r="M4" s="92">
        <f t="shared" si="2"/>
        <v>0</v>
      </c>
      <c r="N4" s="92">
        <f t="shared" si="2"/>
        <v>0</v>
      </c>
      <c r="O4" s="92">
        <f t="shared" si="2"/>
        <v>0</v>
      </c>
      <c r="P4" s="94">
        <f t="shared" si="2"/>
        <v>0</v>
      </c>
      <c r="R4" s="29"/>
    </row>
    <row r="5" spans="2:18" ht="12.75" customHeight="1">
      <c r="B5" s="96" t="s">
        <v>83</v>
      </c>
      <c r="C5" s="97">
        <v>2</v>
      </c>
      <c r="D5" s="98">
        <v>2</v>
      </c>
      <c r="E5" s="99">
        <f t="shared" si="1"/>
        <v>0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R5" s="29"/>
    </row>
    <row r="6" spans="2:18" ht="12.75" customHeight="1">
      <c r="B6" s="96" t="s">
        <v>84</v>
      </c>
      <c r="C6" s="97">
        <v>5</v>
      </c>
      <c r="D6" s="98"/>
      <c r="E6" s="99">
        <f t="shared" si="1"/>
        <v>0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100"/>
      <c r="R6" s="29"/>
    </row>
    <row r="7" spans="2:18" ht="12.75" customHeight="1">
      <c r="B7" s="96" t="s">
        <v>85</v>
      </c>
      <c r="C7" s="97"/>
      <c r="D7" s="101"/>
      <c r="E7" s="99">
        <f t="shared" si="1"/>
        <v>0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100"/>
      <c r="R7" s="29"/>
    </row>
    <row r="8" spans="2:18" ht="12.75" customHeight="1">
      <c r="B8" s="102" t="s">
        <v>86</v>
      </c>
      <c r="C8" s="97"/>
      <c r="D8" s="103"/>
      <c r="E8" s="104">
        <f t="shared" si="1"/>
        <v>0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100"/>
      <c r="R8" s="29"/>
    </row>
    <row r="9" spans="1:18" s="95" customFormat="1" ht="12.75" customHeight="1">
      <c r="A9" s="81"/>
      <c r="B9" s="105" t="s">
        <v>87</v>
      </c>
      <c r="C9" s="106">
        <v>0</v>
      </c>
      <c r="D9" s="106">
        <v>0</v>
      </c>
      <c r="E9" s="107">
        <f t="shared" si="1"/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R9" s="29"/>
    </row>
    <row r="10" spans="2:18" ht="12.75" customHeight="1">
      <c r="B10" s="96" t="s">
        <v>88</v>
      </c>
      <c r="C10" s="97"/>
      <c r="D10" s="101"/>
      <c r="E10" s="99">
        <f t="shared" si="1"/>
        <v>0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R10" s="29"/>
    </row>
    <row r="11" spans="2:18" ht="12.75" customHeight="1">
      <c r="B11" s="102" t="s">
        <v>89</v>
      </c>
      <c r="C11" s="97"/>
      <c r="D11" s="103"/>
      <c r="E11" s="104">
        <f t="shared" si="1"/>
        <v>0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100"/>
      <c r="R11" s="29"/>
    </row>
    <row r="12" spans="2:18" s="95" customFormat="1" ht="12.75" customHeight="1">
      <c r="B12" s="105" t="s">
        <v>90</v>
      </c>
      <c r="C12" s="106">
        <v>0</v>
      </c>
      <c r="D12" s="106">
        <v>0</v>
      </c>
      <c r="E12" s="107">
        <f t="shared" si="1"/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R12" s="29"/>
    </row>
    <row r="13" spans="2:18" ht="12.75" customHeight="1">
      <c r="B13" s="96" t="s">
        <v>91</v>
      </c>
      <c r="C13" s="97"/>
      <c r="D13" s="101"/>
      <c r="E13" s="99">
        <f t="shared" si="1"/>
        <v>0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R13" s="29"/>
    </row>
    <row r="14" spans="2:18" ht="12.75" customHeight="1">
      <c r="B14" s="96" t="s">
        <v>92</v>
      </c>
      <c r="C14" s="97"/>
      <c r="D14" s="101"/>
      <c r="E14" s="99">
        <f t="shared" si="1"/>
        <v>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00"/>
      <c r="R14" s="29"/>
    </row>
    <row r="15" spans="2:18" ht="12.75" customHeight="1">
      <c r="B15" s="96" t="s">
        <v>93</v>
      </c>
      <c r="C15" s="97"/>
      <c r="D15" s="101"/>
      <c r="E15" s="99">
        <f t="shared" si="1"/>
        <v>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00"/>
      <c r="R15" s="29"/>
    </row>
    <row r="16" spans="2:18" ht="12.75" customHeight="1">
      <c r="B16" s="96" t="s">
        <v>94</v>
      </c>
      <c r="C16" s="97"/>
      <c r="D16" s="101"/>
      <c r="E16" s="99">
        <f t="shared" si="1"/>
        <v>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00"/>
      <c r="R16" s="28"/>
    </row>
    <row r="17" spans="2:18" ht="12.75" customHeight="1">
      <c r="B17" s="102" t="s">
        <v>95</v>
      </c>
      <c r="C17" s="97"/>
      <c r="D17" s="103"/>
      <c r="E17" s="104">
        <f t="shared" si="1"/>
        <v>0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100"/>
      <c r="R17" s="28"/>
    </row>
    <row r="18" spans="2:18" ht="12.75" customHeight="1">
      <c r="B18" s="102" t="s">
        <v>96</v>
      </c>
      <c r="C18" s="97"/>
      <c r="D18" s="103"/>
      <c r="E18" s="104">
        <f t="shared" si="1"/>
        <v>0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00"/>
      <c r="R18" s="28"/>
    </row>
    <row r="19" spans="1:18" s="95" customFormat="1" ht="12.75" customHeight="1">
      <c r="A19" s="81"/>
      <c r="B19" s="105" t="s">
        <v>97</v>
      </c>
      <c r="C19" s="106">
        <v>0</v>
      </c>
      <c r="D19" s="106">
        <v>0</v>
      </c>
      <c r="E19" s="107">
        <f t="shared" si="1"/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R19" s="28"/>
    </row>
    <row r="20" spans="2:18" ht="12.75" customHeight="1">
      <c r="B20" s="96" t="s">
        <v>98</v>
      </c>
      <c r="C20" s="97"/>
      <c r="D20" s="101"/>
      <c r="E20" s="99">
        <f t="shared" si="1"/>
        <v>0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R20" s="28"/>
    </row>
    <row r="21" spans="2:18" ht="12.75" customHeight="1">
      <c r="B21" s="102" t="s">
        <v>99</v>
      </c>
      <c r="C21" s="97"/>
      <c r="D21" s="103"/>
      <c r="E21" s="104">
        <f t="shared" si="1"/>
        <v>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100"/>
      <c r="R21" s="28"/>
    </row>
    <row r="22" spans="1:18" s="95" customFormat="1" ht="12.75" customHeight="1">
      <c r="A22" s="81"/>
      <c r="B22" s="105" t="s">
        <v>100</v>
      </c>
      <c r="C22" s="106">
        <v>0</v>
      </c>
      <c r="D22" s="106">
        <v>0</v>
      </c>
      <c r="E22" s="107">
        <f t="shared" si="1"/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R22" s="28"/>
    </row>
    <row r="23" spans="2:18" ht="12.75" customHeight="1">
      <c r="B23" s="96" t="s">
        <v>101</v>
      </c>
      <c r="C23" s="97"/>
      <c r="D23" s="101"/>
      <c r="E23" s="99">
        <f t="shared" si="1"/>
        <v>0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R23" s="28"/>
    </row>
    <row r="24" spans="1:18" ht="12.75" customHeight="1">
      <c r="A24" s="95"/>
      <c r="B24" s="96" t="s">
        <v>102</v>
      </c>
      <c r="C24" s="97"/>
      <c r="D24" s="101"/>
      <c r="E24" s="99">
        <f t="shared" si="1"/>
        <v>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100"/>
      <c r="R24" s="28"/>
    </row>
    <row r="25" spans="2:18" ht="12.75" customHeight="1">
      <c r="B25" s="96" t="s">
        <v>103</v>
      </c>
      <c r="C25" s="97"/>
      <c r="D25" s="101"/>
      <c r="E25" s="99">
        <f t="shared" si="1"/>
        <v>0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00"/>
      <c r="R25" s="28"/>
    </row>
    <row r="26" spans="2:18" ht="12.75" customHeight="1">
      <c r="B26" s="96" t="s">
        <v>104</v>
      </c>
      <c r="C26" s="97"/>
      <c r="D26" s="101"/>
      <c r="E26" s="99">
        <f t="shared" si="1"/>
        <v>0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00"/>
      <c r="R26" s="28"/>
    </row>
    <row r="27" spans="2:18" ht="12.75" customHeight="1">
      <c r="B27" s="96" t="s">
        <v>105</v>
      </c>
      <c r="C27" s="97"/>
      <c r="D27" s="101"/>
      <c r="E27" s="99">
        <f t="shared" si="1"/>
        <v>0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100"/>
      <c r="R27" s="28"/>
    </row>
    <row r="28" spans="2:18" ht="12.75" customHeight="1">
      <c r="B28" s="102" t="s">
        <v>106</v>
      </c>
      <c r="C28" s="97"/>
      <c r="D28" s="103"/>
      <c r="E28" s="104">
        <f t="shared" si="1"/>
        <v>0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100"/>
      <c r="R28" s="28"/>
    </row>
    <row r="29" spans="1:18" s="95" customFormat="1" ht="12.75" customHeight="1">
      <c r="A29" s="81"/>
      <c r="B29" s="105" t="s">
        <v>107</v>
      </c>
      <c r="C29" s="106">
        <v>0</v>
      </c>
      <c r="D29" s="106">
        <v>0</v>
      </c>
      <c r="E29" s="107">
        <f t="shared" si="1"/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R29" s="28"/>
    </row>
    <row r="30" spans="2:18" ht="12.75" customHeight="1">
      <c r="B30" s="96" t="s">
        <v>108</v>
      </c>
      <c r="C30" s="97"/>
      <c r="D30" s="101"/>
      <c r="E30" s="99">
        <f t="shared" si="1"/>
        <v>0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R30" s="28"/>
    </row>
    <row r="31" spans="1:18" ht="12.75" customHeight="1">
      <c r="A31" s="95"/>
      <c r="B31" s="96" t="s">
        <v>109</v>
      </c>
      <c r="C31" s="97"/>
      <c r="D31" s="101"/>
      <c r="E31" s="99">
        <f t="shared" si="1"/>
        <v>0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100"/>
      <c r="R31" s="28"/>
    </row>
    <row r="32" spans="2:18" ht="12.75" customHeight="1">
      <c r="B32" s="96" t="s">
        <v>110</v>
      </c>
      <c r="C32" s="97"/>
      <c r="D32" s="101"/>
      <c r="E32" s="99">
        <f t="shared" si="1"/>
        <v>0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100"/>
      <c r="R32" s="28"/>
    </row>
    <row r="33" spans="2:18" ht="12.75" customHeight="1">
      <c r="B33" s="96" t="s">
        <v>111</v>
      </c>
      <c r="C33" s="97"/>
      <c r="D33" s="101"/>
      <c r="E33" s="99">
        <f t="shared" si="1"/>
        <v>0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100"/>
      <c r="R33" s="28"/>
    </row>
    <row r="34" spans="2:18" ht="12.75" customHeight="1">
      <c r="B34" s="96" t="s">
        <v>112</v>
      </c>
      <c r="C34" s="97"/>
      <c r="D34" s="101"/>
      <c r="E34" s="99">
        <f t="shared" si="1"/>
        <v>0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100"/>
      <c r="R34" s="28"/>
    </row>
    <row r="35" spans="2:18" ht="12.75" customHeight="1">
      <c r="B35" s="96" t="s">
        <v>113</v>
      </c>
      <c r="C35" s="97"/>
      <c r="D35" s="101"/>
      <c r="E35" s="99">
        <f t="shared" si="1"/>
        <v>0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00"/>
      <c r="R35" s="28"/>
    </row>
    <row r="36" spans="2:18" ht="12.75" customHeight="1">
      <c r="B36" s="108" t="s">
        <v>114</v>
      </c>
      <c r="C36" s="97"/>
      <c r="D36" s="101"/>
      <c r="E36" s="99">
        <f t="shared" si="1"/>
        <v>0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100"/>
      <c r="R36" s="28"/>
    </row>
    <row r="37" spans="1:18" s="95" customFormat="1" ht="12.75" customHeight="1">
      <c r="A37" s="81"/>
      <c r="B37" s="105" t="s">
        <v>115</v>
      </c>
      <c r="C37" s="106">
        <v>0</v>
      </c>
      <c r="D37" s="106">
        <v>0</v>
      </c>
      <c r="E37" s="107">
        <f t="shared" si="1"/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R37" s="49"/>
    </row>
    <row r="38" spans="1:18" ht="12.75" customHeight="1">
      <c r="A38" s="95"/>
      <c r="B38" s="96" t="s">
        <v>116</v>
      </c>
      <c r="C38" s="97"/>
      <c r="D38" s="101"/>
      <c r="E38" s="99">
        <f t="shared" si="1"/>
        <v>0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R38" s="24"/>
    </row>
    <row r="39" spans="2:18" ht="12.75" customHeight="1">
      <c r="B39" s="96" t="s">
        <v>117</v>
      </c>
      <c r="C39" s="97"/>
      <c r="D39" s="101"/>
      <c r="E39" s="99">
        <f t="shared" si="1"/>
        <v>0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100"/>
      <c r="R39" s="22"/>
    </row>
    <row r="40" spans="1:18" ht="12.75" customHeight="1">
      <c r="A40" s="95"/>
      <c r="B40" s="96" t="s">
        <v>118</v>
      </c>
      <c r="C40" s="97"/>
      <c r="D40" s="101"/>
      <c r="E40" s="99">
        <f t="shared" si="1"/>
        <v>0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100"/>
      <c r="R40" s="29"/>
    </row>
    <row r="41" spans="2:18" ht="12.75" customHeight="1">
      <c r="B41" s="96" t="s">
        <v>119</v>
      </c>
      <c r="C41" s="97"/>
      <c r="D41" s="101"/>
      <c r="E41" s="99">
        <f t="shared" si="1"/>
        <v>0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100"/>
      <c r="R41" s="29"/>
    </row>
    <row r="42" spans="1:18" ht="12.75" customHeight="1">
      <c r="A42" s="95"/>
      <c r="B42" s="102" t="s">
        <v>120</v>
      </c>
      <c r="C42" s="97"/>
      <c r="D42" s="103"/>
      <c r="E42" s="104">
        <f t="shared" si="1"/>
        <v>0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100"/>
      <c r="R42" s="29"/>
    </row>
    <row r="43" spans="2:18" ht="12.75" customHeight="1">
      <c r="B43" s="102" t="s">
        <v>121</v>
      </c>
      <c r="C43" s="97"/>
      <c r="D43" s="103"/>
      <c r="E43" s="104">
        <f t="shared" si="1"/>
        <v>0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100"/>
      <c r="R43" s="29"/>
    </row>
    <row r="44" spans="2:18" ht="12.75" customHeight="1">
      <c r="B44" s="102" t="s">
        <v>122</v>
      </c>
      <c r="C44" s="97"/>
      <c r="D44" s="103"/>
      <c r="E44" s="104">
        <f t="shared" si="1"/>
        <v>0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00"/>
      <c r="R44" s="29"/>
    </row>
    <row r="45" spans="1:18" s="95" customFormat="1" ht="12.75" customHeight="1">
      <c r="A45" s="81"/>
      <c r="B45" s="105" t="s">
        <v>123</v>
      </c>
      <c r="C45" s="106">
        <v>0</v>
      </c>
      <c r="D45" s="106">
        <v>0</v>
      </c>
      <c r="E45" s="107">
        <f t="shared" si="1"/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R45" s="29"/>
    </row>
    <row r="46" spans="2:18" ht="12.75" customHeight="1">
      <c r="B46" s="96" t="s">
        <v>124</v>
      </c>
      <c r="C46" s="97"/>
      <c r="D46" s="101"/>
      <c r="E46" s="99">
        <f t="shared" si="1"/>
        <v>0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R46" s="29"/>
    </row>
    <row r="47" spans="2:18" ht="12.75" customHeight="1">
      <c r="B47" s="96" t="s">
        <v>125</v>
      </c>
      <c r="C47" s="97"/>
      <c r="D47" s="101"/>
      <c r="E47" s="99">
        <f t="shared" si="1"/>
        <v>0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100"/>
      <c r="R47" s="29"/>
    </row>
    <row r="48" spans="2:18" ht="12.75" customHeight="1">
      <c r="B48" s="96" t="s">
        <v>126</v>
      </c>
      <c r="C48" s="97"/>
      <c r="D48" s="101"/>
      <c r="E48" s="99">
        <f t="shared" si="1"/>
        <v>0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100"/>
      <c r="R48" s="29"/>
    </row>
    <row r="49" spans="2:18" ht="12.75" customHeight="1">
      <c r="B49" s="96" t="s">
        <v>127</v>
      </c>
      <c r="C49" s="97"/>
      <c r="D49" s="101"/>
      <c r="E49" s="99">
        <f t="shared" si="1"/>
        <v>0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100"/>
      <c r="R49" s="29"/>
    </row>
    <row r="50" spans="2:18" ht="12.75" customHeight="1">
      <c r="B50" s="96" t="s">
        <v>128</v>
      </c>
      <c r="C50" s="97"/>
      <c r="D50" s="101"/>
      <c r="E50" s="99">
        <f t="shared" si="1"/>
        <v>0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100"/>
      <c r="R50" s="29"/>
    </row>
    <row r="51" spans="2:18" ht="12.75" customHeight="1">
      <c r="B51" s="96" t="s">
        <v>129</v>
      </c>
      <c r="C51" s="97"/>
      <c r="D51" s="101"/>
      <c r="E51" s="99">
        <f t="shared" si="1"/>
        <v>0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00"/>
      <c r="R51" s="29"/>
    </row>
    <row r="52" spans="2:18" ht="12.75" customHeight="1">
      <c r="B52" s="96" t="s">
        <v>130</v>
      </c>
      <c r="C52" s="97"/>
      <c r="D52" s="101"/>
      <c r="E52" s="99">
        <f t="shared" si="1"/>
        <v>0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100"/>
      <c r="R52" s="29"/>
    </row>
    <row r="53" spans="2:18" ht="12.75" customHeight="1">
      <c r="B53" s="96" t="s">
        <v>131</v>
      </c>
      <c r="C53" s="97"/>
      <c r="D53" s="101"/>
      <c r="E53" s="99">
        <f t="shared" si="1"/>
        <v>0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100"/>
      <c r="R53" s="24"/>
    </row>
    <row r="54" spans="2:18" ht="12.75" customHeight="1">
      <c r="B54" s="96" t="s">
        <v>132</v>
      </c>
      <c r="C54" s="97"/>
      <c r="D54" s="101"/>
      <c r="E54" s="99">
        <f t="shared" si="1"/>
        <v>0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100"/>
      <c r="R54" s="22"/>
    </row>
    <row r="55" spans="2:18" ht="12.75" customHeight="1">
      <c r="B55" s="96" t="s">
        <v>133</v>
      </c>
      <c r="C55" s="97"/>
      <c r="D55" s="101"/>
      <c r="E55" s="99">
        <f t="shared" si="1"/>
        <v>0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100"/>
      <c r="R55" s="29"/>
    </row>
    <row r="56" spans="2:18" ht="12.75" customHeight="1">
      <c r="B56" s="102" t="s">
        <v>134</v>
      </c>
      <c r="C56" s="97"/>
      <c r="D56" s="103"/>
      <c r="E56" s="104">
        <f t="shared" si="1"/>
        <v>0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100"/>
      <c r="R56" s="29"/>
    </row>
    <row r="57" spans="2:18" ht="12.75" customHeight="1">
      <c r="B57" s="102" t="s">
        <v>135</v>
      </c>
      <c r="C57" s="97"/>
      <c r="D57" s="103"/>
      <c r="E57" s="104">
        <f t="shared" si="1"/>
        <v>0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100"/>
      <c r="R57" s="24"/>
    </row>
    <row r="58" spans="2:18" ht="12.75" customHeight="1">
      <c r="B58" s="102" t="s">
        <v>136</v>
      </c>
      <c r="C58" s="97"/>
      <c r="D58" s="103"/>
      <c r="E58" s="104">
        <f t="shared" si="1"/>
        <v>0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100"/>
      <c r="R58" s="24"/>
    </row>
    <row r="59" spans="2:18" ht="12.75" customHeight="1">
      <c r="B59" s="102" t="s">
        <v>137</v>
      </c>
      <c r="C59" s="97"/>
      <c r="D59" s="103"/>
      <c r="E59" s="104">
        <f t="shared" si="1"/>
        <v>0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100"/>
      <c r="R59" s="22"/>
    </row>
    <row r="60" spans="2:18" ht="12.75" customHeight="1">
      <c r="B60" s="102" t="s">
        <v>138</v>
      </c>
      <c r="C60" s="97"/>
      <c r="D60" s="103"/>
      <c r="E60" s="104">
        <f t="shared" si="1"/>
        <v>0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100"/>
      <c r="R60" s="24"/>
    </row>
    <row r="61" spans="2:18" ht="12.75" customHeight="1">
      <c r="B61" s="102" t="s">
        <v>139</v>
      </c>
      <c r="C61" s="97"/>
      <c r="D61" s="103"/>
      <c r="E61" s="104">
        <f t="shared" si="1"/>
        <v>0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100"/>
      <c r="R61" s="24"/>
    </row>
    <row r="62" spans="2:18" ht="12.75" customHeight="1">
      <c r="B62" s="102" t="s">
        <v>140</v>
      </c>
      <c r="C62" s="97"/>
      <c r="D62" s="103"/>
      <c r="E62" s="104">
        <f t="shared" si="1"/>
        <v>0</v>
      </c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100"/>
      <c r="R62" s="24"/>
    </row>
    <row r="63" spans="2:18" ht="12.75" customHeight="1">
      <c r="B63" s="102" t="s">
        <v>141</v>
      </c>
      <c r="C63" s="97"/>
      <c r="D63" s="103"/>
      <c r="E63" s="104">
        <f t="shared" si="1"/>
        <v>0</v>
      </c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100"/>
      <c r="R63" s="24"/>
    </row>
    <row r="64" spans="1:18" s="95" customFormat="1" ht="12.75" customHeight="1">
      <c r="A64" s="81"/>
      <c r="B64" s="105" t="s">
        <v>142</v>
      </c>
      <c r="C64" s="106">
        <v>0</v>
      </c>
      <c r="D64" s="106">
        <v>0</v>
      </c>
      <c r="E64" s="107">
        <f t="shared" si="1"/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R64" s="29"/>
    </row>
    <row r="65" spans="2:16" ht="12.75" customHeight="1">
      <c r="B65" s="102" t="s">
        <v>143</v>
      </c>
      <c r="C65" s="97"/>
      <c r="D65" s="103"/>
      <c r="E65" s="104">
        <f t="shared" si="1"/>
        <v>0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1:16" s="95" customFormat="1" ht="12.75" customHeight="1">
      <c r="A66" s="81"/>
      <c r="B66" s="105" t="s">
        <v>144</v>
      </c>
      <c r="C66" s="106">
        <v>0</v>
      </c>
      <c r="D66" s="106">
        <v>0</v>
      </c>
      <c r="E66" s="107">
        <f t="shared" si="1"/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</row>
    <row r="67" spans="2:16" ht="12.75" customHeight="1">
      <c r="B67" s="96" t="s">
        <v>145</v>
      </c>
      <c r="C67" s="97"/>
      <c r="D67" s="101"/>
      <c r="E67" s="99">
        <f t="shared" si="1"/>
        <v>0</v>
      </c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2:16" ht="12.75" customHeight="1">
      <c r="B68" s="96" t="s">
        <v>146</v>
      </c>
      <c r="C68" s="97"/>
      <c r="D68" s="101"/>
      <c r="E68" s="99">
        <f t="shared" si="1"/>
        <v>0</v>
      </c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100"/>
    </row>
    <row r="69" spans="2:16" ht="12.75" customHeight="1">
      <c r="B69" s="96" t="s">
        <v>147</v>
      </c>
      <c r="C69" s="97"/>
      <c r="D69" s="101"/>
      <c r="E69" s="99">
        <f t="shared" si="1"/>
        <v>0</v>
      </c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100"/>
    </row>
    <row r="70" spans="2:16" ht="12.75" customHeight="1">
      <c r="B70" s="96" t="s">
        <v>148</v>
      </c>
      <c r="C70" s="97"/>
      <c r="D70" s="101"/>
      <c r="E70" s="99">
        <f t="shared" si="1"/>
        <v>0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100"/>
    </row>
    <row r="71" spans="2:16" ht="12.75" customHeight="1">
      <c r="B71" s="96" t="s">
        <v>149</v>
      </c>
      <c r="C71" s="97"/>
      <c r="D71" s="101"/>
      <c r="E71" s="99">
        <f t="shared" si="1"/>
        <v>0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100"/>
    </row>
    <row r="72" spans="1:16" s="95" customFormat="1" ht="12.75" customHeight="1">
      <c r="A72" s="81"/>
      <c r="B72" s="105" t="s">
        <v>150</v>
      </c>
      <c r="C72" s="106">
        <v>0</v>
      </c>
      <c r="D72" s="106">
        <v>0</v>
      </c>
      <c r="E72" s="107">
        <f t="shared" si="1"/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</row>
    <row r="73" spans="2:16" ht="12.75" customHeight="1">
      <c r="B73" s="96" t="s">
        <v>151</v>
      </c>
      <c r="C73" s="97"/>
      <c r="D73" s="101"/>
      <c r="E73" s="99">
        <f t="shared" si="1"/>
        <v>0</v>
      </c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2:16" ht="12.75" customHeight="1">
      <c r="B74" s="102" t="s">
        <v>152</v>
      </c>
      <c r="C74" s="109"/>
      <c r="D74" s="103"/>
      <c r="E74" s="104">
        <f aca="true" t="shared" si="3" ref="E74:E138">IF(IF(D74="S/D",0,D74)&lt;&gt;0,(C74-D74)/D74,0)</f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</row>
    <row r="75" spans="1:16" s="95" customFormat="1" ht="12.75" customHeight="1">
      <c r="A75" s="81"/>
      <c r="B75" s="105" t="s">
        <v>153</v>
      </c>
      <c r="C75" s="106">
        <v>0</v>
      </c>
      <c r="D75" s="106">
        <v>0</v>
      </c>
      <c r="E75" s="107">
        <f t="shared" si="3"/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</row>
    <row r="76" spans="2:16" ht="12.75" customHeight="1">
      <c r="B76" s="96" t="s">
        <v>154</v>
      </c>
      <c r="C76" s="109"/>
      <c r="D76" s="101"/>
      <c r="E76" s="99">
        <f t="shared" si="3"/>
        <v>0</v>
      </c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2:16" ht="12.75" customHeight="1">
      <c r="B77" s="96" t="s">
        <v>155</v>
      </c>
      <c r="C77" s="109"/>
      <c r="D77" s="101"/>
      <c r="E77" s="99">
        <f t="shared" si="3"/>
        <v>0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10"/>
    </row>
    <row r="78" spans="2:16" ht="12.75" customHeight="1">
      <c r="B78" s="96" t="s">
        <v>156</v>
      </c>
      <c r="C78" s="109"/>
      <c r="D78" s="101"/>
      <c r="E78" s="99">
        <f t="shared" si="3"/>
        <v>0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10"/>
    </row>
    <row r="79" spans="2:16" ht="12.75" customHeight="1">
      <c r="B79" s="96" t="s">
        <v>157</v>
      </c>
      <c r="C79" s="109"/>
      <c r="D79" s="101"/>
      <c r="E79" s="99">
        <f t="shared" si="3"/>
        <v>0</v>
      </c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10"/>
    </row>
    <row r="80" spans="2:16" ht="12.75" customHeight="1">
      <c r="B80" s="96" t="s">
        <v>158</v>
      </c>
      <c r="C80" s="109"/>
      <c r="D80" s="101"/>
      <c r="E80" s="99">
        <f t="shared" si="3"/>
        <v>0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10"/>
    </row>
    <row r="81" spans="2:16" ht="12.75" customHeight="1">
      <c r="B81" s="96" t="s">
        <v>159</v>
      </c>
      <c r="C81" s="109"/>
      <c r="D81" s="101"/>
      <c r="E81" s="99">
        <f t="shared" si="3"/>
        <v>0</v>
      </c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0"/>
    </row>
    <row r="82" spans="2:16" ht="12.75" customHeight="1">
      <c r="B82" s="96" t="s">
        <v>160</v>
      </c>
      <c r="C82" s="109"/>
      <c r="D82" s="101"/>
      <c r="E82" s="99">
        <f t="shared" si="3"/>
        <v>0</v>
      </c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10"/>
    </row>
    <row r="83" spans="2:16" ht="12.75" customHeight="1">
      <c r="B83" s="96" t="s">
        <v>161</v>
      </c>
      <c r="C83" s="109"/>
      <c r="D83" s="101"/>
      <c r="E83" s="99">
        <f t="shared" si="3"/>
        <v>0</v>
      </c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0"/>
    </row>
    <row r="84" spans="2:16" ht="12.75" customHeight="1">
      <c r="B84" s="96" t="s">
        <v>162</v>
      </c>
      <c r="C84" s="109"/>
      <c r="D84" s="101"/>
      <c r="E84" s="99">
        <f t="shared" si="3"/>
        <v>0</v>
      </c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10"/>
    </row>
    <row r="85" spans="2:16" ht="12.75" customHeight="1">
      <c r="B85" s="96" t="s">
        <v>163</v>
      </c>
      <c r="C85" s="109"/>
      <c r="D85" s="101"/>
      <c r="E85" s="99">
        <f t="shared" si="3"/>
        <v>0</v>
      </c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0"/>
    </row>
    <row r="86" spans="2:16" ht="12.75" customHeight="1">
      <c r="B86" s="96" t="s">
        <v>164</v>
      </c>
      <c r="C86" s="109"/>
      <c r="D86" s="101"/>
      <c r="E86" s="99">
        <f t="shared" si="3"/>
        <v>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</row>
    <row r="87" spans="1:16" s="95" customFormat="1" ht="12.75" customHeight="1">
      <c r="A87" s="81"/>
      <c r="B87" s="105" t="s">
        <v>165</v>
      </c>
      <c r="C87" s="106">
        <v>1</v>
      </c>
      <c r="D87" s="106">
        <v>0</v>
      </c>
      <c r="E87" s="107">
        <f t="shared" si="3"/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</row>
    <row r="88" spans="2:16" ht="12.75" customHeight="1">
      <c r="B88" s="96" t="s">
        <v>166</v>
      </c>
      <c r="C88" s="109"/>
      <c r="D88" s="101"/>
      <c r="E88" s="99">
        <f t="shared" si="3"/>
        <v>0</v>
      </c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2:16" ht="12.75" customHeight="1">
      <c r="B89" s="96" t="s">
        <v>167</v>
      </c>
      <c r="C89" s="109"/>
      <c r="D89" s="101"/>
      <c r="E89" s="99">
        <f t="shared" si="3"/>
        <v>0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0"/>
    </row>
    <row r="90" spans="2:16" ht="12.75" customHeight="1">
      <c r="B90" s="96" t="s">
        <v>168</v>
      </c>
      <c r="C90" s="109"/>
      <c r="D90" s="101"/>
      <c r="E90" s="111">
        <f t="shared" si="3"/>
        <v>0</v>
      </c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10"/>
    </row>
    <row r="91" spans="2:16" ht="12.75" customHeight="1">
      <c r="B91" s="96" t="s">
        <v>169</v>
      </c>
      <c r="C91" s="109"/>
      <c r="D91" s="101"/>
      <c r="E91" s="99">
        <f t="shared" si="3"/>
        <v>0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10"/>
    </row>
    <row r="92" spans="2:16" ht="12.75" customHeight="1">
      <c r="B92" s="96" t="s">
        <v>170</v>
      </c>
      <c r="C92" s="109"/>
      <c r="D92" s="101"/>
      <c r="E92" s="99">
        <f t="shared" si="3"/>
        <v>0</v>
      </c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10"/>
    </row>
    <row r="93" spans="2:16" ht="12.75" customHeight="1">
      <c r="B93" s="96" t="s">
        <v>171</v>
      </c>
      <c r="C93" s="109"/>
      <c r="D93" s="101"/>
      <c r="E93" s="99">
        <f t="shared" si="3"/>
        <v>0</v>
      </c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10"/>
    </row>
    <row r="94" spans="2:16" ht="12.75" customHeight="1">
      <c r="B94" s="96" t="s">
        <v>172</v>
      </c>
      <c r="C94" s="109"/>
      <c r="D94" s="101"/>
      <c r="E94" s="99">
        <f t="shared" si="3"/>
        <v>0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10"/>
    </row>
    <row r="95" spans="2:16" ht="12.75" customHeight="1">
      <c r="B95" s="96" t="s">
        <v>173</v>
      </c>
      <c r="C95" s="109">
        <v>1</v>
      </c>
      <c r="D95" s="101"/>
      <c r="E95" s="99">
        <f t="shared" si="3"/>
        <v>0</v>
      </c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10"/>
    </row>
    <row r="96" spans="2:16" ht="12.75" customHeight="1">
      <c r="B96" s="96" t="s">
        <v>174</v>
      </c>
      <c r="C96" s="109"/>
      <c r="D96" s="101"/>
      <c r="E96" s="99">
        <f t="shared" si="3"/>
        <v>0</v>
      </c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10"/>
    </row>
    <row r="97" spans="2:16" ht="12.75" customHeight="1">
      <c r="B97" s="96" t="s">
        <v>175</v>
      </c>
      <c r="C97" s="109"/>
      <c r="D97" s="101"/>
      <c r="E97" s="99">
        <f t="shared" si="3"/>
        <v>0</v>
      </c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10"/>
    </row>
    <row r="98" spans="2:16" ht="12.75" customHeight="1">
      <c r="B98" s="96" t="s">
        <v>176</v>
      </c>
      <c r="C98" s="109"/>
      <c r="D98" s="101"/>
      <c r="E98" s="99">
        <f t="shared" si="3"/>
        <v>0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10"/>
    </row>
    <row r="99" spans="2:16" ht="12.75" customHeight="1">
      <c r="B99" s="96" t="s">
        <v>177</v>
      </c>
      <c r="C99" s="109"/>
      <c r="D99" s="101"/>
      <c r="E99" s="99">
        <f t="shared" si="3"/>
        <v>0</v>
      </c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10"/>
    </row>
    <row r="100" spans="2:16" ht="12.75" customHeight="1">
      <c r="B100" s="96" t="s">
        <v>178</v>
      </c>
      <c r="C100" s="109"/>
      <c r="D100" s="101"/>
      <c r="E100" s="99">
        <f t="shared" si="3"/>
        <v>0</v>
      </c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</row>
    <row r="101" spans="2:16" ht="12.75" customHeight="1">
      <c r="B101" s="96" t="s">
        <v>179</v>
      </c>
      <c r="C101" s="109"/>
      <c r="D101" s="101"/>
      <c r="E101" s="99">
        <f t="shared" si="3"/>
        <v>0</v>
      </c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10"/>
    </row>
    <row r="102" spans="2:16" ht="12.75" customHeight="1">
      <c r="B102" s="96" t="s">
        <v>180</v>
      </c>
      <c r="C102" s="109"/>
      <c r="D102" s="101"/>
      <c r="E102" s="99">
        <f t="shared" si="3"/>
        <v>0</v>
      </c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10"/>
    </row>
    <row r="103" spans="2:16" ht="12.75" customHeight="1">
      <c r="B103" s="96" t="s">
        <v>181</v>
      </c>
      <c r="C103" s="109"/>
      <c r="D103" s="101"/>
      <c r="E103" s="99">
        <f t="shared" si="3"/>
        <v>0</v>
      </c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10"/>
    </row>
    <row r="104" spans="2:16" ht="12.75" customHeight="1">
      <c r="B104" s="96" t="s">
        <v>182</v>
      </c>
      <c r="C104" s="109"/>
      <c r="D104" s="101"/>
      <c r="E104" s="99">
        <f t="shared" si="3"/>
        <v>0</v>
      </c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10"/>
    </row>
    <row r="105" spans="2:16" ht="12.75" customHeight="1">
      <c r="B105" s="96" t="s">
        <v>183</v>
      </c>
      <c r="C105" s="109"/>
      <c r="D105" s="101"/>
      <c r="E105" s="99">
        <f t="shared" si="3"/>
        <v>0</v>
      </c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10"/>
    </row>
    <row r="106" spans="2:16" ht="12.75" customHeight="1">
      <c r="B106" s="96" t="s">
        <v>184</v>
      </c>
      <c r="C106" s="109"/>
      <c r="D106" s="101"/>
      <c r="E106" s="99">
        <f t="shared" si="3"/>
        <v>0</v>
      </c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10"/>
    </row>
    <row r="107" spans="2:16" ht="12.75" customHeight="1">
      <c r="B107" s="96" t="s">
        <v>185</v>
      </c>
      <c r="C107" s="109"/>
      <c r="D107" s="101"/>
      <c r="E107" s="99">
        <f t="shared" si="3"/>
        <v>0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10"/>
    </row>
    <row r="108" spans="2:16" ht="12.75" customHeight="1">
      <c r="B108" s="96" t="s">
        <v>186</v>
      </c>
      <c r="C108" s="109"/>
      <c r="D108" s="101"/>
      <c r="E108" s="99">
        <f t="shared" si="3"/>
        <v>0</v>
      </c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10"/>
    </row>
    <row r="109" spans="2:16" ht="12.75" customHeight="1">
      <c r="B109" s="96" t="s">
        <v>187</v>
      </c>
      <c r="C109" s="109"/>
      <c r="D109" s="101"/>
      <c r="E109" s="99">
        <f t="shared" si="3"/>
        <v>0</v>
      </c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10"/>
    </row>
    <row r="110" spans="2:16" ht="12.75" customHeight="1">
      <c r="B110" s="96" t="s">
        <v>188</v>
      </c>
      <c r="C110" s="109"/>
      <c r="D110" s="101"/>
      <c r="E110" s="99">
        <f t="shared" si="3"/>
        <v>0</v>
      </c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10"/>
    </row>
    <row r="111" spans="2:16" ht="12.75" customHeight="1">
      <c r="B111" s="96" t="s">
        <v>189</v>
      </c>
      <c r="C111" s="109"/>
      <c r="D111" s="101"/>
      <c r="E111" s="99">
        <f t="shared" si="3"/>
        <v>0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</row>
    <row r="112" spans="2:16" ht="12.75" customHeight="1">
      <c r="B112" s="102" t="s">
        <v>190</v>
      </c>
      <c r="C112" s="109"/>
      <c r="D112" s="103"/>
      <c r="E112" s="104">
        <f t="shared" si="3"/>
        <v>0</v>
      </c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10"/>
    </row>
    <row r="113" spans="2:16" ht="12.75" customHeight="1">
      <c r="B113" s="102" t="s">
        <v>191</v>
      </c>
      <c r="C113" s="109"/>
      <c r="D113" s="103"/>
      <c r="E113" s="104">
        <f t="shared" si="3"/>
        <v>0</v>
      </c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10"/>
    </row>
    <row r="114" spans="2:16" ht="12.75" customHeight="1">
      <c r="B114" s="102" t="s">
        <v>192</v>
      </c>
      <c r="C114" s="109"/>
      <c r="D114" s="103"/>
      <c r="E114" s="104">
        <f t="shared" si="3"/>
        <v>0</v>
      </c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10"/>
    </row>
    <row r="115" spans="2:16" ht="12.75" customHeight="1">
      <c r="B115" s="102" t="s">
        <v>193</v>
      </c>
      <c r="C115" s="109"/>
      <c r="D115" s="103"/>
      <c r="E115" s="104">
        <f t="shared" si="3"/>
        <v>0</v>
      </c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</row>
    <row r="116" spans="1:16" s="95" customFormat="1" ht="12.75" customHeight="1">
      <c r="A116" s="81"/>
      <c r="B116" s="105" t="s">
        <v>194</v>
      </c>
      <c r="C116" s="106">
        <v>0</v>
      </c>
      <c r="D116" s="106">
        <v>1</v>
      </c>
      <c r="E116" s="107">
        <f t="shared" si="3"/>
        <v>-1</v>
      </c>
      <c r="F116" s="106">
        <v>0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</row>
    <row r="117" spans="2:16" ht="12.75" customHeight="1">
      <c r="B117" s="96" t="s">
        <v>195</v>
      </c>
      <c r="C117" s="109"/>
      <c r="D117" s="101"/>
      <c r="E117" s="99">
        <f t="shared" si="3"/>
        <v>0</v>
      </c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2:16" ht="12.75" customHeight="1">
      <c r="B118" s="96" t="s">
        <v>196</v>
      </c>
      <c r="C118" s="109"/>
      <c r="D118" s="101"/>
      <c r="E118" s="99">
        <f t="shared" si="3"/>
        <v>0</v>
      </c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10"/>
    </row>
    <row r="119" spans="2:16" ht="12.75" customHeight="1">
      <c r="B119" s="96" t="s">
        <v>197</v>
      </c>
      <c r="C119" s="109"/>
      <c r="D119" s="101"/>
      <c r="E119" s="99">
        <f t="shared" si="3"/>
        <v>0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</row>
    <row r="120" spans="2:16" ht="12.75" customHeight="1">
      <c r="B120" s="96" t="s">
        <v>198</v>
      </c>
      <c r="C120" s="109"/>
      <c r="D120" s="101"/>
      <c r="E120" s="99">
        <f t="shared" si="3"/>
        <v>0</v>
      </c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10"/>
    </row>
    <row r="121" spans="2:16" ht="12.75" customHeight="1">
      <c r="B121" s="102" t="s">
        <v>199</v>
      </c>
      <c r="C121" s="109"/>
      <c r="D121" s="103">
        <v>1</v>
      </c>
      <c r="E121" s="104">
        <f t="shared" si="3"/>
        <v>-1</v>
      </c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10"/>
    </row>
    <row r="122" spans="1:16" s="95" customFormat="1" ht="12.75" customHeight="1">
      <c r="A122" s="81"/>
      <c r="B122" s="105" t="s">
        <v>200</v>
      </c>
      <c r="C122" s="106">
        <v>0</v>
      </c>
      <c r="D122" s="106">
        <v>0</v>
      </c>
      <c r="E122" s="107">
        <f t="shared" si="3"/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</row>
    <row r="123" spans="2:16" ht="12.75" customHeight="1">
      <c r="B123" s="96" t="s">
        <v>201</v>
      </c>
      <c r="C123" s="109"/>
      <c r="D123" s="101"/>
      <c r="E123" s="99">
        <f t="shared" si="3"/>
        <v>0</v>
      </c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2:16" ht="12.75" customHeight="1">
      <c r="B124" s="96" t="s">
        <v>202</v>
      </c>
      <c r="C124" s="109"/>
      <c r="D124" s="101"/>
      <c r="E124" s="99">
        <f t="shared" si="3"/>
        <v>0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10"/>
    </row>
    <row r="125" spans="2:16" ht="12.75" customHeight="1">
      <c r="B125" s="96" t="s">
        <v>203</v>
      </c>
      <c r="C125" s="109"/>
      <c r="D125" s="101"/>
      <c r="E125" s="99">
        <f t="shared" si="3"/>
        <v>0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10"/>
    </row>
    <row r="126" spans="2:16" ht="12.75" customHeight="1">
      <c r="B126" s="96" t="s">
        <v>204</v>
      </c>
      <c r="C126" s="109"/>
      <c r="D126" s="101"/>
      <c r="E126" s="99">
        <f t="shared" si="3"/>
        <v>0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10"/>
    </row>
    <row r="127" spans="2:16" ht="12.75" customHeight="1">
      <c r="B127" s="96" t="s">
        <v>205</v>
      </c>
      <c r="C127" s="109"/>
      <c r="D127" s="101"/>
      <c r="E127" s="99">
        <f t="shared" si="3"/>
        <v>0</v>
      </c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10"/>
    </row>
    <row r="128" spans="2:16" ht="12.75" customHeight="1">
      <c r="B128" s="102" t="s">
        <v>206</v>
      </c>
      <c r="C128" s="109"/>
      <c r="D128" s="103"/>
      <c r="E128" s="104">
        <f t="shared" si="3"/>
        <v>0</v>
      </c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10"/>
    </row>
    <row r="129" spans="1:16" s="95" customFormat="1" ht="12.75" customHeight="1">
      <c r="A129" s="81"/>
      <c r="B129" s="105" t="s">
        <v>207</v>
      </c>
      <c r="C129" s="106">
        <v>0</v>
      </c>
      <c r="D129" s="106">
        <v>0</v>
      </c>
      <c r="E129" s="107">
        <f t="shared" si="3"/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</row>
    <row r="130" spans="2:16" ht="12.75" customHeight="1">
      <c r="B130" s="96" t="s">
        <v>208</v>
      </c>
      <c r="C130" s="109"/>
      <c r="D130" s="101"/>
      <c r="E130" s="99">
        <f t="shared" si="3"/>
        <v>0</v>
      </c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2:16" ht="12.75" customHeight="1">
      <c r="B131" s="102" t="s">
        <v>209</v>
      </c>
      <c r="C131" s="109"/>
      <c r="D131" s="103"/>
      <c r="E131" s="104">
        <f t="shared" si="3"/>
        <v>0</v>
      </c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10"/>
    </row>
    <row r="132" spans="1:16" s="95" customFormat="1" ht="12.75" customHeight="1">
      <c r="A132" s="81"/>
      <c r="B132" s="105" t="s">
        <v>210</v>
      </c>
      <c r="C132" s="106">
        <v>0</v>
      </c>
      <c r="D132" s="106">
        <v>0</v>
      </c>
      <c r="E132" s="107">
        <f t="shared" si="3"/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</row>
    <row r="133" spans="2:16" ht="12.75" customHeight="1">
      <c r="B133" s="96" t="s">
        <v>211</v>
      </c>
      <c r="C133" s="109"/>
      <c r="D133" s="101"/>
      <c r="E133" s="99">
        <f t="shared" si="3"/>
        <v>0</v>
      </c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2:16" ht="12.75" customHeight="1">
      <c r="B134" s="96" t="s">
        <v>212</v>
      </c>
      <c r="C134" s="109"/>
      <c r="D134" s="101"/>
      <c r="E134" s="99">
        <f t="shared" si="3"/>
        <v>0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10"/>
    </row>
    <row r="135" spans="2:16" ht="12.75" customHeight="1">
      <c r="B135" s="96" t="s">
        <v>213</v>
      </c>
      <c r="C135" s="109"/>
      <c r="D135" s="101"/>
      <c r="E135" s="99">
        <f t="shared" si="3"/>
        <v>0</v>
      </c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10"/>
    </row>
    <row r="136" spans="2:16" ht="12.75" customHeight="1">
      <c r="B136" s="96" t="s">
        <v>214</v>
      </c>
      <c r="C136" s="109"/>
      <c r="D136" s="101"/>
      <c r="E136" s="99">
        <f t="shared" si="3"/>
        <v>0</v>
      </c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10"/>
    </row>
    <row r="137" spans="2:16" ht="12.75" customHeight="1">
      <c r="B137" s="96" t="s">
        <v>215</v>
      </c>
      <c r="C137" s="109"/>
      <c r="D137" s="101"/>
      <c r="E137" s="99">
        <f t="shared" si="3"/>
        <v>0</v>
      </c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10"/>
    </row>
    <row r="138" spans="2:16" ht="12.75" customHeight="1">
      <c r="B138" s="96" t="s">
        <v>216</v>
      </c>
      <c r="C138" s="109"/>
      <c r="D138" s="101"/>
      <c r="E138" s="99">
        <f t="shared" si="3"/>
        <v>0</v>
      </c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10"/>
    </row>
    <row r="139" spans="2:16" ht="12.75" customHeight="1">
      <c r="B139" s="96" t="s">
        <v>217</v>
      </c>
      <c r="C139" s="109"/>
      <c r="D139" s="101"/>
      <c r="E139" s="99">
        <f aca="true" t="shared" si="4" ref="E139:E197">IF(IF(D139="S/D",0,D139)&lt;&gt;0,(C139-D139)/D139,0)</f>
        <v>0</v>
      </c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10"/>
    </row>
    <row r="140" spans="2:16" ht="12.75" customHeight="1">
      <c r="B140" s="102" t="s">
        <v>218</v>
      </c>
      <c r="C140" s="109"/>
      <c r="D140" s="103"/>
      <c r="E140" s="104">
        <f t="shared" si="4"/>
        <v>0</v>
      </c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10"/>
    </row>
    <row r="141" spans="1:16" s="95" customFormat="1" ht="12.75" customHeight="1">
      <c r="A141" s="81"/>
      <c r="B141" s="105" t="s">
        <v>219</v>
      </c>
      <c r="C141" s="106">
        <v>1</v>
      </c>
      <c r="D141" s="106">
        <v>0</v>
      </c>
      <c r="E141" s="107">
        <f t="shared" si="4"/>
        <v>0</v>
      </c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</row>
    <row r="142" spans="2:16" ht="12.75" customHeight="1">
      <c r="B142" s="96" t="s">
        <v>220</v>
      </c>
      <c r="C142" s="109"/>
      <c r="D142" s="101"/>
      <c r="E142" s="99">
        <f t="shared" si="4"/>
        <v>0</v>
      </c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2:16" ht="12.75" customHeight="1">
      <c r="B143" s="96" t="s">
        <v>221</v>
      </c>
      <c r="C143" s="109"/>
      <c r="D143" s="101"/>
      <c r="E143" s="99">
        <f t="shared" si="4"/>
        <v>0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10"/>
    </row>
    <row r="144" spans="2:16" ht="12.75" customHeight="1">
      <c r="B144" s="96" t="s">
        <v>222</v>
      </c>
      <c r="C144" s="109"/>
      <c r="D144" s="101"/>
      <c r="E144" s="99">
        <f t="shared" si="4"/>
        <v>0</v>
      </c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10"/>
    </row>
    <row r="145" spans="2:16" ht="12.75" customHeight="1">
      <c r="B145" s="96" t="s">
        <v>223</v>
      </c>
      <c r="C145" s="109"/>
      <c r="D145" s="101"/>
      <c r="E145" s="99">
        <f t="shared" si="4"/>
        <v>0</v>
      </c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10"/>
    </row>
    <row r="146" spans="2:16" ht="12.75" customHeight="1">
      <c r="B146" s="96" t="s">
        <v>224</v>
      </c>
      <c r="C146" s="109"/>
      <c r="D146" s="101"/>
      <c r="E146" s="99">
        <f t="shared" si="4"/>
        <v>0</v>
      </c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10"/>
    </row>
    <row r="147" spans="2:16" ht="12.75" customHeight="1">
      <c r="B147" s="96" t="s">
        <v>225</v>
      </c>
      <c r="C147" s="109">
        <v>1</v>
      </c>
      <c r="D147" s="101"/>
      <c r="E147" s="99">
        <f t="shared" si="4"/>
        <v>0</v>
      </c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10"/>
    </row>
    <row r="148" spans="2:16" ht="12.75" customHeight="1">
      <c r="B148" s="96" t="s">
        <v>226</v>
      </c>
      <c r="C148" s="109"/>
      <c r="D148" s="101"/>
      <c r="E148" s="99">
        <f t="shared" si="4"/>
        <v>0</v>
      </c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10"/>
    </row>
    <row r="149" spans="2:16" ht="12.75" customHeight="1">
      <c r="B149" s="96" t="s">
        <v>227</v>
      </c>
      <c r="C149" s="109"/>
      <c r="D149" s="101"/>
      <c r="E149" s="99">
        <f t="shared" si="4"/>
        <v>0</v>
      </c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10"/>
    </row>
    <row r="150" spans="2:16" ht="12.75" customHeight="1">
      <c r="B150" s="96" t="s">
        <v>228</v>
      </c>
      <c r="C150" s="109"/>
      <c r="D150" s="101"/>
      <c r="E150" s="99">
        <f t="shared" si="4"/>
        <v>0</v>
      </c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10"/>
    </row>
    <row r="151" spans="1:16" s="95" customFormat="1" ht="12.75" customHeight="1">
      <c r="A151" s="81"/>
      <c r="B151" s="105" t="s">
        <v>229</v>
      </c>
      <c r="C151" s="106">
        <v>0</v>
      </c>
      <c r="D151" s="106">
        <v>0</v>
      </c>
      <c r="E151" s="107">
        <f t="shared" si="4"/>
        <v>0</v>
      </c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</row>
    <row r="152" spans="2:16" ht="12.75" customHeight="1">
      <c r="B152" s="96" t="s">
        <v>230</v>
      </c>
      <c r="C152" s="109"/>
      <c r="D152" s="101"/>
      <c r="E152" s="99">
        <f t="shared" si="4"/>
        <v>0</v>
      </c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2:16" ht="12.75" customHeight="1">
      <c r="B153" s="96" t="s">
        <v>231</v>
      </c>
      <c r="C153" s="109"/>
      <c r="D153" s="101"/>
      <c r="E153" s="99">
        <f t="shared" si="4"/>
        <v>0</v>
      </c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10"/>
    </row>
    <row r="154" spans="2:16" ht="12.75" customHeight="1">
      <c r="B154" s="96" t="s">
        <v>232</v>
      </c>
      <c r="C154" s="109"/>
      <c r="D154" s="101"/>
      <c r="E154" s="99">
        <f t="shared" si="4"/>
        <v>0</v>
      </c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10"/>
    </row>
    <row r="155" spans="2:16" ht="12.75" customHeight="1">
      <c r="B155" s="96" t="s">
        <v>233</v>
      </c>
      <c r="C155" s="109"/>
      <c r="D155" s="101"/>
      <c r="E155" s="99">
        <f t="shared" si="4"/>
        <v>0</v>
      </c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10"/>
    </row>
    <row r="156" spans="2:16" ht="12.75" customHeight="1">
      <c r="B156" s="96" t="s">
        <v>234</v>
      </c>
      <c r="C156" s="109"/>
      <c r="D156" s="101"/>
      <c r="E156" s="99">
        <f t="shared" si="4"/>
        <v>0</v>
      </c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10"/>
    </row>
    <row r="157" spans="2:16" ht="12.75" customHeight="1">
      <c r="B157" s="96" t="s">
        <v>235</v>
      </c>
      <c r="C157" s="109"/>
      <c r="D157" s="101"/>
      <c r="E157" s="99">
        <f t="shared" si="4"/>
        <v>0</v>
      </c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10"/>
    </row>
    <row r="158" spans="2:16" ht="12.75" customHeight="1">
      <c r="B158" s="96" t="s">
        <v>236</v>
      </c>
      <c r="C158" s="109"/>
      <c r="D158" s="101"/>
      <c r="E158" s="99">
        <f t="shared" si="4"/>
        <v>0</v>
      </c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10"/>
    </row>
    <row r="159" spans="2:16" ht="12.75" customHeight="1">
      <c r="B159" s="96" t="s">
        <v>237</v>
      </c>
      <c r="C159" s="109"/>
      <c r="D159" s="101"/>
      <c r="E159" s="99">
        <f t="shared" si="4"/>
        <v>0</v>
      </c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10"/>
    </row>
    <row r="160" spans="2:16" ht="12.75" customHeight="1">
      <c r="B160" s="96" t="s">
        <v>238</v>
      </c>
      <c r="C160" s="109"/>
      <c r="D160" s="101"/>
      <c r="E160" s="99">
        <f t="shared" si="4"/>
        <v>0</v>
      </c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10"/>
    </row>
    <row r="161" spans="2:16" ht="12.75" customHeight="1">
      <c r="B161" s="96" t="s">
        <v>239</v>
      </c>
      <c r="C161" s="109"/>
      <c r="D161" s="101"/>
      <c r="E161" s="99">
        <f t="shared" si="4"/>
        <v>0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10"/>
    </row>
    <row r="162" spans="1:16" s="95" customFormat="1" ht="12.75" customHeight="1">
      <c r="A162" s="81"/>
      <c r="B162" s="105" t="s">
        <v>240</v>
      </c>
      <c r="C162" s="106">
        <v>0</v>
      </c>
      <c r="D162" s="106">
        <v>0</v>
      </c>
      <c r="E162" s="107">
        <f t="shared" si="4"/>
        <v>0</v>
      </c>
      <c r="F162" s="106">
        <v>0</v>
      </c>
      <c r="G162" s="106">
        <v>0</v>
      </c>
      <c r="H162" s="106">
        <v>0</v>
      </c>
      <c r="I162" s="106">
        <v>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</row>
    <row r="163" spans="2:16" ht="12.75" customHeight="1">
      <c r="B163" s="96" t="s">
        <v>241</v>
      </c>
      <c r="C163" s="109"/>
      <c r="D163" s="101"/>
      <c r="E163" s="99">
        <f t="shared" si="4"/>
        <v>0</v>
      </c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2:16" ht="12.75" customHeight="1">
      <c r="B164" s="96" t="s">
        <v>242</v>
      </c>
      <c r="C164" s="109"/>
      <c r="D164" s="101"/>
      <c r="E164" s="99">
        <f t="shared" si="4"/>
        <v>0</v>
      </c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10"/>
    </row>
    <row r="165" spans="2:16" ht="12.75" customHeight="1">
      <c r="B165" s="96" t="s">
        <v>243</v>
      </c>
      <c r="C165" s="109"/>
      <c r="D165" s="101"/>
      <c r="E165" s="99">
        <f t="shared" si="4"/>
        <v>0</v>
      </c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10"/>
    </row>
    <row r="166" spans="2:16" ht="12.75" customHeight="1">
      <c r="B166" s="102" t="s">
        <v>244</v>
      </c>
      <c r="C166" s="109"/>
      <c r="D166" s="101"/>
      <c r="E166" s="99">
        <f t="shared" si="4"/>
        <v>0</v>
      </c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10"/>
    </row>
    <row r="167" spans="2:16" ht="12.75" customHeight="1">
      <c r="B167" s="96" t="s">
        <v>245</v>
      </c>
      <c r="C167" s="109"/>
      <c r="D167" s="101"/>
      <c r="E167" s="99">
        <f t="shared" si="4"/>
        <v>0</v>
      </c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10"/>
    </row>
    <row r="168" spans="2:16" ht="12.75" customHeight="1">
      <c r="B168" s="96" t="s">
        <v>246</v>
      </c>
      <c r="C168" s="109"/>
      <c r="D168" s="101"/>
      <c r="E168" s="99">
        <f t="shared" si="4"/>
        <v>0</v>
      </c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10"/>
    </row>
    <row r="169" spans="2:16" ht="12.75" customHeight="1">
      <c r="B169" s="102" t="s">
        <v>247</v>
      </c>
      <c r="C169" s="109"/>
      <c r="D169" s="103"/>
      <c r="E169" s="104">
        <f t="shared" si="4"/>
        <v>0</v>
      </c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10"/>
    </row>
    <row r="170" spans="2:17" ht="12.75" customHeight="1">
      <c r="B170" s="105" t="s">
        <v>248</v>
      </c>
      <c r="C170" s="106">
        <v>1</v>
      </c>
      <c r="D170" s="106">
        <v>0</v>
      </c>
      <c r="E170" s="107">
        <f t="shared" si="4"/>
        <v>0</v>
      </c>
      <c r="F170" s="106">
        <v>0</v>
      </c>
      <c r="G170" s="106">
        <v>0</v>
      </c>
      <c r="H170" s="106">
        <v>0</v>
      </c>
      <c r="I170" s="106">
        <v>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95"/>
    </row>
    <row r="171" spans="2:16" ht="12.75" customHeight="1">
      <c r="B171" s="96" t="s">
        <v>249</v>
      </c>
      <c r="C171" s="109"/>
      <c r="D171" s="101"/>
      <c r="E171" s="99">
        <f t="shared" si="4"/>
        <v>0</v>
      </c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</row>
    <row r="172" spans="2:16" ht="12.75" customHeight="1">
      <c r="B172" s="96" t="s">
        <v>250</v>
      </c>
      <c r="C172" s="109"/>
      <c r="D172" s="101"/>
      <c r="E172" s="99">
        <f t="shared" si="4"/>
        <v>0</v>
      </c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10"/>
    </row>
    <row r="173" spans="2:16" ht="12.75" customHeight="1">
      <c r="B173" s="96" t="s">
        <v>251</v>
      </c>
      <c r="C173" s="109">
        <v>1</v>
      </c>
      <c r="D173" s="101"/>
      <c r="E173" s="99">
        <f t="shared" si="4"/>
        <v>0</v>
      </c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10"/>
    </row>
    <row r="174" spans="2:16" ht="12.75" customHeight="1">
      <c r="B174" s="96" t="s">
        <v>252</v>
      </c>
      <c r="C174" s="109"/>
      <c r="D174" s="101"/>
      <c r="E174" s="99">
        <f t="shared" si="4"/>
        <v>0</v>
      </c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10"/>
    </row>
    <row r="175" spans="1:17" s="95" customFormat="1" ht="12.75" customHeight="1">
      <c r="A175" s="81"/>
      <c r="B175" s="96" t="s">
        <v>253</v>
      </c>
      <c r="C175" s="109"/>
      <c r="D175" s="101"/>
      <c r="E175" s="99">
        <f t="shared" si="4"/>
        <v>0</v>
      </c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10"/>
      <c r="Q175" s="81"/>
    </row>
    <row r="176" spans="2:16" ht="12.75" customHeight="1">
      <c r="B176" s="96" t="s">
        <v>254</v>
      </c>
      <c r="C176" s="109"/>
      <c r="D176" s="101"/>
      <c r="E176" s="99">
        <f t="shared" si="4"/>
        <v>0</v>
      </c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10"/>
    </row>
    <row r="177" spans="2:16" ht="12.75" customHeight="1">
      <c r="B177" s="96" t="s">
        <v>255</v>
      </c>
      <c r="C177" s="109"/>
      <c r="D177" s="101"/>
      <c r="E177" s="99">
        <f t="shared" si="4"/>
        <v>0</v>
      </c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10"/>
    </row>
    <row r="178" spans="2:16" ht="12.75" customHeight="1">
      <c r="B178" s="96" t="s">
        <v>256</v>
      </c>
      <c r="C178" s="109"/>
      <c r="D178" s="101"/>
      <c r="E178" s="99">
        <f t="shared" si="4"/>
        <v>0</v>
      </c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10"/>
    </row>
    <row r="179" spans="2:16" ht="12.75" customHeight="1">
      <c r="B179" s="96" t="s">
        <v>257</v>
      </c>
      <c r="C179" s="109"/>
      <c r="D179" s="101"/>
      <c r="E179" s="99">
        <f t="shared" si="4"/>
        <v>0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10"/>
    </row>
    <row r="180" spans="2:16" ht="12.75" customHeight="1">
      <c r="B180" s="96" t="s">
        <v>258</v>
      </c>
      <c r="C180" s="109"/>
      <c r="D180" s="101"/>
      <c r="E180" s="99">
        <f t="shared" si="4"/>
        <v>0</v>
      </c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10"/>
    </row>
    <row r="181" spans="2:16" ht="12.75" customHeight="1">
      <c r="B181" s="96" t="s">
        <v>259</v>
      </c>
      <c r="C181" s="109"/>
      <c r="D181" s="101"/>
      <c r="E181" s="99">
        <f t="shared" si="4"/>
        <v>0</v>
      </c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10"/>
    </row>
    <row r="182" spans="2:16" ht="12.75" customHeight="1">
      <c r="B182" s="96" t="s">
        <v>260</v>
      </c>
      <c r="C182" s="109"/>
      <c r="D182" s="101"/>
      <c r="E182" s="99">
        <f t="shared" si="4"/>
        <v>0</v>
      </c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10"/>
    </row>
    <row r="183" spans="2:16" ht="12.75" customHeight="1">
      <c r="B183" s="102" t="s">
        <v>261</v>
      </c>
      <c r="C183" s="109"/>
      <c r="D183" s="103"/>
      <c r="E183" s="104">
        <f t="shared" si="4"/>
        <v>0</v>
      </c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10"/>
    </row>
    <row r="184" spans="2:16" ht="12.75" customHeight="1">
      <c r="B184" s="102" t="s">
        <v>262</v>
      </c>
      <c r="C184" s="109"/>
      <c r="D184" s="103"/>
      <c r="E184" s="104">
        <f t="shared" si="4"/>
        <v>0</v>
      </c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10"/>
    </row>
    <row r="185" spans="2:17" ht="12.75" customHeight="1">
      <c r="B185" s="105" t="s">
        <v>263</v>
      </c>
      <c r="C185" s="106">
        <v>0</v>
      </c>
      <c r="D185" s="106">
        <v>1</v>
      </c>
      <c r="E185" s="107">
        <f t="shared" si="4"/>
        <v>-1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95"/>
    </row>
    <row r="186" spans="2:16" ht="12.75" customHeight="1">
      <c r="B186" s="96" t="s">
        <v>264</v>
      </c>
      <c r="C186" s="109"/>
      <c r="D186" s="101"/>
      <c r="E186" s="99">
        <f t="shared" si="4"/>
        <v>0</v>
      </c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</row>
    <row r="187" spans="2:16" ht="12.75" customHeight="1">
      <c r="B187" s="96" t="s">
        <v>265</v>
      </c>
      <c r="C187" s="109"/>
      <c r="D187" s="101"/>
      <c r="E187" s="99">
        <f t="shared" si="4"/>
        <v>0</v>
      </c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10"/>
    </row>
    <row r="188" spans="2:16" ht="12.75" customHeight="1">
      <c r="B188" s="96" t="s">
        <v>266</v>
      </c>
      <c r="C188" s="109"/>
      <c r="D188" s="101"/>
      <c r="E188" s="99">
        <f t="shared" si="4"/>
        <v>0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10"/>
    </row>
    <row r="189" spans="2:16" ht="12.75" customHeight="1">
      <c r="B189" s="96" t="s">
        <v>267</v>
      </c>
      <c r="C189" s="109"/>
      <c r="D189" s="101"/>
      <c r="E189" s="99">
        <f t="shared" si="4"/>
        <v>0</v>
      </c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10"/>
    </row>
    <row r="190" spans="1:17" s="95" customFormat="1" ht="12.75" customHeight="1">
      <c r="A190" s="81"/>
      <c r="B190" s="96" t="s">
        <v>268</v>
      </c>
      <c r="C190" s="109"/>
      <c r="D190" s="101"/>
      <c r="E190" s="99">
        <f t="shared" si="4"/>
        <v>0</v>
      </c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10"/>
      <c r="Q190" s="81"/>
    </row>
    <row r="191" spans="2:16" ht="12.75" customHeight="1">
      <c r="B191" s="96" t="s">
        <v>269</v>
      </c>
      <c r="C191" s="109"/>
      <c r="D191" s="101"/>
      <c r="E191" s="99">
        <f t="shared" si="4"/>
        <v>0</v>
      </c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10"/>
    </row>
    <row r="192" spans="2:16" ht="12.75" customHeight="1">
      <c r="B192" s="96" t="s">
        <v>270</v>
      </c>
      <c r="C192" s="109"/>
      <c r="D192" s="101"/>
      <c r="E192" s="99">
        <f t="shared" si="4"/>
        <v>0</v>
      </c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10"/>
    </row>
    <row r="193" spans="2:16" ht="12.75" customHeight="1">
      <c r="B193" s="96" t="s">
        <v>271</v>
      </c>
      <c r="C193" s="109"/>
      <c r="D193" s="101"/>
      <c r="E193" s="99">
        <f t="shared" si="4"/>
        <v>0</v>
      </c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10"/>
    </row>
    <row r="194" spans="2:16" ht="12.75" customHeight="1">
      <c r="B194" s="96" t="s">
        <v>272</v>
      </c>
      <c r="C194" s="109"/>
      <c r="D194" s="101"/>
      <c r="E194" s="99">
        <f t="shared" si="4"/>
        <v>0</v>
      </c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10"/>
    </row>
    <row r="195" spans="2:16" ht="12.75" customHeight="1">
      <c r="B195" s="96" t="s">
        <v>273</v>
      </c>
      <c r="C195" s="109"/>
      <c r="D195" s="101"/>
      <c r="E195" s="99">
        <f t="shared" si="4"/>
        <v>0</v>
      </c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10"/>
    </row>
    <row r="196" spans="2:16" ht="12.75" customHeight="1">
      <c r="B196" s="96" t="s">
        <v>274</v>
      </c>
      <c r="C196" s="109"/>
      <c r="D196" s="101">
        <v>1</v>
      </c>
      <c r="E196" s="99">
        <f t="shared" si="4"/>
        <v>-1</v>
      </c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10"/>
    </row>
    <row r="197" spans="2:16" ht="12.75" customHeight="1">
      <c r="B197" s="96" t="s">
        <v>275</v>
      </c>
      <c r="C197" s="109"/>
      <c r="D197" s="101"/>
      <c r="E197" s="99">
        <f t="shared" si="4"/>
        <v>0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10"/>
    </row>
    <row r="198" spans="2:16" ht="12.75" customHeight="1">
      <c r="B198" s="96" t="s">
        <v>276</v>
      </c>
      <c r="C198" s="109"/>
      <c r="D198" s="101"/>
      <c r="E198" s="99">
        <f aca="true" t="shared" si="5" ref="E198:E261">IF(IF(D198="S/D",0,D198)&lt;&gt;0,(C198-D198)/D198,0)</f>
        <v>0</v>
      </c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10"/>
    </row>
    <row r="199" spans="2:16" ht="12.75" customHeight="1">
      <c r="B199" s="96" t="s">
        <v>277</v>
      </c>
      <c r="C199" s="109"/>
      <c r="D199" s="101"/>
      <c r="E199" s="99">
        <f t="shared" si="5"/>
        <v>0</v>
      </c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10"/>
    </row>
    <row r="200" spans="2:16" ht="12.75" customHeight="1">
      <c r="B200" s="96" t="s">
        <v>278</v>
      </c>
      <c r="C200" s="109"/>
      <c r="D200" s="101"/>
      <c r="E200" s="99">
        <f t="shared" si="5"/>
        <v>0</v>
      </c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10"/>
    </row>
    <row r="201" spans="2:16" ht="12.75" customHeight="1">
      <c r="B201" s="96" t="s">
        <v>279</v>
      </c>
      <c r="C201" s="109"/>
      <c r="D201" s="101"/>
      <c r="E201" s="99">
        <f t="shared" si="5"/>
        <v>0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</row>
    <row r="202" spans="2:16" ht="12.75" customHeight="1">
      <c r="B202" s="96" t="s">
        <v>280</v>
      </c>
      <c r="C202" s="109"/>
      <c r="D202" s="101"/>
      <c r="E202" s="99">
        <f t="shared" si="5"/>
        <v>0</v>
      </c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10"/>
    </row>
    <row r="203" spans="2:16" ht="12.75" customHeight="1">
      <c r="B203" s="96" t="s">
        <v>281</v>
      </c>
      <c r="C203" s="109"/>
      <c r="D203" s="101"/>
      <c r="E203" s="99">
        <f t="shared" si="5"/>
        <v>0</v>
      </c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10"/>
    </row>
    <row r="204" spans="2:16" ht="12.75" customHeight="1">
      <c r="B204" s="102" t="s">
        <v>282</v>
      </c>
      <c r="C204" s="109"/>
      <c r="D204" s="103"/>
      <c r="E204" s="104">
        <f t="shared" si="5"/>
        <v>0</v>
      </c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10"/>
    </row>
    <row r="205" spans="2:17" ht="12.75" customHeight="1">
      <c r="B205" s="105" t="s">
        <v>283</v>
      </c>
      <c r="C205" s="106">
        <v>35</v>
      </c>
      <c r="D205" s="106">
        <v>60</v>
      </c>
      <c r="E205" s="107">
        <f t="shared" si="5"/>
        <v>-0.4166666666666667</v>
      </c>
      <c r="F205" s="106">
        <v>0</v>
      </c>
      <c r="G205" s="106">
        <v>0</v>
      </c>
      <c r="H205" s="106">
        <v>0</v>
      </c>
      <c r="I205" s="106">
        <v>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0</v>
      </c>
      <c r="Q205" s="95"/>
    </row>
    <row r="206" spans="2:16" ht="12.75" customHeight="1">
      <c r="B206" s="96" t="s">
        <v>284</v>
      </c>
      <c r="C206" s="109">
        <v>35</v>
      </c>
      <c r="D206" s="101">
        <v>57</v>
      </c>
      <c r="E206" s="99">
        <f t="shared" si="5"/>
        <v>-0.38596491228070173</v>
      </c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</row>
    <row r="207" spans="2:16" ht="12.75" customHeight="1">
      <c r="B207" s="96" t="s">
        <v>285</v>
      </c>
      <c r="C207" s="109"/>
      <c r="D207" s="101">
        <v>2</v>
      </c>
      <c r="E207" s="99">
        <f t="shared" si="5"/>
        <v>-1</v>
      </c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10"/>
    </row>
    <row r="208" spans="2:16" ht="12.75" customHeight="1">
      <c r="B208" s="96" t="s">
        <v>286</v>
      </c>
      <c r="C208" s="109"/>
      <c r="D208" s="101">
        <v>1</v>
      </c>
      <c r="E208" s="99">
        <f t="shared" si="5"/>
        <v>-1</v>
      </c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10"/>
    </row>
    <row r="209" spans="2:16" ht="12.75" customHeight="1">
      <c r="B209" s="96" t="s">
        <v>287</v>
      </c>
      <c r="C209" s="109"/>
      <c r="D209" s="101"/>
      <c r="E209" s="99">
        <f t="shared" si="5"/>
        <v>0</v>
      </c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10"/>
    </row>
    <row r="210" spans="1:17" s="95" customFormat="1" ht="12.75" customHeight="1">
      <c r="A210" s="81"/>
      <c r="B210" s="96" t="s">
        <v>288</v>
      </c>
      <c r="C210" s="109"/>
      <c r="D210" s="101"/>
      <c r="E210" s="99">
        <f t="shared" si="5"/>
        <v>0</v>
      </c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10"/>
      <c r="Q210" s="81"/>
    </row>
    <row r="211" spans="2:16" ht="12.75" customHeight="1">
      <c r="B211" s="96" t="s">
        <v>289</v>
      </c>
      <c r="C211" s="109"/>
      <c r="D211" s="101"/>
      <c r="E211" s="99">
        <f t="shared" si="5"/>
        <v>0</v>
      </c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10"/>
    </row>
    <row r="212" spans="2:16" ht="12.75" customHeight="1">
      <c r="B212" s="96" t="s">
        <v>290</v>
      </c>
      <c r="C212" s="109"/>
      <c r="D212" s="101"/>
      <c r="E212" s="99">
        <f t="shared" si="5"/>
        <v>0</v>
      </c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10"/>
    </row>
    <row r="213" spans="2:16" ht="12.75" customHeight="1">
      <c r="B213" s="96" t="s">
        <v>291</v>
      </c>
      <c r="C213" s="109"/>
      <c r="D213" s="101"/>
      <c r="E213" s="99">
        <f t="shared" si="5"/>
        <v>0</v>
      </c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10"/>
    </row>
    <row r="214" spans="2:16" ht="12.75" customHeight="1">
      <c r="B214" s="96" t="s">
        <v>292</v>
      </c>
      <c r="C214" s="109"/>
      <c r="D214" s="101"/>
      <c r="E214" s="99">
        <f t="shared" si="5"/>
        <v>0</v>
      </c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10"/>
    </row>
    <row r="215" spans="2:16" ht="12.75" customHeight="1">
      <c r="B215" s="96" t="s">
        <v>293</v>
      </c>
      <c r="C215" s="109"/>
      <c r="D215" s="101"/>
      <c r="E215" s="99">
        <f t="shared" si="5"/>
        <v>0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10"/>
    </row>
    <row r="216" spans="2:16" ht="12.75" customHeight="1">
      <c r="B216" s="96" t="s">
        <v>294</v>
      </c>
      <c r="C216" s="109"/>
      <c r="D216" s="101"/>
      <c r="E216" s="99">
        <f t="shared" si="5"/>
        <v>0</v>
      </c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10"/>
    </row>
    <row r="217" spans="2:16" ht="12.75" customHeight="1">
      <c r="B217" s="96" t="s">
        <v>295</v>
      </c>
      <c r="C217" s="109"/>
      <c r="D217" s="101"/>
      <c r="E217" s="99">
        <f t="shared" si="5"/>
        <v>0</v>
      </c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10"/>
    </row>
    <row r="218" spans="2:16" ht="12.75" customHeight="1">
      <c r="B218" s="96" t="s">
        <v>296</v>
      </c>
      <c r="C218" s="109"/>
      <c r="D218" s="101"/>
      <c r="E218" s="99">
        <f t="shared" si="5"/>
        <v>0</v>
      </c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10"/>
    </row>
    <row r="219" spans="2:16" ht="12.75" customHeight="1">
      <c r="B219" s="96" t="s">
        <v>297</v>
      </c>
      <c r="C219" s="109"/>
      <c r="D219" s="101"/>
      <c r="E219" s="99">
        <f t="shared" si="5"/>
        <v>0</v>
      </c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10"/>
    </row>
    <row r="220" spans="2:16" ht="12.75" customHeight="1">
      <c r="B220" s="96" t="s">
        <v>298</v>
      </c>
      <c r="C220" s="109"/>
      <c r="D220" s="101"/>
      <c r="E220" s="99">
        <f t="shared" si="5"/>
        <v>0</v>
      </c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10"/>
    </row>
    <row r="221" spans="2:16" ht="12.75" customHeight="1">
      <c r="B221" s="96" t="s">
        <v>299</v>
      </c>
      <c r="C221" s="109"/>
      <c r="D221" s="101"/>
      <c r="E221" s="99">
        <f t="shared" si="5"/>
        <v>0</v>
      </c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10"/>
    </row>
    <row r="222" spans="2:16" ht="12.75" customHeight="1">
      <c r="B222" s="96" t="s">
        <v>300</v>
      </c>
      <c r="C222" s="109"/>
      <c r="D222" s="101"/>
      <c r="E222" s="99">
        <f t="shared" si="5"/>
        <v>0</v>
      </c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10"/>
    </row>
    <row r="223" spans="2:16" ht="12.75" customHeight="1">
      <c r="B223" s="96" t="s">
        <v>301</v>
      </c>
      <c r="C223" s="109"/>
      <c r="D223" s="101"/>
      <c r="E223" s="99">
        <f t="shared" si="5"/>
        <v>0</v>
      </c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10"/>
    </row>
    <row r="224" spans="2:16" ht="12.75" customHeight="1">
      <c r="B224" s="96" t="s">
        <v>302</v>
      </c>
      <c r="C224" s="109"/>
      <c r="D224" s="101"/>
      <c r="E224" s="99">
        <f t="shared" si="5"/>
        <v>0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10"/>
    </row>
    <row r="225" spans="2:16" ht="12.75" customHeight="1">
      <c r="B225" s="102" t="s">
        <v>303</v>
      </c>
      <c r="C225" s="109"/>
      <c r="D225" s="103"/>
      <c r="E225" s="104">
        <f t="shared" si="5"/>
        <v>0</v>
      </c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10"/>
    </row>
    <row r="226" spans="2:17" ht="12.75" customHeight="1">
      <c r="B226" s="105" t="s">
        <v>304</v>
      </c>
      <c r="C226" s="106">
        <v>0</v>
      </c>
      <c r="D226" s="106">
        <v>0</v>
      </c>
      <c r="E226" s="107">
        <f t="shared" si="5"/>
        <v>0</v>
      </c>
      <c r="F226" s="106">
        <v>0</v>
      </c>
      <c r="G226" s="106">
        <v>0</v>
      </c>
      <c r="H226" s="106">
        <v>0</v>
      </c>
      <c r="I226" s="106">
        <v>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0</v>
      </c>
      <c r="Q226" s="95"/>
    </row>
    <row r="227" spans="2:16" ht="12.75" customHeight="1">
      <c r="B227" s="96" t="s">
        <v>305</v>
      </c>
      <c r="C227" s="109"/>
      <c r="D227" s="101"/>
      <c r="E227" s="99">
        <f t="shared" si="5"/>
        <v>0</v>
      </c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</row>
    <row r="228" spans="2:16" ht="12.75" customHeight="1">
      <c r="B228" s="96" t="s">
        <v>306</v>
      </c>
      <c r="C228" s="109"/>
      <c r="D228" s="101"/>
      <c r="E228" s="99">
        <f t="shared" si="5"/>
        <v>0</v>
      </c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10"/>
    </row>
    <row r="229" spans="2:16" ht="12.75" customHeight="1">
      <c r="B229" s="96" t="s">
        <v>307</v>
      </c>
      <c r="C229" s="109"/>
      <c r="D229" s="101"/>
      <c r="E229" s="99">
        <f t="shared" si="5"/>
        <v>0</v>
      </c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10"/>
    </row>
    <row r="230" spans="2:16" ht="12.75" customHeight="1">
      <c r="B230" s="96" t="s">
        <v>308</v>
      </c>
      <c r="C230" s="109"/>
      <c r="D230" s="101"/>
      <c r="E230" s="99">
        <f t="shared" si="5"/>
        <v>0</v>
      </c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10"/>
    </row>
    <row r="231" spans="1:17" s="95" customFormat="1" ht="12.75" customHeight="1">
      <c r="A231" s="81"/>
      <c r="B231" s="96" t="s">
        <v>309</v>
      </c>
      <c r="C231" s="109"/>
      <c r="D231" s="101"/>
      <c r="E231" s="99">
        <f t="shared" si="5"/>
        <v>0</v>
      </c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10"/>
      <c r="Q231" s="81"/>
    </row>
    <row r="232" spans="2:16" ht="12.75" customHeight="1">
      <c r="B232" s="96" t="s">
        <v>310</v>
      </c>
      <c r="C232" s="109"/>
      <c r="D232" s="101"/>
      <c r="E232" s="99">
        <f t="shared" si="5"/>
        <v>0</v>
      </c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10"/>
    </row>
    <row r="233" spans="2:16" ht="12.75" customHeight="1">
      <c r="B233" s="96" t="s">
        <v>311</v>
      </c>
      <c r="C233" s="109"/>
      <c r="D233" s="101"/>
      <c r="E233" s="99">
        <f t="shared" si="5"/>
        <v>0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10"/>
    </row>
    <row r="234" spans="2:16" ht="12.75" customHeight="1">
      <c r="B234" s="96" t="s">
        <v>312</v>
      </c>
      <c r="C234" s="109"/>
      <c r="D234" s="101"/>
      <c r="E234" s="99">
        <f t="shared" si="5"/>
        <v>0</v>
      </c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10"/>
    </row>
    <row r="235" spans="2:16" ht="12.75" customHeight="1">
      <c r="B235" s="96" t="s">
        <v>313</v>
      </c>
      <c r="C235" s="109"/>
      <c r="D235" s="101"/>
      <c r="E235" s="99">
        <f t="shared" si="5"/>
        <v>0</v>
      </c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10"/>
    </row>
    <row r="236" spans="2:16" ht="12.75" customHeight="1">
      <c r="B236" s="96" t="s">
        <v>314</v>
      </c>
      <c r="C236" s="109"/>
      <c r="D236" s="101"/>
      <c r="E236" s="99">
        <f t="shared" si="5"/>
        <v>0</v>
      </c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10"/>
    </row>
    <row r="237" spans="2:16" ht="12.75" customHeight="1">
      <c r="B237" s="96" t="s">
        <v>315</v>
      </c>
      <c r="C237" s="109"/>
      <c r="D237" s="101"/>
      <c r="E237" s="99">
        <f t="shared" si="5"/>
        <v>0</v>
      </c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10"/>
    </row>
    <row r="238" spans="2:16" ht="12.75" customHeight="1">
      <c r="B238" s="96" t="s">
        <v>316</v>
      </c>
      <c r="C238" s="109"/>
      <c r="D238" s="101"/>
      <c r="E238" s="99">
        <f t="shared" si="5"/>
        <v>0</v>
      </c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10"/>
    </row>
    <row r="239" spans="2:16" ht="12.75" customHeight="1">
      <c r="B239" s="96" t="s">
        <v>317</v>
      </c>
      <c r="C239" s="109"/>
      <c r="D239" s="101"/>
      <c r="E239" s="99">
        <f t="shared" si="5"/>
        <v>0</v>
      </c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10"/>
    </row>
    <row r="240" spans="2:16" ht="12.75" customHeight="1">
      <c r="B240" s="96" t="s">
        <v>318</v>
      </c>
      <c r="C240" s="109"/>
      <c r="D240" s="101"/>
      <c r="E240" s="99">
        <f t="shared" si="5"/>
        <v>0</v>
      </c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10"/>
    </row>
    <row r="241" spans="2:16" ht="12.75" customHeight="1">
      <c r="B241" s="96" t="s">
        <v>319</v>
      </c>
      <c r="C241" s="109"/>
      <c r="D241" s="101"/>
      <c r="E241" s="99">
        <f t="shared" si="5"/>
        <v>0</v>
      </c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10"/>
    </row>
    <row r="242" spans="2:16" ht="12.75" customHeight="1">
      <c r="B242" s="96" t="s">
        <v>320</v>
      </c>
      <c r="C242" s="109"/>
      <c r="D242" s="101"/>
      <c r="E242" s="99">
        <f t="shared" si="5"/>
        <v>0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10"/>
    </row>
    <row r="243" spans="2:16" ht="12.75" customHeight="1">
      <c r="B243" s="96" t="s">
        <v>321</v>
      </c>
      <c r="C243" s="109"/>
      <c r="D243" s="101"/>
      <c r="E243" s="99">
        <f t="shared" si="5"/>
        <v>0</v>
      </c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10"/>
    </row>
    <row r="244" spans="2:16" ht="12.75" customHeight="1">
      <c r="B244" s="96" t="s">
        <v>322</v>
      </c>
      <c r="C244" s="109"/>
      <c r="D244" s="101"/>
      <c r="E244" s="99">
        <f t="shared" si="5"/>
        <v>0</v>
      </c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10"/>
    </row>
    <row r="245" spans="2:16" ht="12.75" customHeight="1">
      <c r="B245" s="96" t="s">
        <v>323</v>
      </c>
      <c r="C245" s="109"/>
      <c r="D245" s="101"/>
      <c r="E245" s="99">
        <f t="shared" si="5"/>
        <v>0</v>
      </c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10"/>
    </row>
    <row r="246" spans="2:16" ht="12.75" customHeight="1">
      <c r="B246" s="96" t="s">
        <v>324</v>
      </c>
      <c r="C246" s="109"/>
      <c r="D246" s="101"/>
      <c r="E246" s="99">
        <f t="shared" si="5"/>
        <v>0</v>
      </c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10"/>
    </row>
    <row r="247" spans="2:16" ht="12.75" customHeight="1">
      <c r="B247" s="96" t="s">
        <v>325</v>
      </c>
      <c r="C247" s="109"/>
      <c r="D247" s="101"/>
      <c r="E247" s="99">
        <f t="shared" si="5"/>
        <v>0</v>
      </c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10"/>
    </row>
    <row r="248" spans="2:16" ht="12.75" customHeight="1">
      <c r="B248" s="96" t="s">
        <v>326</v>
      </c>
      <c r="C248" s="109"/>
      <c r="D248" s="101"/>
      <c r="E248" s="99">
        <f t="shared" si="5"/>
        <v>0</v>
      </c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10"/>
    </row>
    <row r="249" spans="2:16" ht="12.75" customHeight="1">
      <c r="B249" s="96" t="s">
        <v>327</v>
      </c>
      <c r="C249" s="109"/>
      <c r="D249" s="101"/>
      <c r="E249" s="99">
        <f t="shared" si="5"/>
        <v>0</v>
      </c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10"/>
    </row>
    <row r="250" spans="2:16" ht="12.75" customHeight="1">
      <c r="B250" s="96" t="s">
        <v>328</v>
      </c>
      <c r="C250" s="109"/>
      <c r="D250" s="101"/>
      <c r="E250" s="99">
        <f t="shared" si="5"/>
        <v>0</v>
      </c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10"/>
    </row>
    <row r="251" spans="2:16" ht="12.75" customHeight="1">
      <c r="B251" s="96" t="s">
        <v>329</v>
      </c>
      <c r="C251" s="109"/>
      <c r="D251" s="101"/>
      <c r="E251" s="99">
        <f t="shared" si="5"/>
        <v>0</v>
      </c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10"/>
    </row>
    <row r="252" spans="2:16" ht="12.75" customHeight="1">
      <c r="B252" s="102" t="s">
        <v>330</v>
      </c>
      <c r="C252" s="109"/>
      <c r="D252" s="103"/>
      <c r="E252" s="104">
        <f t="shared" si="5"/>
        <v>0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10"/>
    </row>
    <row r="253" spans="2:17" ht="12.75" customHeight="1">
      <c r="B253" s="105" t="s">
        <v>331</v>
      </c>
      <c r="C253" s="106">
        <v>0</v>
      </c>
      <c r="D253" s="106">
        <v>0</v>
      </c>
      <c r="E253" s="107">
        <f t="shared" si="5"/>
        <v>0</v>
      </c>
      <c r="F253" s="106">
        <v>0</v>
      </c>
      <c r="G253" s="106">
        <v>0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95"/>
    </row>
    <row r="254" spans="2:16" ht="12.75" customHeight="1">
      <c r="B254" s="96" t="s">
        <v>332</v>
      </c>
      <c r="C254" s="109"/>
      <c r="D254" s="101"/>
      <c r="E254" s="99">
        <f t="shared" si="5"/>
        <v>0</v>
      </c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</row>
    <row r="255" spans="2:16" ht="12.75" customHeight="1">
      <c r="B255" s="96" t="s">
        <v>333</v>
      </c>
      <c r="C255" s="109"/>
      <c r="D255" s="101"/>
      <c r="E255" s="99">
        <f t="shared" si="5"/>
        <v>0</v>
      </c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10"/>
    </row>
    <row r="256" spans="2:16" ht="12.75" customHeight="1">
      <c r="B256" s="96" t="s">
        <v>334</v>
      </c>
      <c r="C256" s="109"/>
      <c r="D256" s="101"/>
      <c r="E256" s="99">
        <f t="shared" si="5"/>
        <v>0</v>
      </c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10"/>
    </row>
    <row r="257" spans="2:16" ht="12.75" customHeight="1">
      <c r="B257" s="96" t="s">
        <v>335</v>
      </c>
      <c r="C257" s="109"/>
      <c r="D257" s="101"/>
      <c r="E257" s="99">
        <f t="shared" si="5"/>
        <v>0</v>
      </c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10"/>
    </row>
    <row r="258" spans="1:17" s="95" customFormat="1" ht="12.75" customHeight="1">
      <c r="A258" s="81"/>
      <c r="B258" s="96" t="s">
        <v>336</v>
      </c>
      <c r="C258" s="109"/>
      <c r="D258" s="101"/>
      <c r="E258" s="99">
        <f t="shared" si="5"/>
        <v>0</v>
      </c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10"/>
      <c r="Q258" s="81"/>
    </row>
    <row r="259" spans="2:16" ht="12.75" customHeight="1">
      <c r="B259" s="96" t="s">
        <v>337</v>
      </c>
      <c r="C259" s="109"/>
      <c r="D259" s="101"/>
      <c r="E259" s="99">
        <f t="shared" si="5"/>
        <v>0</v>
      </c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10"/>
    </row>
    <row r="260" spans="2:16" ht="12.75" customHeight="1">
      <c r="B260" s="96" t="s">
        <v>338</v>
      </c>
      <c r="C260" s="109"/>
      <c r="D260" s="101"/>
      <c r="E260" s="99">
        <f t="shared" si="5"/>
        <v>0</v>
      </c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10"/>
    </row>
    <row r="261" spans="2:16" ht="12.75" customHeight="1">
      <c r="B261" s="96" t="s">
        <v>339</v>
      </c>
      <c r="C261" s="109"/>
      <c r="D261" s="101"/>
      <c r="E261" s="99">
        <f t="shared" si="5"/>
        <v>0</v>
      </c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10"/>
    </row>
    <row r="262" spans="2:16" ht="12.75" customHeight="1">
      <c r="B262" s="96" t="s">
        <v>340</v>
      </c>
      <c r="C262" s="109"/>
      <c r="D262" s="101"/>
      <c r="E262" s="99">
        <f aca="true" t="shared" si="6" ref="E262:E303">IF(IF(D262="S/D",0,D262)&lt;&gt;0,(C262-D262)/D262,0)</f>
        <v>0</v>
      </c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10"/>
    </row>
    <row r="263" spans="2:16" ht="12.75" customHeight="1">
      <c r="B263" s="96" t="s">
        <v>341</v>
      </c>
      <c r="C263" s="109"/>
      <c r="D263" s="101"/>
      <c r="E263" s="99">
        <f t="shared" si="6"/>
        <v>0</v>
      </c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10"/>
    </row>
    <row r="264" spans="2:16" ht="12.75" customHeight="1">
      <c r="B264" s="96" t="s">
        <v>342</v>
      </c>
      <c r="C264" s="109"/>
      <c r="D264" s="101"/>
      <c r="E264" s="99">
        <f t="shared" si="6"/>
        <v>0</v>
      </c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10"/>
    </row>
    <row r="265" spans="2:16" ht="12.75" customHeight="1">
      <c r="B265" s="96" t="s">
        <v>343</v>
      </c>
      <c r="C265" s="109"/>
      <c r="D265" s="101"/>
      <c r="E265" s="99">
        <f t="shared" si="6"/>
        <v>0</v>
      </c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10"/>
    </row>
    <row r="266" spans="2:16" ht="12.75" customHeight="1">
      <c r="B266" s="96" t="s">
        <v>344</v>
      </c>
      <c r="C266" s="109"/>
      <c r="D266" s="101"/>
      <c r="E266" s="99">
        <f t="shared" si="6"/>
        <v>0</v>
      </c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10"/>
    </row>
    <row r="267" spans="2:16" ht="12.75" customHeight="1">
      <c r="B267" s="96" t="s">
        <v>345</v>
      </c>
      <c r="C267" s="109"/>
      <c r="D267" s="101"/>
      <c r="E267" s="99">
        <f t="shared" si="6"/>
        <v>0</v>
      </c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10"/>
    </row>
    <row r="268" spans="2:16" ht="12.75" customHeight="1">
      <c r="B268" s="96" t="s">
        <v>346</v>
      </c>
      <c r="C268" s="109"/>
      <c r="D268" s="101"/>
      <c r="E268" s="99">
        <f t="shared" si="6"/>
        <v>0</v>
      </c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10"/>
    </row>
    <row r="269" spans="2:16" ht="12.75" customHeight="1">
      <c r="B269" s="96" t="s">
        <v>347</v>
      </c>
      <c r="C269" s="109"/>
      <c r="D269" s="101"/>
      <c r="E269" s="99">
        <f t="shared" si="6"/>
        <v>0</v>
      </c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10"/>
    </row>
    <row r="270" spans="2:16" ht="12.75" customHeight="1">
      <c r="B270" s="96" t="s">
        <v>348</v>
      </c>
      <c r="C270" s="109"/>
      <c r="D270" s="101"/>
      <c r="E270" s="99">
        <f t="shared" si="6"/>
        <v>0</v>
      </c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10"/>
    </row>
    <row r="271" spans="2:16" ht="12.75" customHeight="1">
      <c r="B271" s="102" t="s">
        <v>349</v>
      </c>
      <c r="C271" s="109"/>
      <c r="D271" s="103"/>
      <c r="E271" s="104">
        <f t="shared" si="6"/>
        <v>0</v>
      </c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10"/>
    </row>
    <row r="272" spans="2:16" ht="12.75" customHeight="1">
      <c r="B272" s="102" t="s">
        <v>350</v>
      </c>
      <c r="C272" s="109"/>
      <c r="D272" s="103"/>
      <c r="E272" s="104">
        <f t="shared" si="6"/>
        <v>0</v>
      </c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10"/>
    </row>
    <row r="273" spans="2:16" ht="12.75" customHeight="1">
      <c r="B273" s="102" t="s">
        <v>351</v>
      </c>
      <c r="C273" s="109"/>
      <c r="D273" s="103"/>
      <c r="E273" s="104">
        <f t="shared" si="6"/>
        <v>0</v>
      </c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10"/>
    </row>
    <row r="274" spans="2:16" ht="12.75" customHeight="1">
      <c r="B274" s="102" t="s">
        <v>352</v>
      </c>
      <c r="C274" s="109"/>
      <c r="D274" s="103"/>
      <c r="E274" s="104">
        <f t="shared" si="6"/>
        <v>0</v>
      </c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10"/>
    </row>
    <row r="275" spans="2:16" ht="12.75" customHeight="1">
      <c r="B275" s="96" t="s">
        <v>353</v>
      </c>
      <c r="C275" s="97"/>
      <c r="D275" s="101"/>
      <c r="E275" s="99">
        <f t="shared" si="6"/>
        <v>0</v>
      </c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100"/>
    </row>
    <row r="276" spans="2:16" ht="12.75" customHeight="1">
      <c r="B276" s="102" t="s">
        <v>354</v>
      </c>
      <c r="C276" s="112"/>
      <c r="D276" s="113"/>
      <c r="E276" s="99">
        <f t="shared" si="6"/>
        <v>0</v>
      </c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4"/>
    </row>
    <row r="277" spans="2:17" ht="12.75" customHeight="1">
      <c r="B277" s="105" t="s">
        <v>355</v>
      </c>
      <c r="C277" s="106">
        <v>0</v>
      </c>
      <c r="D277" s="106">
        <v>0</v>
      </c>
      <c r="E277" s="107">
        <f t="shared" si="6"/>
        <v>0</v>
      </c>
      <c r="F277" s="106">
        <v>0</v>
      </c>
      <c r="G277" s="106">
        <v>0</v>
      </c>
      <c r="H277" s="106">
        <v>0</v>
      </c>
      <c r="I277" s="106">
        <v>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95"/>
    </row>
    <row r="278" spans="2:16" ht="12.75" customHeight="1">
      <c r="B278" s="96" t="s">
        <v>356</v>
      </c>
      <c r="C278" s="109"/>
      <c r="D278" s="101"/>
      <c r="E278" s="99">
        <f t="shared" si="6"/>
        <v>0</v>
      </c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</row>
    <row r="279" spans="2:16" ht="12.75" customHeight="1">
      <c r="B279" s="96" t="s">
        <v>357</v>
      </c>
      <c r="C279" s="109"/>
      <c r="D279" s="101"/>
      <c r="E279" s="99">
        <f t="shared" si="6"/>
        <v>0</v>
      </c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10"/>
    </row>
    <row r="280" spans="2:16" ht="12.75" customHeight="1">
      <c r="B280" s="102" t="s">
        <v>358</v>
      </c>
      <c r="C280" s="109"/>
      <c r="D280" s="103"/>
      <c r="E280" s="104">
        <f t="shared" si="6"/>
        <v>0</v>
      </c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10"/>
    </row>
    <row r="281" spans="2:17" ht="12.75" customHeight="1">
      <c r="B281" s="105" t="s">
        <v>359</v>
      </c>
      <c r="C281" s="106">
        <v>0</v>
      </c>
      <c r="D281" s="106">
        <v>0</v>
      </c>
      <c r="E281" s="107">
        <f t="shared" si="6"/>
        <v>0</v>
      </c>
      <c r="F281" s="106">
        <v>0</v>
      </c>
      <c r="G281" s="106">
        <v>0</v>
      </c>
      <c r="H281" s="106">
        <v>0</v>
      </c>
      <c r="I281" s="106">
        <v>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0</v>
      </c>
      <c r="Q281" s="95"/>
    </row>
    <row r="282" spans="1:17" s="95" customFormat="1" ht="12.75" customHeight="1">
      <c r="A282" s="81"/>
      <c r="B282" s="96" t="s">
        <v>360</v>
      </c>
      <c r="C282" s="109"/>
      <c r="D282" s="101"/>
      <c r="E282" s="99">
        <f t="shared" si="6"/>
        <v>0</v>
      </c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81"/>
    </row>
    <row r="283" spans="2:16" ht="12.75" customHeight="1">
      <c r="B283" s="96" t="s">
        <v>361</v>
      </c>
      <c r="C283" s="109"/>
      <c r="D283" s="101"/>
      <c r="E283" s="99">
        <f t="shared" si="6"/>
        <v>0</v>
      </c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10"/>
    </row>
    <row r="284" spans="2:16" ht="12.75" customHeight="1">
      <c r="B284" s="96" t="s">
        <v>362</v>
      </c>
      <c r="C284" s="109"/>
      <c r="D284" s="101"/>
      <c r="E284" s="99">
        <f t="shared" si="6"/>
        <v>0</v>
      </c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10"/>
    </row>
    <row r="285" spans="2:16" ht="12.75" customHeight="1">
      <c r="B285" s="96" t="s">
        <v>363</v>
      </c>
      <c r="C285" s="109"/>
      <c r="D285" s="101"/>
      <c r="E285" s="99">
        <f t="shared" si="6"/>
        <v>0</v>
      </c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</row>
    <row r="286" spans="1:17" s="95" customFormat="1" ht="12.75" customHeight="1">
      <c r="A286" s="81"/>
      <c r="B286" s="102" t="s">
        <v>364</v>
      </c>
      <c r="C286" s="109"/>
      <c r="D286" s="103"/>
      <c r="E286" s="104">
        <f t="shared" si="6"/>
        <v>0</v>
      </c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10"/>
      <c r="Q286" s="81"/>
    </row>
    <row r="287" spans="2:16" ht="12.75" customHeight="1">
      <c r="B287" s="102" t="s">
        <v>365</v>
      </c>
      <c r="C287" s="109"/>
      <c r="D287" s="103"/>
      <c r="E287" s="104">
        <f t="shared" si="6"/>
        <v>0</v>
      </c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10"/>
    </row>
    <row r="288" spans="2:17" ht="12.75" customHeight="1">
      <c r="B288" s="105" t="s">
        <v>366</v>
      </c>
      <c r="C288" s="106">
        <v>0</v>
      </c>
      <c r="D288" s="106">
        <v>0</v>
      </c>
      <c r="E288" s="107">
        <f t="shared" si="6"/>
        <v>0</v>
      </c>
      <c r="F288" s="106">
        <v>0</v>
      </c>
      <c r="G288" s="106">
        <v>0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95"/>
    </row>
    <row r="289" spans="2:16" ht="12.75" customHeight="1">
      <c r="B289" s="96" t="s">
        <v>367</v>
      </c>
      <c r="C289" s="109"/>
      <c r="D289" s="101"/>
      <c r="E289" s="99">
        <f t="shared" si="6"/>
        <v>0</v>
      </c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</row>
    <row r="290" spans="2:16" ht="12.75" customHeight="1">
      <c r="B290" s="96" t="s">
        <v>368</v>
      </c>
      <c r="C290" s="109"/>
      <c r="D290" s="101"/>
      <c r="E290" s="99">
        <f t="shared" si="6"/>
        <v>0</v>
      </c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10"/>
    </row>
    <row r="291" spans="2:16" ht="12.75" customHeight="1">
      <c r="B291" s="96" t="s">
        <v>369</v>
      </c>
      <c r="C291" s="109"/>
      <c r="D291" s="101"/>
      <c r="E291" s="99">
        <f t="shared" si="6"/>
        <v>0</v>
      </c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10"/>
    </row>
    <row r="292" spans="2:16" ht="12.75" customHeight="1">
      <c r="B292" s="96" t="s">
        <v>370</v>
      </c>
      <c r="C292" s="109"/>
      <c r="D292" s="101"/>
      <c r="E292" s="99">
        <f t="shared" si="6"/>
        <v>0</v>
      </c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10"/>
    </row>
    <row r="293" spans="1:17" s="95" customFormat="1" ht="12.75" customHeight="1">
      <c r="A293" s="81"/>
      <c r="B293" s="115" t="s">
        <v>371</v>
      </c>
      <c r="C293" s="109"/>
      <c r="D293" s="116"/>
      <c r="E293" s="117">
        <f t="shared" si="6"/>
        <v>0</v>
      </c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10"/>
      <c r="Q293" s="81"/>
    </row>
    <row r="294" spans="2:17" ht="12.75" customHeight="1">
      <c r="B294" s="105" t="s">
        <v>372</v>
      </c>
      <c r="C294" s="106">
        <v>0</v>
      </c>
      <c r="D294" s="106">
        <v>0</v>
      </c>
      <c r="E294" s="107">
        <f t="shared" si="6"/>
        <v>0</v>
      </c>
      <c r="F294" s="106">
        <v>0</v>
      </c>
      <c r="G294" s="106">
        <v>0</v>
      </c>
      <c r="H294" s="106">
        <v>0</v>
      </c>
      <c r="I294" s="106">
        <v>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95"/>
    </row>
    <row r="295" spans="2:16" ht="12.75" customHeight="1">
      <c r="B295" s="96" t="s">
        <v>373</v>
      </c>
      <c r="C295" s="109"/>
      <c r="D295" s="101"/>
      <c r="E295" s="99">
        <f t="shared" si="6"/>
        <v>0</v>
      </c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</row>
    <row r="296" spans="2:17" ht="12.75" customHeight="1">
      <c r="B296" s="105" t="s">
        <v>374</v>
      </c>
      <c r="C296" s="106">
        <v>0</v>
      </c>
      <c r="D296" s="106">
        <v>0</v>
      </c>
      <c r="E296" s="107">
        <f t="shared" si="6"/>
        <v>0</v>
      </c>
      <c r="F296" s="106">
        <v>0</v>
      </c>
      <c r="G296" s="106">
        <v>0</v>
      </c>
      <c r="H296" s="106">
        <v>0</v>
      </c>
      <c r="I296" s="106">
        <v>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95"/>
    </row>
    <row r="297" spans="2:16" ht="12.75" customHeight="1">
      <c r="B297" s="102" t="s">
        <v>375</v>
      </c>
      <c r="C297" s="109"/>
      <c r="D297" s="103"/>
      <c r="E297" s="104">
        <f t="shared" si="6"/>
        <v>0</v>
      </c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</row>
    <row r="298" spans="2:16" ht="12.75" customHeight="1">
      <c r="B298" s="102" t="s">
        <v>376</v>
      </c>
      <c r="C298" s="109"/>
      <c r="D298" s="103"/>
      <c r="E298" s="104">
        <f t="shared" si="6"/>
        <v>0</v>
      </c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10"/>
    </row>
    <row r="299" spans="1:16" s="95" customFormat="1" ht="12.75" customHeight="1">
      <c r="A299" s="81"/>
      <c r="B299" s="118" t="s">
        <v>377</v>
      </c>
      <c r="C299" s="106">
        <v>21</v>
      </c>
      <c r="D299" s="106">
        <v>11</v>
      </c>
      <c r="E299" s="107">
        <f t="shared" si="6"/>
        <v>0.9090909090909091</v>
      </c>
      <c r="F299" s="106">
        <v>0</v>
      </c>
      <c r="G299" s="106">
        <v>0</v>
      </c>
      <c r="H299" s="106">
        <v>0</v>
      </c>
      <c r="I299" s="106">
        <v>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</row>
    <row r="300" spans="2:16" ht="12.75" customHeight="1">
      <c r="B300" s="102" t="s">
        <v>377</v>
      </c>
      <c r="C300">
        <v>21</v>
      </c>
      <c r="D300" s="103">
        <v>11</v>
      </c>
      <c r="E300" s="104">
        <f t="shared" si="6"/>
        <v>0.9090909090909091</v>
      </c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</row>
    <row r="301" spans="1:16" s="95" customFormat="1" ht="12.75" customHeight="1">
      <c r="A301" s="81"/>
      <c r="B301" s="118" t="s">
        <v>378</v>
      </c>
      <c r="C301" s="106">
        <v>0</v>
      </c>
      <c r="D301" s="106">
        <v>0</v>
      </c>
      <c r="E301" s="107">
        <f t="shared" si="6"/>
        <v>0</v>
      </c>
      <c r="F301" s="106">
        <v>0</v>
      </c>
      <c r="G301" s="106">
        <v>0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</row>
    <row r="302" spans="2:16" ht="12.75" customHeight="1">
      <c r="B302" s="102" t="s">
        <v>379</v>
      </c>
      <c r="C302" s="109"/>
      <c r="D302" s="103"/>
      <c r="E302" s="104">
        <f t="shared" si="6"/>
        <v>0</v>
      </c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</row>
    <row r="303" spans="2:17" ht="12.75" customHeight="1">
      <c r="B303" s="119" t="s">
        <v>380</v>
      </c>
      <c r="C303" s="120">
        <f>C301+C299+C296+C294+C288+C281+C253+C226+C205+C185+C170+C162+C151+C141+C132+C129+C122+C116+C87+C75+C72+C66+C64+C45+C37+C29+C22+C19+C12+C9+C4+C277</f>
        <v>66</v>
      </c>
      <c r="D303" s="120">
        <v>75</v>
      </c>
      <c r="E303" s="121">
        <f t="shared" si="6"/>
        <v>-0.12</v>
      </c>
      <c r="F303" s="120">
        <f aca="true" t="shared" si="7" ref="F303:P303">F301+F299+F296+F294+F288+F281+F253+F226+F205+F185+F170+F162+F151+F141+F132+F129+F122+F116+F87+F75+F72+F66+F64+F45+F37+F29+F22+F19+F12+F9+F4+F277</f>
        <v>0</v>
      </c>
      <c r="G303" s="120">
        <f t="shared" si="7"/>
        <v>0</v>
      </c>
      <c r="H303" s="120">
        <f t="shared" si="7"/>
        <v>0</v>
      </c>
      <c r="I303" s="120">
        <f t="shared" si="7"/>
        <v>0</v>
      </c>
      <c r="J303" s="120">
        <f t="shared" si="7"/>
        <v>0</v>
      </c>
      <c r="K303" s="120">
        <f t="shared" si="7"/>
        <v>0</v>
      </c>
      <c r="L303" s="120">
        <f t="shared" si="7"/>
        <v>0</v>
      </c>
      <c r="M303" s="120">
        <f t="shared" si="7"/>
        <v>0</v>
      </c>
      <c r="N303" s="120">
        <f t="shared" si="7"/>
        <v>0</v>
      </c>
      <c r="O303" s="120">
        <f t="shared" si="7"/>
        <v>0</v>
      </c>
      <c r="P303" s="122">
        <f t="shared" si="7"/>
        <v>0</v>
      </c>
      <c r="Q303" s="95"/>
    </row>
    <row r="304" spans="1:17" s="95" customFormat="1" ht="18" customHeight="1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</row>
    <row r="306" spans="1:17" s="95" customFormat="1" ht="18" customHeight="1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</row>
    <row r="308" spans="1:17" s="95" customFormat="1" ht="18" customHeight="1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</row>
    <row r="323" spans="1:21" s="95" customFormat="1" ht="18" customHeight="1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</row>
    <row r="335" spans="1:21" s="95" customFormat="1" ht="18" customHeight="1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</row>
    <row r="342" spans="1:21" s="95" customFormat="1" ht="18" customHeight="1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</row>
    <row r="349" spans="1:21" s="95" customFormat="1" ht="18" customHeight="1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</row>
    <row r="351" spans="1:21" s="95" customFormat="1" ht="18" customHeight="1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</row>
    <row r="353" spans="1:21" s="95" customFormat="1" ht="18.75" customHeight="1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="116" zoomScaleNormal="116" zoomScalePageLayoutView="0" workbookViewId="0" topLeftCell="A1">
      <selection activeCell="A1" sqref="A1"/>
    </sheetView>
  </sheetViews>
  <sheetFormatPr defaultColWidth="11.421875" defaultRowHeight="12.75"/>
  <cols>
    <col min="1" max="1" width="2.00390625" style="123" customWidth="1"/>
    <col min="2" max="4" width="13.7109375" style="123" customWidth="1"/>
    <col min="5" max="6" width="14.8515625" style="123" customWidth="1"/>
    <col min="7" max="13" width="13.7109375" style="123" customWidth="1"/>
    <col min="14" max="16384" width="11.421875" style="123" customWidth="1"/>
  </cols>
  <sheetData>
    <row r="2" s="124" customFormat="1" ht="15.75">
      <c r="B2" s="124" t="s">
        <v>381</v>
      </c>
    </row>
    <row r="4" spans="2:13" ht="38.25">
      <c r="B4" s="125" t="s">
        <v>70</v>
      </c>
      <c r="C4" s="126" t="s">
        <v>71</v>
      </c>
      <c r="D4" s="126" t="s">
        <v>72</v>
      </c>
      <c r="E4" s="126" t="s">
        <v>73</v>
      </c>
      <c r="F4" s="126" t="s">
        <v>74</v>
      </c>
      <c r="G4" s="126" t="s">
        <v>75</v>
      </c>
      <c r="H4" s="126" t="s">
        <v>76</v>
      </c>
      <c r="I4" s="126" t="s">
        <v>77</v>
      </c>
      <c r="J4" s="126" t="s">
        <v>78</v>
      </c>
      <c r="K4" s="126" t="s">
        <v>79</v>
      </c>
      <c r="L4" s="126" t="s">
        <v>80</v>
      </c>
      <c r="M4" s="127" t="s">
        <v>81</v>
      </c>
    </row>
    <row r="5" spans="2:13" s="128" customFormat="1" ht="22.5" customHeight="1">
      <c r="B5" s="129">
        <v>1</v>
      </c>
      <c r="C5" s="130">
        <v>2</v>
      </c>
      <c r="D5" s="130">
        <v>2</v>
      </c>
      <c r="E5" s="131">
        <v>1</v>
      </c>
      <c r="F5" s="131">
        <v>1</v>
      </c>
      <c r="G5" s="131">
        <v>1</v>
      </c>
      <c r="H5" s="131">
        <v>1</v>
      </c>
      <c r="I5" s="131">
        <v>1</v>
      </c>
      <c r="J5" s="131">
        <v>1</v>
      </c>
      <c r="K5" s="132">
        <v>3</v>
      </c>
      <c r="L5" s="131">
        <v>1</v>
      </c>
      <c r="M5" s="133">
        <v>1</v>
      </c>
    </row>
    <row r="8" spans="2:13" ht="15.75">
      <c r="B8" s="134" t="s">
        <v>382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10" spans="4:13" ht="38.25">
      <c r="D10" s="136" t="s">
        <v>70</v>
      </c>
      <c r="E10" s="137" t="s">
        <v>73</v>
      </c>
      <c r="F10" s="137" t="s">
        <v>74</v>
      </c>
      <c r="G10" s="137" t="s">
        <v>75</v>
      </c>
      <c r="H10" s="137" t="s">
        <v>76</v>
      </c>
      <c r="I10" s="137" t="s">
        <v>77</v>
      </c>
      <c r="J10" s="137" t="s">
        <v>78</v>
      </c>
      <c r="K10" s="137" t="s">
        <v>80</v>
      </c>
      <c r="L10" s="138" t="s">
        <v>81</v>
      </c>
      <c r="M10" s="139"/>
    </row>
    <row r="11" spans="2:12" ht="12.75">
      <c r="B11" s="197" t="s">
        <v>383</v>
      </c>
      <c r="C11" s="197"/>
      <c r="D11" s="140">
        <f>DatosDelitos!C4+DatosDelitos!C12-DatosDelitos!C16</f>
        <v>7</v>
      </c>
      <c r="E11" s="141">
        <f>DatosDelitos!H4+DatosDelitos!H12-DatosDelitos!H16</f>
        <v>0</v>
      </c>
      <c r="F11" s="141">
        <f>DatosDelitos!I4+DatosDelitos!I12-DatosDelitos!I16</f>
        <v>0</v>
      </c>
      <c r="G11" s="141">
        <f>DatosDelitos!J4+DatosDelitos!J12-DatosDelitos!J16</f>
        <v>0</v>
      </c>
      <c r="H11" s="142">
        <f>DatosDelitos!K4+DatosDelitos!K12-DatosDelitos!K16</f>
        <v>0</v>
      </c>
      <c r="I11" s="142">
        <f>DatosDelitos!L4+DatosDelitos!L12-DatosDelitos!L16</f>
        <v>0</v>
      </c>
      <c r="J11" s="142">
        <f>DatosDelitos!M4+DatosDelitos!M12-DatosDelitos!M16</f>
        <v>0</v>
      </c>
      <c r="K11" s="142">
        <f>DatosDelitos!O4+DatosDelitos!O12-DatosDelitos!O16</f>
        <v>0</v>
      </c>
      <c r="L11" s="143">
        <f>DatosDelitos!P4+DatosDelitos!P12-DatosDelitos!P16</f>
        <v>0</v>
      </c>
    </row>
    <row r="12" spans="2:12" ht="12.75">
      <c r="B12" s="198" t="s">
        <v>88</v>
      </c>
      <c r="C12" s="198"/>
      <c r="D12" s="144">
        <f>DatosDelitos!C9</f>
        <v>0</v>
      </c>
      <c r="E12" s="145">
        <f>DatosDelitos!H9</f>
        <v>0</v>
      </c>
      <c r="F12" s="145">
        <f>DatosDelitos!I9</f>
        <v>0</v>
      </c>
      <c r="G12" s="145">
        <f>DatosDelitos!J9</f>
        <v>0</v>
      </c>
      <c r="H12" s="145">
        <f>DatosDelitos!K5+DatosDelitos!K13-DatosDelitos!K17</f>
        <v>0</v>
      </c>
      <c r="I12" s="145">
        <f>DatosDelitos!L5+DatosDelitos!L13-DatosDelitos!L17</f>
        <v>0</v>
      </c>
      <c r="J12" s="145">
        <f>DatosDelitos!M5+DatosDelitos!M13-DatosDelitos!M17</f>
        <v>0</v>
      </c>
      <c r="K12" s="145">
        <f>DatosDelitos!O5+DatosDelitos!O13-DatosDelitos!O17</f>
        <v>0</v>
      </c>
      <c r="L12" s="146">
        <f>DatosDelitos!P5+DatosDelitos!P13-DatosDelitos!P17</f>
        <v>0</v>
      </c>
    </row>
    <row r="13" spans="2:12" ht="12.75">
      <c r="B13" s="198" t="s">
        <v>98</v>
      </c>
      <c r="C13" s="198"/>
      <c r="D13" s="144">
        <f>DatosDelitos!C19</f>
        <v>0</v>
      </c>
      <c r="E13" s="145">
        <f>DatosDelitos!H19</f>
        <v>0</v>
      </c>
      <c r="F13" s="145">
        <f>DatosDelitos!I19</f>
        <v>0</v>
      </c>
      <c r="G13" s="145">
        <f>DatosDelitos!J19</f>
        <v>0</v>
      </c>
      <c r="H13" s="145">
        <f>DatosDelitos!K6+DatosDelitos!K14-DatosDelitos!K18</f>
        <v>0</v>
      </c>
      <c r="I13" s="145">
        <f>DatosDelitos!L6+DatosDelitos!L14-DatosDelitos!L18</f>
        <v>0</v>
      </c>
      <c r="J13" s="145">
        <f>DatosDelitos!M6+DatosDelitos!M14-DatosDelitos!M18</f>
        <v>0</v>
      </c>
      <c r="K13" s="145">
        <f>DatosDelitos!O6+DatosDelitos!O14-DatosDelitos!O18</f>
        <v>0</v>
      </c>
      <c r="L13" s="146">
        <f>DatosDelitos!P6+DatosDelitos!P14-DatosDelitos!P18</f>
        <v>0</v>
      </c>
    </row>
    <row r="14" spans="2:12" ht="12.75">
      <c r="B14" s="198" t="s">
        <v>101</v>
      </c>
      <c r="C14" s="198"/>
      <c r="D14" s="144">
        <f>DatosDelitos!C22</f>
        <v>0</v>
      </c>
      <c r="E14" s="145">
        <f>DatosDelitos!H22</f>
        <v>0</v>
      </c>
      <c r="F14" s="145">
        <f>DatosDelitos!I22</f>
        <v>0</v>
      </c>
      <c r="G14" s="145">
        <f>DatosDelitos!J22</f>
        <v>0</v>
      </c>
      <c r="H14" s="145">
        <f>DatosDelitos!K7+DatosDelitos!K15-DatosDelitos!K19</f>
        <v>0</v>
      </c>
      <c r="I14" s="145">
        <f>DatosDelitos!L7+DatosDelitos!L15-DatosDelitos!L19</f>
        <v>0</v>
      </c>
      <c r="J14" s="145">
        <f>DatosDelitos!M7+DatosDelitos!M15-DatosDelitos!M19</f>
        <v>0</v>
      </c>
      <c r="K14" s="145">
        <f>DatosDelitos!O7+DatosDelitos!O15-DatosDelitos!O19</f>
        <v>0</v>
      </c>
      <c r="L14" s="146">
        <f>DatosDelitos!P7+DatosDelitos!P15-DatosDelitos!P19</f>
        <v>0</v>
      </c>
    </row>
    <row r="15" spans="2:12" ht="12.75">
      <c r="B15" s="198" t="s">
        <v>384</v>
      </c>
      <c r="C15" s="198"/>
      <c r="D15" s="144">
        <f>DatosDelitos!C39</f>
        <v>0</v>
      </c>
      <c r="E15" s="145">
        <f>DatosDelitos!H16+DatosDelitos!H39</f>
        <v>0</v>
      </c>
      <c r="F15" s="145">
        <f>DatosDelitos!I16+DatosDelitos!I39</f>
        <v>0</v>
      </c>
      <c r="G15" s="145">
        <f>DatosDelitos!J16+DatosDelitos!J39</f>
        <v>0</v>
      </c>
      <c r="H15" s="145">
        <f>DatosDelitos!K8+DatosDelitos!K16-DatosDelitos!K20</f>
        <v>0</v>
      </c>
      <c r="I15" s="145">
        <f>DatosDelitos!L8+DatosDelitos!L16-DatosDelitos!L20</f>
        <v>0</v>
      </c>
      <c r="J15" s="145">
        <f>DatosDelitos!M8+DatosDelitos!M16-DatosDelitos!M20</f>
        <v>0</v>
      </c>
      <c r="K15" s="145">
        <f>DatosDelitos!O8+DatosDelitos!O16-DatosDelitos!O20</f>
        <v>0</v>
      </c>
      <c r="L15" s="146">
        <f>DatosDelitos!P8+DatosDelitos!P16-DatosDelitos!P20</f>
        <v>0</v>
      </c>
    </row>
    <row r="16" spans="2:12" ht="12.75">
      <c r="B16" s="198" t="s">
        <v>385</v>
      </c>
      <c r="C16" s="198"/>
      <c r="D16" s="144">
        <f>DatosDelitos!C29</f>
        <v>0</v>
      </c>
      <c r="E16" s="145">
        <f>DatosDelitos!H29</f>
        <v>0</v>
      </c>
      <c r="F16" s="145">
        <f>DatosDelitos!I29</f>
        <v>0</v>
      </c>
      <c r="G16" s="145">
        <f>DatosDelitos!J29</f>
        <v>0</v>
      </c>
      <c r="H16" s="145">
        <f>DatosDelitos!K9+DatosDelitos!K17-DatosDelitos!K21</f>
        <v>0</v>
      </c>
      <c r="I16" s="145">
        <f>DatosDelitos!L9+DatosDelitos!L17-DatosDelitos!L21</f>
        <v>0</v>
      </c>
      <c r="J16" s="145">
        <f>DatosDelitos!M9+DatosDelitos!M17-DatosDelitos!M21</f>
        <v>0</v>
      </c>
      <c r="K16" s="145">
        <f>DatosDelitos!O9+DatosDelitos!O17-DatosDelitos!O21</f>
        <v>0</v>
      </c>
      <c r="L16" s="146">
        <f>DatosDelitos!P9+DatosDelitos!P17-DatosDelitos!P21</f>
        <v>0</v>
      </c>
    </row>
    <row r="17" spans="2:12" ht="12.75">
      <c r="B17" s="198" t="s">
        <v>386</v>
      </c>
      <c r="C17" s="198"/>
      <c r="D17" s="144">
        <f>DatosDelitos!C37</f>
        <v>0</v>
      </c>
      <c r="E17" s="145">
        <f>DatosDelitos!H37</f>
        <v>0</v>
      </c>
      <c r="F17" s="145">
        <f>DatosDelitos!I37</f>
        <v>0</v>
      </c>
      <c r="G17" s="145">
        <f>DatosDelitos!J37</f>
        <v>0</v>
      </c>
      <c r="H17" s="145">
        <f>DatosDelitos!K10+DatosDelitos!K18-DatosDelitos!K22</f>
        <v>0</v>
      </c>
      <c r="I17" s="145">
        <f>DatosDelitos!L10+DatosDelitos!L18-DatosDelitos!L22</f>
        <v>0</v>
      </c>
      <c r="J17" s="145">
        <f>DatosDelitos!M10+DatosDelitos!M18-DatosDelitos!M22</f>
        <v>0</v>
      </c>
      <c r="K17" s="145">
        <f>DatosDelitos!O10+DatosDelitos!O18-DatosDelitos!O22</f>
        <v>0</v>
      </c>
      <c r="L17" s="146">
        <f>DatosDelitos!P10+DatosDelitos!P18-DatosDelitos!P22</f>
        <v>0</v>
      </c>
    </row>
    <row r="18" spans="2:12" ht="12.75">
      <c r="B18" s="198" t="s">
        <v>387</v>
      </c>
      <c r="C18" s="198"/>
      <c r="D18" s="144">
        <f>DatosDelitos!C45</f>
        <v>0</v>
      </c>
      <c r="E18" s="145">
        <f>DatosDelitos!H45</f>
        <v>0</v>
      </c>
      <c r="F18" s="145">
        <f>DatosDelitos!I45</f>
        <v>0</v>
      </c>
      <c r="G18" s="145">
        <f>DatosDelitos!J45</f>
        <v>0</v>
      </c>
      <c r="H18" s="145">
        <f>DatosDelitos!K11+DatosDelitos!K19-DatosDelitos!K23</f>
        <v>0</v>
      </c>
      <c r="I18" s="145">
        <f>DatosDelitos!L11+DatosDelitos!L19-DatosDelitos!L23</f>
        <v>0</v>
      </c>
      <c r="J18" s="145">
        <f>DatosDelitos!M11+DatosDelitos!M19-DatosDelitos!M23</f>
        <v>0</v>
      </c>
      <c r="K18" s="145">
        <f>DatosDelitos!O11+DatosDelitos!O19-DatosDelitos!O23</f>
        <v>0</v>
      </c>
      <c r="L18" s="146">
        <f>DatosDelitos!P11+DatosDelitos!P19-DatosDelitos!P23</f>
        <v>0</v>
      </c>
    </row>
    <row r="19" spans="2:12" ht="12.75">
      <c r="B19" s="198" t="s">
        <v>388</v>
      </c>
      <c r="C19" s="198"/>
      <c r="D19" s="144">
        <f>DatosDelitos!C64</f>
        <v>0</v>
      </c>
      <c r="E19" s="145">
        <f>DatosDelitos!H64</f>
        <v>0</v>
      </c>
      <c r="F19" s="145">
        <f>DatosDelitos!I64</f>
        <v>0</v>
      </c>
      <c r="G19" s="145">
        <f>DatosDelitos!J64</f>
        <v>0</v>
      </c>
      <c r="H19" s="145">
        <f>DatosDelitos!K12+DatosDelitos!K20-DatosDelitos!K24</f>
        <v>0</v>
      </c>
      <c r="I19" s="145">
        <f>DatosDelitos!L12+DatosDelitos!L20-DatosDelitos!L24</f>
        <v>0</v>
      </c>
      <c r="J19" s="145">
        <f>DatosDelitos!M12+DatosDelitos!M20-DatosDelitos!M24</f>
        <v>0</v>
      </c>
      <c r="K19" s="145">
        <f>DatosDelitos!O12+DatosDelitos!O20-DatosDelitos!O24</f>
        <v>0</v>
      </c>
      <c r="L19" s="146">
        <f>DatosDelitos!P12+DatosDelitos!P20-DatosDelitos!P24</f>
        <v>0</v>
      </c>
    </row>
    <row r="20" spans="2:12" ht="27" customHeight="1">
      <c r="B20" s="198" t="s">
        <v>389</v>
      </c>
      <c r="C20" s="198"/>
      <c r="D20" s="144">
        <f>DatosDelitos!C66</f>
        <v>0</v>
      </c>
      <c r="E20" s="145">
        <f>DatosDelitos!H66</f>
        <v>0</v>
      </c>
      <c r="F20" s="145">
        <f>DatosDelitos!I66</f>
        <v>0</v>
      </c>
      <c r="G20" s="145">
        <f>DatosDelitos!J66</f>
        <v>0</v>
      </c>
      <c r="H20" s="145">
        <f>DatosDelitos!K13+DatosDelitos!K21-DatosDelitos!K25</f>
        <v>0</v>
      </c>
      <c r="I20" s="145">
        <f>DatosDelitos!L13+DatosDelitos!L21-DatosDelitos!L25</f>
        <v>0</v>
      </c>
      <c r="J20" s="145">
        <f>DatosDelitos!M13+DatosDelitos!M21-DatosDelitos!M25</f>
        <v>0</v>
      </c>
      <c r="K20" s="145">
        <f>DatosDelitos!O13+DatosDelitos!O21-DatosDelitos!O25</f>
        <v>0</v>
      </c>
      <c r="L20" s="146">
        <f>DatosDelitos!P13+DatosDelitos!P21-DatosDelitos!P25</f>
        <v>0</v>
      </c>
    </row>
    <row r="21" spans="2:12" ht="12.75">
      <c r="B21" s="198" t="s">
        <v>390</v>
      </c>
      <c r="C21" s="198"/>
      <c r="D21" s="144">
        <f>DatosDelitos!C72</f>
        <v>0</v>
      </c>
      <c r="E21" s="145">
        <f>DatosDelitos!H72</f>
        <v>0</v>
      </c>
      <c r="F21" s="145">
        <f>DatosDelitos!K72</f>
        <v>0</v>
      </c>
      <c r="G21" s="145">
        <f>DatosDelitos!L72</f>
        <v>0</v>
      </c>
      <c r="H21" s="145">
        <f>DatosDelitos!K14+DatosDelitos!K22-DatosDelitos!K26</f>
        <v>0</v>
      </c>
      <c r="I21" s="145">
        <f>DatosDelitos!L14+DatosDelitos!L22-DatosDelitos!L26</f>
        <v>0</v>
      </c>
      <c r="J21" s="145">
        <f>DatosDelitos!M14+DatosDelitos!M22-DatosDelitos!M26</f>
        <v>0</v>
      </c>
      <c r="K21" s="145">
        <f>DatosDelitos!O14+DatosDelitos!O22-DatosDelitos!O26</f>
        <v>0</v>
      </c>
      <c r="L21" s="146">
        <f>DatosDelitos!P14+DatosDelitos!P22-DatosDelitos!P26</f>
        <v>0</v>
      </c>
    </row>
    <row r="22" spans="2:12" ht="12.75">
      <c r="B22" s="198" t="s">
        <v>391</v>
      </c>
      <c r="C22" s="198"/>
      <c r="D22" s="144">
        <f>DatosDelitos!C75</f>
        <v>0</v>
      </c>
      <c r="E22" s="145">
        <f>DatosDelitos!H75</f>
        <v>0</v>
      </c>
      <c r="F22" s="145">
        <f>DatosDelitos!I75</f>
        <v>0</v>
      </c>
      <c r="G22" s="145">
        <f>DatosDelitos!J75</f>
        <v>0</v>
      </c>
      <c r="H22" s="145">
        <f>DatosDelitos!K15+DatosDelitos!K23-DatosDelitos!K27</f>
        <v>0</v>
      </c>
      <c r="I22" s="145">
        <f>DatosDelitos!L15+DatosDelitos!L23-DatosDelitos!L27</f>
        <v>0</v>
      </c>
      <c r="J22" s="145">
        <f>DatosDelitos!M15+DatosDelitos!M23-DatosDelitos!M27</f>
        <v>0</v>
      </c>
      <c r="K22" s="145">
        <f>DatosDelitos!O15+DatosDelitos!O23-DatosDelitos!O27</f>
        <v>0</v>
      </c>
      <c r="L22" s="146">
        <f>DatosDelitos!P15+DatosDelitos!P23-DatosDelitos!P27</f>
        <v>0</v>
      </c>
    </row>
    <row r="23" spans="2:12" ht="12.75">
      <c r="B23" s="198" t="s">
        <v>392</v>
      </c>
      <c r="C23" s="198"/>
      <c r="D23" s="144">
        <f>DatosDelitos!C87</f>
        <v>1</v>
      </c>
      <c r="E23" s="145">
        <f>DatosDelitos!H87</f>
        <v>0</v>
      </c>
      <c r="F23" s="145">
        <f>DatosDelitos!I87</f>
        <v>0</v>
      </c>
      <c r="G23" s="145">
        <f>DatosDelitos!J87</f>
        <v>0</v>
      </c>
      <c r="H23" s="145">
        <f>DatosDelitos!K16+DatosDelitos!K24-DatosDelitos!K28</f>
        <v>0</v>
      </c>
      <c r="I23" s="145">
        <f>DatosDelitos!L16+DatosDelitos!L24-DatosDelitos!L28</f>
        <v>0</v>
      </c>
      <c r="J23" s="145">
        <f>DatosDelitos!M16+DatosDelitos!M24-DatosDelitos!M28</f>
        <v>0</v>
      </c>
      <c r="K23" s="145">
        <f>DatosDelitos!O16+DatosDelitos!O24-DatosDelitos!O28</f>
        <v>0</v>
      </c>
      <c r="L23" s="146">
        <f>DatosDelitos!P16+DatosDelitos!P24-DatosDelitos!P28</f>
        <v>0</v>
      </c>
    </row>
    <row r="24" spans="2:12" ht="27" customHeight="1">
      <c r="B24" s="198" t="s">
        <v>393</v>
      </c>
      <c r="C24" s="198"/>
      <c r="D24" s="144">
        <f>DatosDelitos!C116</f>
        <v>0</v>
      </c>
      <c r="E24" s="145">
        <f>DatosDelitos!H116</f>
        <v>0</v>
      </c>
      <c r="F24" s="145">
        <f>DatosDelitos!I116</f>
        <v>0</v>
      </c>
      <c r="G24" s="145">
        <f>DatosDelitos!J116</f>
        <v>0</v>
      </c>
      <c r="H24" s="145">
        <f>DatosDelitos!K17+DatosDelitos!K25-DatosDelitos!K29</f>
        <v>0</v>
      </c>
      <c r="I24" s="145">
        <f>DatosDelitos!L17+DatosDelitos!L25-DatosDelitos!L29</f>
        <v>0</v>
      </c>
      <c r="J24" s="145">
        <f>DatosDelitos!M17+DatosDelitos!M25-DatosDelitos!M29</f>
        <v>0</v>
      </c>
      <c r="K24" s="145">
        <f>DatosDelitos!O17+DatosDelitos!O25-DatosDelitos!O29</f>
        <v>0</v>
      </c>
      <c r="L24" s="146">
        <f>DatosDelitos!P17+DatosDelitos!P25-DatosDelitos!P29</f>
        <v>0</v>
      </c>
    </row>
    <row r="25" spans="2:12" ht="12.75">
      <c r="B25" s="198" t="s">
        <v>394</v>
      </c>
      <c r="C25" s="198"/>
      <c r="D25" s="144">
        <f>DatosDelitos!C122</f>
        <v>0</v>
      </c>
      <c r="E25" s="145">
        <f>DatosDelitos!H122</f>
        <v>0</v>
      </c>
      <c r="F25" s="145">
        <f>DatosDelitos!I122</f>
        <v>0</v>
      </c>
      <c r="G25" s="145">
        <f>DatosDelitos!J122</f>
        <v>0</v>
      </c>
      <c r="H25" s="145">
        <f>DatosDelitos!K18+DatosDelitos!K26-DatosDelitos!K30</f>
        <v>0</v>
      </c>
      <c r="I25" s="145">
        <f>DatosDelitos!L18+DatosDelitos!L26-DatosDelitos!L30</f>
        <v>0</v>
      </c>
      <c r="J25" s="145">
        <f>DatosDelitos!M18+DatosDelitos!M26-DatosDelitos!M30</f>
        <v>0</v>
      </c>
      <c r="K25" s="145">
        <f>DatosDelitos!O18+DatosDelitos!O26-DatosDelitos!O30</f>
        <v>0</v>
      </c>
      <c r="L25" s="146">
        <f>DatosDelitos!P18+DatosDelitos!P26-DatosDelitos!P30</f>
        <v>0</v>
      </c>
    </row>
    <row r="26" spans="2:12" ht="12.75">
      <c r="B26" s="198" t="s">
        <v>395</v>
      </c>
      <c r="C26" s="198"/>
      <c r="D26" s="144">
        <f>DatosDelitos!C129</f>
        <v>0</v>
      </c>
      <c r="E26" s="145">
        <f>DatosDelitos!H129</f>
        <v>0</v>
      </c>
      <c r="F26" s="145">
        <f>DatosDelitos!I129</f>
        <v>0</v>
      </c>
      <c r="G26" s="145">
        <f>DatosDelitos!J129</f>
        <v>0</v>
      </c>
      <c r="H26" s="145">
        <f>DatosDelitos!K19+DatosDelitos!K27-DatosDelitos!K31</f>
        <v>0</v>
      </c>
      <c r="I26" s="145">
        <f>DatosDelitos!L19+DatosDelitos!L27-DatosDelitos!L31</f>
        <v>0</v>
      </c>
      <c r="J26" s="145">
        <f>DatosDelitos!M19+DatosDelitos!M27-DatosDelitos!M31</f>
        <v>0</v>
      </c>
      <c r="K26" s="145">
        <f>DatosDelitos!O19+DatosDelitos!O27-DatosDelitos!O31</f>
        <v>0</v>
      </c>
      <c r="L26" s="146">
        <f>DatosDelitos!P19+DatosDelitos!P27-DatosDelitos!P31</f>
        <v>0</v>
      </c>
    </row>
    <row r="27" spans="2:12" ht="38.25" customHeight="1">
      <c r="B27" s="198" t="s">
        <v>396</v>
      </c>
      <c r="C27" s="198"/>
      <c r="D27" s="144">
        <f>DatosDelitos!C132</f>
        <v>0</v>
      </c>
      <c r="E27" s="145">
        <f>DatosDelitos!H132</f>
        <v>0</v>
      </c>
      <c r="F27" s="145">
        <f>DatosDelitos!I132</f>
        <v>0</v>
      </c>
      <c r="G27" s="145">
        <f>DatosDelitos!J132</f>
        <v>0</v>
      </c>
      <c r="H27" s="145">
        <f>DatosDelitos!K20+DatosDelitos!K28-DatosDelitos!K32</f>
        <v>0</v>
      </c>
      <c r="I27" s="145">
        <f>DatosDelitos!L20+DatosDelitos!L28-DatosDelitos!L32</f>
        <v>0</v>
      </c>
      <c r="J27" s="145">
        <f>DatosDelitos!M20+DatosDelitos!M28-DatosDelitos!M32</f>
        <v>0</v>
      </c>
      <c r="K27" s="145">
        <f>DatosDelitos!O20+DatosDelitos!O28-DatosDelitos!O32</f>
        <v>0</v>
      </c>
      <c r="L27" s="146">
        <f>DatosDelitos!P20+DatosDelitos!P28-DatosDelitos!P32</f>
        <v>0</v>
      </c>
    </row>
    <row r="28" spans="2:12" ht="12.75">
      <c r="B28" s="198" t="s">
        <v>397</v>
      </c>
      <c r="C28" s="198"/>
      <c r="D28" s="144">
        <f>DatosDelitos!C141+SUM(DatosDelitos!C152:C157)</f>
        <v>1</v>
      </c>
      <c r="E28" s="145">
        <f>DatosDelitos!H141+SUM(DatosDelitos!H152:H157)</f>
        <v>0</v>
      </c>
      <c r="F28" s="145">
        <f>DatosDelitos!I141+SUM(DatosDelitos!I152:I157)</f>
        <v>0</v>
      </c>
      <c r="G28" s="145">
        <f>DatosDelitos!J141+SUM(DatosDelitos!J152:J157)</f>
        <v>0</v>
      </c>
      <c r="H28" s="145">
        <f>DatosDelitos!K21+DatosDelitos!K29-DatosDelitos!K33</f>
        <v>0</v>
      </c>
      <c r="I28" s="145">
        <f>DatosDelitos!L21+DatosDelitos!L29-DatosDelitos!L33</f>
        <v>0</v>
      </c>
      <c r="J28" s="145">
        <f>DatosDelitos!M21+DatosDelitos!M29-DatosDelitos!M33</f>
        <v>0</v>
      </c>
      <c r="K28" s="145">
        <f>DatosDelitos!O21+DatosDelitos!O29-DatosDelitos!O33</f>
        <v>0</v>
      </c>
      <c r="L28" s="146">
        <f>DatosDelitos!P21+DatosDelitos!P29-DatosDelitos!P33</f>
        <v>0</v>
      </c>
    </row>
    <row r="29" spans="2:12" ht="12.75">
      <c r="B29" s="198" t="s">
        <v>398</v>
      </c>
      <c r="C29" s="198"/>
      <c r="D29" s="144">
        <f>SUM(DatosDelitos!C158:C161)</f>
        <v>0</v>
      </c>
      <c r="E29" s="145">
        <f>SUM(DatosDelitos!H158:H161)</f>
        <v>0</v>
      </c>
      <c r="F29" s="145">
        <f>SUM(DatosDelitos!I158:I161)</f>
        <v>0</v>
      </c>
      <c r="G29" s="145">
        <f>SUM(DatosDelitos!J158:J161)</f>
        <v>0</v>
      </c>
      <c r="H29" s="145">
        <f>DatosDelitos!K22+DatosDelitos!K30-DatosDelitos!K34</f>
        <v>0</v>
      </c>
      <c r="I29" s="145">
        <f>DatosDelitos!L22+DatosDelitos!L30-DatosDelitos!L34</f>
        <v>0</v>
      </c>
      <c r="J29" s="145">
        <f>DatosDelitos!M22+DatosDelitos!M30-DatosDelitos!M34</f>
        <v>0</v>
      </c>
      <c r="K29" s="145">
        <f>DatosDelitos!O22+DatosDelitos!O30-DatosDelitos!O34</f>
        <v>0</v>
      </c>
      <c r="L29" s="146">
        <f>DatosDelitos!P22+DatosDelitos!P30-DatosDelitos!P34</f>
        <v>0</v>
      </c>
    </row>
    <row r="30" spans="2:12" ht="12.75">
      <c r="B30" s="198" t="s">
        <v>399</v>
      </c>
      <c r="C30" s="198"/>
      <c r="D30" s="144">
        <f>DatosDelitos!C162</f>
        <v>0</v>
      </c>
      <c r="E30" s="145">
        <f>DatosDelitos!H162</f>
        <v>0</v>
      </c>
      <c r="F30" s="145">
        <f>DatosDelitos!I162</f>
        <v>0</v>
      </c>
      <c r="G30" s="145">
        <f>DatosDelitos!J162</f>
        <v>0</v>
      </c>
      <c r="H30" s="145">
        <f>DatosDelitos!K23+DatosDelitos!K31-DatosDelitos!K37</f>
        <v>0</v>
      </c>
      <c r="I30" s="145">
        <f>DatosDelitos!L23+DatosDelitos!L31-DatosDelitos!L37</f>
        <v>0</v>
      </c>
      <c r="J30" s="145">
        <f>DatosDelitos!M23+DatosDelitos!M31-DatosDelitos!M37</f>
        <v>0</v>
      </c>
      <c r="K30" s="145">
        <f>DatosDelitos!O23+DatosDelitos!O31-DatosDelitos!O37</f>
        <v>0</v>
      </c>
      <c r="L30" s="146">
        <f>DatosDelitos!P23+DatosDelitos!P31-DatosDelitos!P37</f>
        <v>0</v>
      </c>
    </row>
    <row r="31" spans="2:12" ht="12.75">
      <c r="B31" s="198" t="s">
        <v>400</v>
      </c>
      <c r="C31" s="198"/>
      <c r="D31" s="144">
        <f>DatosDelitos!C170</f>
        <v>1</v>
      </c>
      <c r="E31" s="145">
        <f>DatosDelitos!H170</f>
        <v>0</v>
      </c>
      <c r="F31" s="145">
        <f>DatosDelitos!I170</f>
        <v>0</v>
      </c>
      <c r="G31" s="145">
        <f>DatosDelitos!J170</f>
        <v>0</v>
      </c>
      <c r="H31" s="145">
        <f>DatosDelitos!K24+DatosDelitos!K32-DatosDelitos!K38</f>
        <v>0</v>
      </c>
      <c r="I31" s="145">
        <f>DatosDelitos!L24+DatosDelitos!L32-DatosDelitos!L38</f>
        <v>0</v>
      </c>
      <c r="J31" s="145">
        <f>DatosDelitos!M24+DatosDelitos!M32-DatosDelitos!M38</f>
        <v>0</v>
      </c>
      <c r="K31" s="145">
        <f>DatosDelitos!O24+DatosDelitos!O32-DatosDelitos!O38</f>
        <v>0</v>
      </c>
      <c r="L31" s="146">
        <f>DatosDelitos!P24+DatosDelitos!P32-DatosDelitos!P38</f>
        <v>0</v>
      </c>
    </row>
    <row r="32" spans="2:12" ht="12.75">
      <c r="B32" s="198" t="s">
        <v>401</v>
      </c>
      <c r="C32" s="198"/>
      <c r="D32" s="144">
        <f>DatosDelitos!C185</f>
        <v>0</v>
      </c>
      <c r="E32" s="145">
        <f>DatosDelitos!H185</f>
        <v>0</v>
      </c>
      <c r="F32" s="145">
        <f>DatosDelitos!I185</f>
        <v>0</v>
      </c>
      <c r="G32" s="145">
        <f>DatosDelitos!J185</f>
        <v>0</v>
      </c>
      <c r="H32" s="145">
        <f>DatosDelitos!K25+DatosDelitos!K33-DatosDelitos!K39</f>
        <v>0</v>
      </c>
      <c r="I32" s="145">
        <f>DatosDelitos!L25+DatosDelitos!L33-DatosDelitos!L39</f>
        <v>0</v>
      </c>
      <c r="J32" s="145">
        <f>DatosDelitos!M25+DatosDelitos!M33-DatosDelitos!M39</f>
        <v>0</v>
      </c>
      <c r="K32" s="145">
        <f>DatosDelitos!O25+DatosDelitos!O33-DatosDelitos!O39</f>
        <v>0</v>
      </c>
      <c r="L32" s="146">
        <f>DatosDelitos!P25+DatosDelitos!P33-DatosDelitos!P39</f>
        <v>0</v>
      </c>
    </row>
    <row r="33" spans="2:12" ht="12.75">
      <c r="B33" s="198" t="s">
        <v>402</v>
      </c>
      <c r="C33" s="198"/>
      <c r="D33" s="144">
        <f>DatosDelitos!C205</f>
        <v>35</v>
      </c>
      <c r="E33" s="145">
        <f>DatosDelitos!H205</f>
        <v>0</v>
      </c>
      <c r="F33" s="145">
        <f>DatosDelitos!I205</f>
        <v>0</v>
      </c>
      <c r="G33" s="145">
        <f>DatosDelitos!J205</f>
        <v>0</v>
      </c>
      <c r="H33" s="145">
        <f>DatosDelitos!K26+DatosDelitos!K34-DatosDelitos!K40</f>
        <v>0</v>
      </c>
      <c r="I33" s="145">
        <f>DatosDelitos!L26+DatosDelitos!L34-DatosDelitos!L40</f>
        <v>0</v>
      </c>
      <c r="J33" s="145">
        <f>DatosDelitos!M26+DatosDelitos!M34-DatosDelitos!M40</f>
        <v>0</v>
      </c>
      <c r="K33" s="145">
        <f>DatosDelitos!O26+DatosDelitos!O34-DatosDelitos!O40</f>
        <v>0</v>
      </c>
      <c r="L33" s="146">
        <f>DatosDelitos!P26+DatosDelitos!P34-DatosDelitos!P40</f>
        <v>0</v>
      </c>
    </row>
    <row r="34" spans="2:12" ht="12.75">
      <c r="B34" s="198" t="s">
        <v>403</v>
      </c>
      <c r="C34" s="198"/>
      <c r="D34" s="144">
        <f>DatosDelitos!C226</f>
        <v>0</v>
      </c>
      <c r="E34" s="145">
        <f>DatosDelitos!H226</f>
        <v>0</v>
      </c>
      <c r="F34" s="145">
        <f>DatosDelitos!I226</f>
        <v>0</v>
      </c>
      <c r="G34" s="145">
        <f>DatosDelitos!J226</f>
        <v>0</v>
      </c>
      <c r="H34" s="145">
        <f>DatosDelitos!K27+DatosDelitos!K37-DatosDelitos!K41</f>
        <v>0</v>
      </c>
      <c r="I34" s="145">
        <f>DatosDelitos!L27+DatosDelitos!L37-DatosDelitos!L41</f>
        <v>0</v>
      </c>
      <c r="J34" s="145">
        <f>DatosDelitos!M27+DatosDelitos!M37-DatosDelitos!M41</f>
        <v>0</v>
      </c>
      <c r="K34" s="145">
        <f>DatosDelitos!O27+DatosDelitos!O37-DatosDelitos!O41</f>
        <v>0</v>
      </c>
      <c r="L34" s="146">
        <f>DatosDelitos!P27+DatosDelitos!P37-DatosDelitos!P41</f>
        <v>0</v>
      </c>
    </row>
    <row r="35" spans="2:12" ht="12.75">
      <c r="B35" s="198" t="s">
        <v>404</v>
      </c>
      <c r="C35" s="198"/>
      <c r="D35" s="144">
        <f>DatosDelitos!C253</f>
        <v>0</v>
      </c>
      <c r="E35" s="145">
        <f>DatosDelitos!H253</f>
        <v>0</v>
      </c>
      <c r="F35" s="145">
        <f>DatosDelitos!I253</f>
        <v>0</v>
      </c>
      <c r="G35" s="145">
        <f>DatosDelitos!J253</f>
        <v>0</v>
      </c>
      <c r="H35" s="145">
        <f>DatosDelitos!K28+DatosDelitos!K38-DatosDelitos!K42</f>
        <v>0</v>
      </c>
      <c r="I35" s="145">
        <f>DatosDelitos!L28+DatosDelitos!L38-DatosDelitos!L42</f>
        <v>0</v>
      </c>
      <c r="J35" s="145">
        <f>DatosDelitos!M28+DatosDelitos!M38-DatosDelitos!M42</f>
        <v>0</v>
      </c>
      <c r="K35" s="145">
        <f>DatosDelitos!O28+DatosDelitos!O38-DatosDelitos!O42</f>
        <v>0</v>
      </c>
      <c r="L35" s="146">
        <f>DatosDelitos!P28+DatosDelitos!P38-DatosDelitos!P42</f>
        <v>0</v>
      </c>
    </row>
    <row r="36" spans="2:12" ht="38.25" customHeight="1">
      <c r="B36" s="198" t="s">
        <v>405</v>
      </c>
      <c r="C36" s="198"/>
      <c r="D36" s="144">
        <f>DatosDelitos!C277</f>
        <v>0</v>
      </c>
      <c r="E36" s="145">
        <f>DatosDelitos!H277</f>
        <v>0</v>
      </c>
      <c r="F36" s="145">
        <f>DatosDelitos!I277</f>
        <v>0</v>
      </c>
      <c r="G36" s="145">
        <f>DatosDelitos!J277</f>
        <v>0</v>
      </c>
      <c r="H36" s="145">
        <f>DatosDelitos!K29+DatosDelitos!K39-DatosDelitos!K43</f>
        <v>0</v>
      </c>
      <c r="I36" s="145">
        <f>DatosDelitos!L29+DatosDelitos!L39-DatosDelitos!L43</f>
        <v>0</v>
      </c>
      <c r="J36" s="145">
        <f>DatosDelitos!M29+DatosDelitos!M39-DatosDelitos!M43</f>
        <v>0</v>
      </c>
      <c r="K36" s="145">
        <f>DatosDelitos!O29+DatosDelitos!O39-DatosDelitos!O43</f>
        <v>0</v>
      </c>
      <c r="L36" s="146">
        <f>DatosDelitos!P29+DatosDelitos!P39-DatosDelitos!P43</f>
        <v>0</v>
      </c>
    </row>
    <row r="37" spans="2:12" ht="12.75">
      <c r="B37" s="198" t="s">
        <v>406</v>
      </c>
      <c r="C37" s="198"/>
      <c r="D37" s="144">
        <f>DatosDelitos!C281</f>
        <v>0</v>
      </c>
      <c r="E37" s="145">
        <f>DatosDelitos!H281</f>
        <v>0</v>
      </c>
      <c r="F37" s="145">
        <f>DatosDelitos!I281</f>
        <v>0</v>
      </c>
      <c r="G37" s="145">
        <f>DatosDelitos!J281</f>
        <v>0</v>
      </c>
      <c r="H37" s="145">
        <f>DatosDelitos!K30+DatosDelitos!K40-DatosDelitos!K44</f>
        <v>0</v>
      </c>
      <c r="I37" s="145">
        <f>DatosDelitos!L30+DatosDelitos!L40-DatosDelitos!L44</f>
        <v>0</v>
      </c>
      <c r="J37" s="145">
        <f>DatosDelitos!M30+DatosDelitos!M40-DatosDelitos!M44</f>
        <v>0</v>
      </c>
      <c r="K37" s="145">
        <f>DatosDelitos!O30+DatosDelitos!O40-DatosDelitos!O44</f>
        <v>0</v>
      </c>
      <c r="L37" s="146">
        <f>DatosDelitos!P30+DatosDelitos!P40-DatosDelitos!P44</f>
        <v>0</v>
      </c>
    </row>
    <row r="38" spans="2:12" ht="12.75">
      <c r="B38" s="198" t="s">
        <v>407</v>
      </c>
      <c r="C38" s="198"/>
      <c r="D38" s="144">
        <f>DatosDelitos!C288+DatosDelitos!C294+DatosDelitos!C297</f>
        <v>0</v>
      </c>
      <c r="E38" s="145">
        <f>DatosDelitos!H288+DatosDelitos!H294+DatosDelitos!H297</f>
        <v>0</v>
      </c>
      <c r="F38" s="145">
        <f>DatosDelitos!I288+DatosDelitos!I294+DatosDelitos!I297</f>
        <v>0</v>
      </c>
      <c r="G38" s="145">
        <f>DatosDelitos!J288+DatosDelitos!J294+DatosDelitos!J297</f>
        <v>0</v>
      </c>
      <c r="H38" s="145">
        <f>DatosDelitos!K31+DatosDelitos!K41-DatosDelitos!K45</f>
        <v>0</v>
      </c>
      <c r="I38" s="145">
        <f>DatosDelitos!L31+DatosDelitos!L41-DatosDelitos!L45</f>
        <v>0</v>
      </c>
      <c r="J38" s="145">
        <f>DatosDelitos!M31+DatosDelitos!M41-DatosDelitos!M45</f>
        <v>0</v>
      </c>
      <c r="K38" s="145">
        <f>DatosDelitos!O31+DatosDelitos!O41-DatosDelitos!O45</f>
        <v>0</v>
      </c>
      <c r="L38" s="146">
        <f>DatosDelitos!P31+DatosDelitos!P41-DatosDelitos!P45</f>
        <v>0</v>
      </c>
    </row>
    <row r="39" spans="2:12" ht="12.75">
      <c r="B39" s="199" t="s">
        <v>408</v>
      </c>
      <c r="C39" s="199"/>
      <c r="D39" s="147">
        <f>DatosDelitos!C299</f>
        <v>21</v>
      </c>
      <c r="E39" s="148">
        <f>DatosDelitos!H299</f>
        <v>0</v>
      </c>
      <c r="F39" s="148">
        <f>DatosDelitos!I299</f>
        <v>0</v>
      </c>
      <c r="G39" s="148">
        <f>DatosDelitos!J299</f>
        <v>0</v>
      </c>
      <c r="H39" s="148">
        <f>DatosDelitos!K32+DatosDelitos!K42-DatosDelitos!K46</f>
        <v>0</v>
      </c>
      <c r="I39" s="148">
        <f>DatosDelitos!L32+DatosDelitos!L42-DatosDelitos!L46</f>
        <v>0</v>
      </c>
      <c r="J39" s="148">
        <f>DatosDelitos!M32+DatosDelitos!M42-DatosDelitos!M46</f>
        <v>0</v>
      </c>
      <c r="K39" s="148">
        <f>DatosDelitos!O32+DatosDelitos!O42-DatosDelitos!O46</f>
        <v>0</v>
      </c>
      <c r="L39" s="149">
        <f>DatosDelitos!P32+DatosDelitos!P42-DatosDelitos!P46</f>
        <v>0</v>
      </c>
    </row>
    <row r="42" spans="2:13" ht="15.75">
      <c r="B42" s="150" t="s">
        <v>409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4" spans="4:5" ht="38.25">
      <c r="D44" s="125" t="s">
        <v>71</v>
      </c>
      <c r="E44" s="127" t="s">
        <v>72</v>
      </c>
    </row>
    <row r="45" spans="2:5" ht="12.75">
      <c r="B45" s="200" t="s">
        <v>410</v>
      </c>
      <c r="C45" s="200"/>
      <c r="D45" s="152">
        <f>DatosDelitos!F4</f>
        <v>0</v>
      </c>
      <c r="E45" s="153">
        <f>DatosDelitos!G4</f>
        <v>0</v>
      </c>
    </row>
    <row r="46" spans="2:5" ht="12.75">
      <c r="B46" s="201" t="s">
        <v>411</v>
      </c>
      <c r="C46" s="201"/>
      <c r="D46" s="154">
        <f>DatosDelitos!F12-DatosDelitos!F16</f>
        <v>0</v>
      </c>
      <c r="E46" s="155">
        <f>DatosDelitos!G12-DatosDelitos!G16</f>
        <v>0</v>
      </c>
    </row>
    <row r="47" spans="2:5" ht="12.75">
      <c r="B47" s="201" t="s">
        <v>88</v>
      </c>
      <c r="C47" s="201"/>
      <c r="D47" s="154">
        <f>DatosDelitos!F9</f>
        <v>0</v>
      </c>
      <c r="E47" s="155">
        <f>DatosDelitos!G9</f>
        <v>0</v>
      </c>
    </row>
    <row r="48" spans="2:5" ht="12.75">
      <c r="B48" s="201" t="s">
        <v>98</v>
      </c>
      <c r="C48" s="201"/>
      <c r="D48" s="154">
        <f>DatosDelitos!F19</f>
        <v>0</v>
      </c>
      <c r="E48" s="155">
        <f>DatosDelitos!G19</f>
        <v>0</v>
      </c>
    </row>
    <row r="49" spans="2:5" ht="12.75">
      <c r="B49" s="201" t="s">
        <v>101</v>
      </c>
      <c r="C49" s="201"/>
      <c r="D49" s="154">
        <f>DatosDelitos!F22</f>
        <v>0</v>
      </c>
      <c r="E49" s="155">
        <f>DatosDelitos!G22</f>
        <v>0</v>
      </c>
    </row>
    <row r="50" spans="2:5" ht="12.75">
      <c r="B50" s="201" t="s">
        <v>384</v>
      </c>
      <c r="C50" s="201"/>
      <c r="D50" s="154">
        <f>DatosDelitos!F16+DatosDelitos!F39</f>
        <v>0</v>
      </c>
      <c r="E50" s="155">
        <f>DatosDelitos!G16+DatosDelitos!G39</f>
        <v>0</v>
      </c>
    </row>
    <row r="51" spans="2:5" ht="12.75">
      <c r="B51" s="201" t="s">
        <v>385</v>
      </c>
      <c r="C51" s="201"/>
      <c r="D51" s="154">
        <f>DatosDelitos!F29</f>
        <v>0</v>
      </c>
      <c r="E51" s="155">
        <f>DatosDelitos!G29</f>
        <v>0</v>
      </c>
    </row>
    <row r="52" spans="2:5" ht="12.75">
      <c r="B52" s="201" t="s">
        <v>386</v>
      </c>
      <c r="C52" s="201"/>
      <c r="D52" s="154">
        <f>DatosDelitos!F37</f>
        <v>0</v>
      </c>
      <c r="E52" s="155">
        <f>DatosDelitos!G37</f>
        <v>0</v>
      </c>
    </row>
    <row r="53" spans="2:5" ht="12.75">
      <c r="B53" s="201" t="s">
        <v>387</v>
      </c>
      <c r="C53" s="201"/>
      <c r="D53" s="154">
        <f>DatosDelitos!F45</f>
        <v>0</v>
      </c>
      <c r="E53" s="155">
        <f>DatosDelitos!G45</f>
        <v>0</v>
      </c>
    </row>
    <row r="54" spans="2:5" ht="12.75">
      <c r="B54" s="201" t="s">
        <v>388</v>
      </c>
      <c r="C54" s="201"/>
      <c r="D54" s="154">
        <f>DatosDelitos!F64</f>
        <v>0</v>
      </c>
      <c r="E54" s="155">
        <f>DatosDelitos!G64</f>
        <v>0</v>
      </c>
    </row>
    <row r="55" spans="2:5" ht="27" customHeight="1">
      <c r="B55" s="201" t="s">
        <v>412</v>
      </c>
      <c r="C55" s="201"/>
      <c r="D55" s="154">
        <f>DatosDelitos!F66</f>
        <v>0</v>
      </c>
      <c r="E55" s="155">
        <f>DatosDelitos!G66</f>
        <v>0</v>
      </c>
    </row>
    <row r="56" spans="2:5" ht="12.75">
      <c r="B56" s="201" t="s">
        <v>390</v>
      </c>
      <c r="C56" s="201"/>
      <c r="D56" s="154">
        <f>DatosDelitos!F72</f>
        <v>0</v>
      </c>
      <c r="E56" s="155">
        <f>DatosDelitos!G72</f>
        <v>0</v>
      </c>
    </row>
    <row r="57" spans="2:5" ht="12.75">
      <c r="B57" s="201" t="s">
        <v>391</v>
      </c>
      <c r="C57" s="201"/>
      <c r="D57" s="154">
        <f>DatosDelitos!F75</f>
        <v>0</v>
      </c>
      <c r="E57" s="155">
        <f>DatosDelitos!G75</f>
        <v>0</v>
      </c>
    </row>
    <row r="58" spans="2:5" ht="12.75">
      <c r="B58" s="201" t="s">
        <v>392</v>
      </c>
      <c r="C58" s="201"/>
      <c r="D58" s="154">
        <f>DatosDelitos!F87</f>
        <v>0</v>
      </c>
      <c r="E58" s="155">
        <f>DatosDelitos!G87</f>
        <v>0</v>
      </c>
    </row>
    <row r="59" spans="2:5" ht="27" customHeight="1">
      <c r="B59" s="201" t="s">
        <v>413</v>
      </c>
      <c r="C59" s="201"/>
      <c r="D59" s="154">
        <f>DatosDelitos!F116</f>
        <v>0</v>
      </c>
      <c r="E59" s="155">
        <f>DatosDelitos!G116</f>
        <v>0</v>
      </c>
    </row>
    <row r="60" spans="2:5" ht="12.75">
      <c r="B60" s="201" t="s">
        <v>394</v>
      </c>
      <c r="C60" s="201"/>
      <c r="D60" s="154">
        <f>DatosDelitos!F122</f>
        <v>0</v>
      </c>
      <c r="E60" s="155">
        <f>DatosDelitos!G122</f>
        <v>0</v>
      </c>
    </row>
    <row r="61" spans="2:5" ht="12.75">
      <c r="B61" s="201" t="s">
        <v>395</v>
      </c>
      <c r="C61" s="201"/>
      <c r="D61" s="154">
        <f>DatosDelitos!F129</f>
        <v>0</v>
      </c>
      <c r="E61" s="155">
        <f>DatosDelitos!G129</f>
        <v>0</v>
      </c>
    </row>
    <row r="62" spans="2:5" ht="40.5" customHeight="1">
      <c r="B62" s="201" t="s">
        <v>396</v>
      </c>
      <c r="C62" s="201"/>
      <c r="D62" s="154">
        <f>DatosDelitos!F132</f>
        <v>0</v>
      </c>
      <c r="E62" s="155">
        <f>DatosDelitos!G132</f>
        <v>0</v>
      </c>
    </row>
    <row r="63" spans="2:5" ht="12.75">
      <c r="B63" s="201" t="s">
        <v>397</v>
      </c>
      <c r="C63" s="201"/>
      <c r="D63" s="156">
        <f>DatosDelitos!F141+SUM(DatosDelitos!F152:F157)</f>
        <v>0</v>
      </c>
      <c r="E63" s="157">
        <f>DatosDelitos!G141+SUM(DatosDelitos!G152:G157)</f>
        <v>0</v>
      </c>
    </row>
    <row r="64" spans="2:5" ht="12.75">
      <c r="B64" s="201" t="s">
        <v>398</v>
      </c>
      <c r="C64" s="201"/>
      <c r="D64" s="154">
        <f>SUM(DatosDelitos!F158:F161)</f>
        <v>0</v>
      </c>
      <c r="E64" s="155">
        <f>SUM(DatosDelitos!G158:G161)</f>
        <v>0</v>
      </c>
    </row>
    <row r="65" spans="2:5" ht="12.75">
      <c r="B65" s="201" t="s">
        <v>399</v>
      </c>
      <c r="C65" s="201"/>
      <c r="D65" s="154">
        <f>DatosDelitos!F162</f>
        <v>0</v>
      </c>
      <c r="E65" s="155">
        <f>DatosDelitos!G162</f>
        <v>0</v>
      </c>
    </row>
    <row r="66" spans="2:5" ht="12.75">
      <c r="B66" s="201" t="s">
        <v>400</v>
      </c>
      <c r="C66" s="201"/>
      <c r="D66" s="154">
        <f>DatosDelitos!F170</f>
        <v>0</v>
      </c>
      <c r="E66" s="155">
        <f>DatosDelitos!G170</f>
        <v>0</v>
      </c>
    </row>
    <row r="67" spans="2:5" ht="12.75">
      <c r="B67" s="201" t="s">
        <v>401</v>
      </c>
      <c r="C67" s="201"/>
      <c r="D67" s="154">
        <f>DatosDelitos!F185</f>
        <v>0</v>
      </c>
      <c r="E67" s="155">
        <f>DatosDelitos!G185</f>
        <v>0</v>
      </c>
    </row>
    <row r="68" spans="2:5" ht="12.75">
      <c r="B68" s="201" t="s">
        <v>402</v>
      </c>
      <c r="C68" s="201"/>
      <c r="D68" s="154">
        <f>DatosDelitos!F205</f>
        <v>0</v>
      </c>
      <c r="E68" s="155">
        <f>DatosDelitos!G205</f>
        <v>0</v>
      </c>
    </row>
    <row r="69" spans="2:5" ht="12.75">
      <c r="B69" s="201" t="s">
        <v>403</v>
      </c>
      <c r="C69" s="201"/>
      <c r="D69" s="154">
        <f>DatosDelitos!F226</f>
        <v>0</v>
      </c>
      <c r="E69" s="155">
        <f>DatosDelitos!G226</f>
        <v>0</v>
      </c>
    </row>
    <row r="70" spans="2:5" ht="12.75">
      <c r="B70" s="201" t="s">
        <v>404</v>
      </c>
      <c r="C70" s="201"/>
      <c r="D70" s="154">
        <f>DatosDelitos!F253</f>
        <v>0</v>
      </c>
      <c r="E70" s="155">
        <f>DatosDelitos!G253</f>
        <v>0</v>
      </c>
    </row>
    <row r="71" spans="2:5" ht="38.25" customHeight="1">
      <c r="B71" s="201" t="s">
        <v>405</v>
      </c>
      <c r="C71" s="201"/>
      <c r="D71" s="154">
        <f>DatosDelitos!F277</f>
        <v>0</v>
      </c>
      <c r="E71" s="155">
        <f>DatosDelitos!G277</f>
        <v>0</v>
      </c>
    </row>
    <row r="72" spans="2:5" ht="12.75">
      <c r="B72" s="201" t="s">
        <v>406</v>
      </c>
      <c r="C72" s="201"/>
      <c r="D72" s="154">
        <f>DatosDelitos!F281</f>
        <v>0</v>
      </c>
      <c r="E72" s="155">
        <f>DatosDelitos!G281</f>
        <v>0</v>
      </c>
    </row>
    <row r="73" spans="2:5" ht="12.75">
      <c r="B73" s="201" t="s">
        <v>407</v>
      </c>
      <c r="C73" s="201"/>
      <c r="D73" s="154">
        <f>DatosDelitos!F288+DatosDelitos!F294+DatosDelitos!F297</f>
        <v>0</v>
      </c>
      <c r="E73" s="155">
        <f>DatosDelitos!G288+DatosDelitos!G294+DatosDelitos!G297</f>
        <v>0</v>
      </c>
    </row>
    <row r="74" spans="2:5" ht="12.75">
      <c r="B74" s="202" t="s">
        <v>408</v>
      </c>
      <c r="C74" s="202"/>
      <c r="D74" s="158">
        <f>DatosDelitos!F299</f>
        <v>0</v>
      </c>
      <c r="E74" s="159">
        <f>DatosDelitos!G299</f>
        <v>0</v>
      </c>
    </row>
    <row r="77" spans="2:13" ht="15.75">
      <c r="B77" s="160" t="s">
        <v>414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</row>
    <row r="79" ht="38.25">
      <c r="D79" s="162" t="s">
        <v>79</v>
      </c>
    </row>
    <row r="80" spans="2:4" ht="12.75">
      <c r="B80" s="200" t="s">
        <v>383</v>
      </c>
      <c r="C80" s="200"/>
      <c r="D80" s="155">
        <f>DatosDelitos!N4+DatosDelitos!N12-DatosDelitos!N16</f>
        <v>0</v>
      </c>
    </row>
    <row r="81" spans="2:4" ht="12.75">
      <c r="B81" s="201" t="s">
        <v>88</v>
      </c>
      <c r="C81" s="201"/>
      <c r="D81" s="155">
        <f>DatosDelitos!N9</f>
        <v>0</v>
      </c>
    </row>
    <row r="82" spans="2:4" ht="12.75">
      <c r="B82" s="201" t="s">
        <v>98</v>
      </c>
      <c r="C82" s="201"/>
      <c r="D82" s="155">
        <f>DatosDelitos!N19</f>
        <v>0</v>
      </c>
    </row>
    <row r="83" spans="2:4" ht="12.75">
      <c r="B83" s="201" t="s">
        <v>101</v>
      </c>
      <c r="C83" s="201"/>
      <c r="D83" s="155">
        <f>DatosDelitos!N22</f>
        <v>0</v>
      </c>
    </row>
    <row r="84" spans="2:4" ht="12.75">
      <c r="B84" s="201" t="s">
        <v>415</v>
      </c>
      <c r="C84" s="201"/>
      <c r="D84" s="155">
        <f>SUM(DatosDelitos!N16,DatosDelitos!N39)</f>
        <v>0</v>
      </c>
    </row>
    <row r="85" spans="2:4" ht="12.75">
      <c r="B85" s="201" t="s">
        <v>385</v>
      </c>
      <c r="C85" s="201"/>
      <c r="D85" s="155">
        <f>DatosDelitos!N29</f>
        <v>0</v>
      </c>
    </row>
    <row r="86" spans="2:4" ht="12.75">
      <c r="B86" s="201" t="s">
        <v>386</v>
      </c>
      <c r="C86" s="201"/>
      <c r="D86" s="155">
        <f>DatosDelitos!N37</f>
        <v>0</v>
      </c>
    </row>
    <row r="87" spans="2:4" ht="12.75">
      <c r="B87" s="201" t="s">
        <v>387</v>
      </c>
      <c r="C87" s="201"/>
      <c r="D87" s="155">
        <f>DatosDelitos!N45</f>
        <v>0</v>
      </c>
    </row>
    <row r="88" spans="2:4" ht="12.75">
      <c r="B88" s="201" t="s">
        <v>388</v>
      </c>
      <c r="C88" s="201"/>
      <c r="D88" s="155">
        <f>DatosDelitos!N64</f>
        <v>0</v>
      </c>
    </row>
    <row r="89" spans="2:4" ht="27" customHeight="1">
      <c r="B89" s="201" t="s">
        <v>412</v>
      </c>
      <c r="C89" s="201"/>
      <c r="D89" s="155">
        <f>DatosDelitos!N66</f>
        <v>0</v>
      </c>
    </row>
    <row r="90" spans="2:4" ht="12.75">
      <c r="B90" s="201" t="s">
        <v>390</v>
      </c>
      <c r="C90" s="201"/>
      <c r="D90" s="155">
        <f>DatosDelitos!N72</f>
        <v>0</v>
      </c>
    </row>
    <row r="91" spans="2:4" ht="12.75">
      <c r="B91" s="201" t="s">
        <v>391</v>
      </c>
      <c r="C91" s="201"/>
      <c r="D91" s="155">
        <f>DatosDelitos!N75</f>
        <v>0</v>
      </c>
    </row>
    <row r="92" spans="2:4" ht="12.75">
      <c r="B92" s="201" t="s">
        <v>392</v>
      </c>
      <c r="C92" s="201"/>
      <c r="D92" s="155">
        <f>DatosDelitos!N87</f>
        <v>0</v>
      </c>
    </row>
    <row r="93" spans="2:4" ht="27" customHeight="1">
      <c r="B93" s="201" t="s">
        <v>413</v>
      </c>
      <c r="C93" s="201"/>
      <c r="D93" s="155">
        <f>DatosDelitos!N116</f>
        <v>0</v>
      </c>
    </row>
    <row r="94" spans="2:4" ht="12.75">
      <c r="B94" s="201" t="s">
        <v>394</v>
      </c>
      <c r="C94" s="201"/>
      <c r="D94" s="155">
        <f>DatosDelitos!N122</f>
        <v>0</v>
      </c>
    </row>
    <row r="95" spans="2:4" ht="12.75">
      <c r="B95" s="201" t="s">
        <v>395</v>
      </c>
      <c r="C95" s="201"/>
      <c r="D95" s="155">
        <f>DatosDelitos!N129</f>
        <v>0</v>
      </c>
    </row>
    <row r="96" spans="2:4" ht="12.75">
      <c r="B96" s="201" t="s">
        <v>416</v>
      </c>
      <c r="C96" s="201"/>
      <c r="D96" s="155">
        <f>DatosDelitos!N133</f>
        <v>0</v>
      </c>
    </row>
    <row r="97" spans="2:4" ht="12.75">
      <c r="B97" s="201" t="s">
        <v>417</v>
      </c>
      <c r="C97" s="201"/>
      <c r="D97" s="155">
        <f>SUM(DatosDelitos!N134,DatosDelitos!N135)</f>
        <v>0</v>
      </c>
    </row>
    <row r="98" spans="2:4" ht="12.75">
      <c r="B98" s="201" t="s">
        <v>418</v>
      </c>
      <c r="C98" s="201"/>
      <c r="D98" s="155">
        <f>SUM(DatosDelitos!N136:N140)</f>
        <v>0</v>
      </c>
    </row>
    <row r="99" spans="2:4" ht="12.75">
      <c r="B99" s="201" t="s">
        <v>397</v>
      </c>
      <c r="C99" s="201"/>
      <c r="D99" s="155">
        <f>SUM(SUM(DatosDelitos!N142:N145),SUM(DatosDelitos!N152:N157))</f>
        <v>0</v>
      </c>
    </row>
    <row r="100" spans="2:4" ht="12.75">
      <c r="B100" s="201" t="s">
        <v>419</v>
      </c>
      <c r="C100" s="201"/>
      <c r="D100" s="155">
        <f>SUM(DatosDelitos!N146:N150)</f>
        <v>0</v>
      </c>
    </row>
    <row r="101" spans="2:4" ht="12.75">
      <c r="B101" s="201" t="s">
        <v>398</v>
      </c>
      <c r="C101" s="201"/>
      <c r="D101" s="155">
        <f>SUM(DatosDelitos!N158:N161)</f>
        <v>0</v>
      </c>
    </row>
    <row r="102" spans="2:4" ht="12.75">
      <c r="B102" s="201" t="s">
        <v>399</v>
      </c>
      <c r="C102" s="201"/>
      <c r="D102" s="155">
        <f>DatosDelitos!N162</f>
        <v>0</v>
      </c>
    </row>
    <row r="103" spans="2:4" ht="12.75">
      <c r="B103" s="201" t="s">
        <v>400</v>
      </c>
      <c r="C103" s="201"/>
      <c r="D103" s="155">
        <f>DatosDelitos!N170</f>
        <v>0</v>
      </c>
    </row>
    <row r="104" spans="2:4" ht="12.75">
      <c r="B104" s="201" t="s">
        <v>401</v>
      </c>
      <c r="C104" s="201"/>
      <c r="D104" s="155">
        <f>DatosDelitos!N185</f>
        <v>0</v>
      </c>
    </row>
    <row r="105" spans="2:4" ht="12.75">
      <c r="B105" s="201" t="s">
        <v>402</v>
      </c>
      <c r="C105" s="201"/>
      <c r="D105" s="155">
        <f>DatosDelitos!N205</f>
        <v>0</v>
      </c>
    </row>
    <row r="106" spans="2:4" ht="12.75">
      <c r="B106" s="201" t="s">
        <v>403</v>
      </c>
      <c r="C106" s="201"/>
      <c r="D106" s="155">
        <f>DatosDelitos!N226</f>
        <v>0</v>
      </c>
    </row>
    <row r="107" spans="2:4" ht="12.75">
      <c r="B107" s="201" t="s">
        <v>404</v>
      </c>
      <c r="C107" s="201"/>
      <c r="D107" s="155">
        <f>DatosDelitos!N253</f>
        <v>0</v>
      </c>
    </row>
    <row r="108" spans="2:4" ht="38.25" customHeight="1">
      <c r="B108" s="201" t="s">
        <v>405</v>
      </c>
      <c r="C108" s="201"/>
      <c r="D108" s="155">
        <f>DatosDelitos!N277</f>
        <v>0</v>
      </c>
    </row>
    <row r="109" spans="2:4" ht="12.75">
      <c r="B109" s="201" t="s">
        <v>406</v>
      </c>
      <c r="C109" s="201"/>
      <c r="D109" s="155">
        <f>DatosDelitos!N281</f>
        <v>0</v>
      </c>
    </row>
    <row r="110" spans="2:4" ht="12.75">
      <c r="B110" s="201" t="s">
        <v>407</v>
      </c>
      <c r="C110" s="201"/>
      <c r="D110" s="155">
        <f>DatosDelitos!N288+DatosDelitos!N297</f>
        <v>0</v>
      </c>
    </row>
    <row r="111" spans="2:4" ht="12.75">
      <c r="B111" s="201" t="s">
        <v>373</v>
      </c>
      <c r="C111" s="201"/>
      <c r="D111" s="155">
        <f>DatosDelitos!N294</f>
        <v>0</v>
      </c>
    </row>
    <row r="112" spans="2:4" ht="12.75">
      <c r="B112" s="202" t="s">
        <v>408</v>
      </c>
      <c r="C112" s="202"/>
      <c r="D112" s="159">
        <f>DatosDelitos!N299</f>
        <v>0</v>
      </c>
    </row>
  </sheetData>
  <sheetProtection/>
  <mergeCells count="92"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0:C70"/>
    <mergeCell ref="B71:C71"/>
    <mergeCell ref="B72:C72"/>
    <mergeCell ref="B73:C73"/>
    <mergeCell ref="B74:C74"/>
    <mergeCell ref="B80:C8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5:C45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AP16" sqref="AP16"/>
    </sheetView>
  </sheetViews>
  <sheetFormatPr defaultColWidth="11.421875" defaultRowHeight="12.75"/>
  <cols>
    <col min="1" max="1" width="2.7109375" style="163" customWidth="1"/>
    <col min="2" max="2" width="4.7109375" style="163" customWidth="1"/>
    <col min="3" max="3" width="21.140625" style="163" customWidth="1"/>
    <col min="4" max="4" width="16.8515625" style="163" customWidth="1"/>
    <col min="5" max="5" width="20.57421875" style="163" customWidth="1"/>
    <col min="6" max="6" width="18.00390625" style="163" customWidth="1"/>
    <col min="7" max="7" width="21.7109375" style="163" customWidth="1"/>
    <col min="8" max="8" width="11.421875" style="163" customWidth="1"/>
    <col min="9" max="9" width="2.7109375" style="163" customWidth="1"/>
    <col min="10" max="10" width="11.421875" style="163" customWidth="1"/>
    <col min="11" max="11" width="27.8515625" style="163" customWidth="1"/>
    <col min="12" max="12" width="27.140625" style="163" customWidth="1"/>
    <col min="13" max="13" width="11.421875" style="163" customWidth="1"/>
    <col min="14" max="14" width="2.7109375" style="163" customWidth="1"/>
    <col min="15" max="15" width="11.421875" style="163" customWidth="1"/>
    <col min="16" max="16" width="21.57421875" style="163" customWidth="1"/>
    <col min="17" max="17" width="19.421875" style="163" customWidth="1"/>
    <col min="18" max="18" width="26.140625" style="163" customWidth="1"/>
    <col min="19" max="19" width="11.421875" style="163" customWidth="1"/>
    <col min="20" max="20" width="2.7109375" style="163" customWidth="1"/>
    <col min="21" max="21" width="11.421875" style="163" customWidth="1"/>
    <col min="22" max="22" width="19.28125" style="163" customWidth="1"/>
    <col min="23" max="23" width="18.7109375" style="163" customWidth="1"/>
    <col min="24" max="24" width="14.8515625" style="163" customWidth="1"/>
    <col min="25" max="25" width="16.8515625" style="163" customWidth="1"/>
    <col min="26" max="26" width="13.421875" style="163" customWidth="1"/>
    <col min="27" max="27" width="16.00390625" style="163" customWidth="1"/>
    <col min="28" max="28" width="11.421875" style="163" customWidth="1"/>
    <col min="29" max="29" width="2.7109375" style="163" customWidth="1"/>
    <col min="30" max="30" width="11.421875" style="163" customWidth="1"/>
    <col min="31" max="31" width="20.421875" style="163" customWidth="1"/>
    <col min="32" max="33" width="11.421875" style="163" customWidth="1"/>
    <col min="34" max="34" width="19.28125" style="163" customWidth="1"/>
    <col min="35" max="35" width="26.7109375" style="163" customWidth="1"/>
    <col min="36" max="36" width="11.421875" style="163" customWidth="1"/>
    <col min="37" max="37" width="2.7109375" style="163" customWidth="1"/>
    <col min="38" max="38" width="11.421875" style="163" customWidth="1"/>
    <col min="39" max="39" width="19.28125" style="163" customWidth="1"/>
    <col min="40" max="40" width="17.00390625" style="163" customWidth="1"/>
    <col min="41" max="41" width="11.421875" style="163" customWidth="1"/>
    <col min="42" max="42" width="24.28125" style="163" customWidth="1"/>
    <col min="43" max="43" width="8.57421875" style="163" customWidth="1"/>
    <col min="44" max="44" width="8.140625" style="163" customWidth="1"/>
    <col min="45" max="45" width="11.421875" style="163" customWidth="1"/>
    <col min="46" max="46" width="2.7109375" style="163" customWidth="1"/>
    <col min="47" max="47" width="11.421875" style="163" customWidth="1"/>
    <col min="48" max="48" width="21.28125" style="163" customWidth="1"/>
    <col min="49" max="49" width="23.8515625" style="163" customWidth="1"/>
    <col min="50" max="50" width="12.421875" style="163" customWidth="1"/>
    <col min="51" max="51" width="11.421875" style="163" customWidth="1"/>
    <col min="52" max="52" width="2.7109375" style="163" customWidth="1"/>
    <col min="53" max="53" width="11.421875" style="163" customWidth="1"/>
    <col min="54" max="54" width="27.140625" style="163" customWidth="1"/>
    <col min="55" max="55" width="26.8515625" style="163" customWidth="1"/>
    <col min="56" max="16384" width="11.421875" style="163" customWidth="1"/>
  </cols>
  <sheetData>
    <row r="1" spans="1:54" ht="18.75" customHeight="1">
      <c r="A1" s="164"/>
      <c r="B1" s="165"/>
      <c r="C1" s="204" t="str">
        <f>"FISCALÍA DE LA COMUNIDAD AUTÓNOMA DE "&amp;UPPER(NOMBRE_CCAA)</f>
        <v>FISCALÍA DE LA COMUNIDAD AUTÓNOMA DE CASTILLA Y LEÓN</v>
      </c>
      <c r="D1" s="204"/>
      <c r="E1" s="204"/>
      <c r="F1" s="204"/>
      <c r="G1" s="204"/>
      <c r="H1" s="165"/>
      <c r="I1" s="164"/>
      <c r="J1" s="165"/>
      <c r="K1" s="165"/>
      <c r="L1" s="165"/>
      <c r="M1" s="165"/>
      <c r="N1" s="164"/>
      <c r="O1" s="165"/>
      <c r="P1" s="165"/>
      <c r="Q1" s="165"/>
      <c r="R1" s="165"/>
      <c r="S1" s="165"/>
      <c r="T1" s="164"/>
      <c r="U1" s="165"/>
      <c r="V1" s="165"/>
      <c r="W1" s="165"/>
      <c r="X1" s="165"/>
      <c r="Y1" s="165"/>
      <c r="Z1" s="165"/>
      <c r="AA1" s="165"/>
      <c r="AB1" s="165"/>
      <c r="AC1" s="164"/>
      <c r="AD1" s="165"/>
      <c r="AE1" s="165"/>
      <c r="AF1" s="165"/>
      <c r="AG1" s="165"/>
      <c r="AH1" s="165"/>
      <c r="AI1" s="165"/>
      <c r="AJ1" s="165"/>
      <c r="AK1" s="164"/>
      <c r="AL1" s="165"/>
      <c r="AM1" s="165"/>
      <c r="AN1" s="165"/>
      <c r="AO1" s="165"/>
      <c r="AP1" s="165"/>
      <c r="AQ1" s="165"/>
      <c r="AR1" s="165"/>
      <c r="AS1" s="165"/>
      <c r="AT1" s="166"/>
      <c r="AU1" s="165"/>
      <c r="AV1" s="165"/>
      <c r="AW1" s="165"/>
      <c r="AX1" s="165"/>
      <c r="AY1" s="165"/>
      <c r="AZ1" s="164"/>
      <c r="BA1" s="165"/>
      <c r="BB1" s="165"/>
    </row>
    <row r="2" spans="1:54" ht="11.2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</row>
    <row r="3" spans="1:54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</row>
    <row r="4" spans="1:55" ht="14.25" customHeight="1">
      <c r="A4" s="165"/>
      <c r="B4" s="165"/>
      <c r="C4" s="203" t="s">
        <v>420</v>
      </c>
      <c r="D4" s="203"/>
      <c r="E4" s="203"/>
      <c r="F4" s="203"/>
      <c r="G4" s="203"/>
      <c r="H4" s="165"/>
      <c r="I4" s="165"/>
      <c r="J4" s="165"/>
      <c r="K4" s="203" t="s">
        <v>421</v>
      </c>
      <c r="L4" s="203"/>
      <c r="M4" s="165"/>
      <c r="N4" s="165"/>
      <c r="O4" s="167"/>
      <c r="P4" s="203" t="s">
        <v>422</v>
      </c>
      <c r="Q4" s="203"/>
      <c r="R4" s="203"/>
      <c r="S4" s="167"/>
      <c r="T4" s="167"/>
      <c r="U4" s="167"/>
      <c r="V4" s="203" t="s">
        <v>423</v>
      </c>
      <c r="W4" s="203"/>
      <c r="X4" s="203"/>
      <c r="Y4" s="203"/>
      <c r="Z4" s="203"/>
      <c r="AA4" s="203"/>
      <c r="AB4" s="167"/>
      <c r="AC4" s="167"/>
      <c r="AD4" s="167"/>
      <c r="AE4" s="203" t="s">
        <v>424</v>
      </c>
      <c r="AF4" s="203"/>
      <c r="AG4" s="203"/>
      <c r="AH4" s="203"/>
      <c r="AI4" s="203"/>
      <c r="AJ4" s="167"/>
      <c r="AK4" s="167"/>
      <c r="AL4" s="167"/>
      <c r="AM4" s="203" t="s">
        <v>425</v>
      </c>
      <c r="AN4" s="203"/>
      <c r="AO4" s="203"/>
      <c r="AP4" s="203"/>
      <c r="AQ4" s="203"/>
      <c r="AR4" s="203"/>
      <c r="AS4" s="168"/>
      <c r="AT4" s="168"/>
      <c r="AU4" s="168"/>
      <c r="AV4" s="203" t="s">
        <v>426</v>
      </c>
      <c r="AW4" s="203"/>
      <c r="AX4" s="203"/>
      <c r="AY4" s="167"/>
      <c r="AZ4" s="167"/>
      <c r="BA4" s="167"/>
      <c r="BB4" s="203" t="s">
        <v>68</v>
      </c>
      <c r="BC4" s="203"/>
    </row>
    <row r="5" spans="1:55" ht="14.25" customHeight="1">
      <c r="A5" s="165"/>
      <c r="B5" s="165"/>
      <c r="C5" s="165"/>
      <c r="D5" s="165"/>
      <c r="E5" s="167"/>
      <c r="F5" s="165"/>
      <c r="G5" s="165"/>
      <c r="H5" s="165"/>
      <c r="I5" s="165"/>
      <c r="J5" s="165"/>
      <c r="K5" s="165"/>
      <c r="L5" s="165"/>
      <c r="M5" s="165"/>
      <c r="N5" s="165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9"/>
      <c r="AN5" s="169"/>
      <c r="AO5" s="169"/>
      <c r="AP5" s="169"/>
      <c r="AQ5" s="169"/>
      <c r="AR5" s="169"/>
      <c r="AS5" s="167"/>
      <c r="AT5" s="167"/>
      <c r="AU5" s="167"/>
      <c r="AV5" s="169"/>
      <c r="AW5" s="169"/>
      <c r="AX5" s="169"/>
      <c r="AY5" s="167"/>
      <c r="AZ5" s="167"/>
      <c r="BA5" s="167"/>
      <c r="BB5" s="167"/>
      <c r="BC5" s="170"/>
    </row>
    <row r="6" spans="1:55" ht="14.25" customHeight="1">
      <c r="A6" s="165"/>
      <c r="B6" s="165"/>
      <c r="C6" s="171" t="s">
        <v>427</v>
      </c>
      <c r="D6" s="172" t="s">
        <v>22</v>
      </c>
      <c r="E6" s="172" t="s">
        <v>428</v>
      </c>
      <c r="F6" s="172" t="s">
        <v>41</v>
      </c>
      <c r="G6" s="173" t="s">
        <v>31</v>
      </c>
      <c r="H6" s="167"/>
      <c r="I6" s="167"/>
      <c r="J6" s="167"/>
      <c r="K6" s="171" t="s">
        <v>429</v>
      </c>
      <c r="L6" s="173" t="s">
        <v>430</v>
      </c>
      <c r="M6" s="167"/>
      <c r="N6" s="167"/>
      <c r="O6" s="167"/>
      <c r="P6" s="171" t="s">
        <v>33</v>
      </c>
      <c r="Q6" s="172" t="s">
        <v>34</v>
      </c>
      <c r="R6" s="173" t="s">
        <v>431</v>
      </c>
      <c r="S6" s="167"/>
      <c r="T6" s="167"/>
      <c r="U6" s="167"/>
      <c r="V6" s="171" t="s">
        <v>37</v>
      </c>
      <c r="W6" s="172" t="s">
        <v>432</v>
      </c>
      <c r="X6" s="172" t="s">
        <v>433</v>
      </c>
      <c r="Y6" s="172" t="s">
        <v>40</v>
      </c>
      <c r="Z6" s="172" t="s">
        <v>34</v>
      </c>
      <c r="AA6" s="173" t="s">
        <v>41</v>
      </c>
      <c r="AB6" s="167"/>
      <c r="AC6" s="167"/>
      <c r="AD6" s="167"/>
      <c r="AE6" s="171" t="s">
        <v>37</v>
      </c>
      <c r="AF6" s="172" t="s">
        <v>44</v>
      </c>
      <c r="AG6" s="172" t="s">
        <v>45</v>
      </c>
      <c r="AH6" s="172" t="s">
        <v>434</v>
      </c>
      <c r="AI6" s="173" t="s">
        <v>435</v>
      </c>
      <c r="AJ6" s="167"/>
      <c r="AK6" s="167"/>
      <c r="AL6" s="167"/>
      <c r="AM6" s="171" t="s">
        <v>53</v>
      </c>
      <c r="AN6" s="172" t="s">
        <v>56</v>
      </c>
      <c r="AO6" s="172" t="s">
        <v>436</v>
      </c>
      <c r="AP6" s="172" t="s">
        <v>52</v>
      </c>
      <c r="AQ6" s="172" t="s">
        <v>55</v>
      </c>
      <c r="AR6" s="173" t="s">
        <v>57</v>
      </c>
      <c r="AS6" s="167"/>
      <c r="AT6" s="167"/>
      <c r="AU6" s="167"/>
      <c r="AV6" s="171" t="s">
        <v>60</v>
      </c>
      <c r="AW6" s="172" t="s">
        <v>437</v>
      </c>
      <c r="AX6" s="173" t="s">
        <v>61</v>
      </c>
      <c r="AY6" s="167"/>
      <c r="AZ6" s="167"/>
      <c r="BA6" s="167"/>
      <c r="BB6" s="171" t="s">
        <v>69</v>
      </c>
      <c r="BC6" s="173" t="s">
        <v>57</v>
      </c>
    </row>
    <row r="7" spans="1:55" ht="21" customHeight="1">
      <c r="A7" s="165"/>
      <c r="B7" s="165"/>
      <c r="C7" s="174">
        <f>DatosGenerales!E5</f>
        <v>0</v>
      </c>
      <c r="D7" s="175">
        <f>DatosGenerales!E9</f>
        <v>0</v>
      </c>
      <c r="E7" s="175">
        <f>DatosGenerales!E16</f>
        <v>8</v>
      </c>
      <c r="F7" s="175">
        <f>DatosGenerales!E17</f>
        <v>3</v>
      </c>
      <c r="G7" s="176">
        <f>DatosGenerales!E18</f>
        <v>11</v>
      </c>
      <c r="H7" s="167"/>
      <c r="I7" s="167"/>
      <c r="J7" s="167"/>
      <c r="K7" s="174">
        <f>DatosGenerales!E54</f>
        <v>35</v>
      </c>
      <c r="L7" s="176">
        <f>DatosGenerales!E55</f>
        <v>2</v>
      </c>
      <c r="M7" s="167"/>
      <c r="N7" s="167"/>
      <c r="O7" s="167"/>
      <c r="P7" s="174">
        <f>DatosGenerales!E20</f>
        <v>4</v>
      </c>
      <c r="Q7" s="175">
        <f>DatosGenerales!E21</f>
        <v>0</v>
      </c>
      <c r="R7" s="176">
        <f>DatosGenerales!E22</f>
        <v>0</v>
      </c>
      <c r="S7" s="167"/>
      <c r="T7" s="167"/>
      <c r="U7" s="167"/>
      <c r="V7" s="174">
        <f>DatosGenerales!E23</f>
        <v>46</v>
      </c>
      <c r="W7" s="175">
        <f>DatosGenerales!E24</f>
        <v>2</v>
      </c>
      <c r="X7" s="175">
        <f>DatosGenerales!E25</f>
        <v>0</v>
      </c>
      <c r="Y7" s="175">
        <f>DatosGenerales!E26</f>
        <v>4</v>
      </c>
      <c r="Z7" s="175">
        <f>DatosGenerales!E27</f>
        <v>0</v>
      </c>
      <c r="AA7" s="176">
        <f>DatosGenerales!E28</f>
        <v>1</v>
      </c>
      <c r="AB7" s="167"/>
      <c r="AC7" s="167"/>
      <c r="AD7" s="167"/>
      <c r="AE7" s="174">
        <f>DatosGenerales!E29</f>
        <v>0</v>
      </c>
      <c r="AF7" s="175">
        <f>DatosGenerales!E30</f>
        <v>0</v>
      </c>
      <c r="AG7" s="175">
        <f>DatosGenerales!E31</f>
        <v>2</v>
      </c>
      <c r="AH7" s="175">
        <f>DatosGenerales!E32</f>
        <v>17</v>
      </c>
      <c r="AI7" s="176">
        <f>DatosGenerales!E33</f>
        <v>0</v>
      </c>
      <c r="AJ7" s="167"/>
      <c r="AK7" s="167"/>
      <c r="AL7" s="167"/>
      <c r="AM7" s="174">
        <f>DatosGenerales!E41</f>
        <v>0</v>
      </c>
      <c r="AN7" s="175">
        <f>DatosGenerales!E44</f>
        <v>1</v>
      </c>
      <c r="AO7" s="175">
        <f>DatosGenerales!E42</f>
        <v>0</v>
      </c>
      <c r="AP7" s="175">
        <f>DatosGenerales!E40</f>
        <v>2</v>
      </c>
      <c r="AQ7" s="175">
        <f>DatosGenerales!E43</f>
        <v>0</v>
      </c>
      <c r="AR7" s="176">
        <f>DatosGenerales!E45</f>
        <v>0</v>
      </c>
      <c r="AS7" s="167"/>
      <c r="AT7" s="167"/>
      <c r="AU7" s="167"/>
      <c r="AV7" s="174">
        <f>DatosGenerales!E47</f>
        <v>2</v>
      </c>
      <c r="AW7" s="175">
        <f>DatosGenerales!E46</f>
        <v>0</v>
      </c>
      <c r="AX7" s="176">
        <f>DatosGenerales!E48</f>
        <v>1</v>
      </c>
      <c r="AY7" s="167"/>
      <c r="AZ7" s="167"/>
      <c r="BA7" s="167"/>
      <c r="BB7" s="171">
        <f>DatosGenerales!E59</f>
        <v>0</v>
      </c>
      <c r="BC7" s="173">
        <f>DatosGenerales!E60</f>
        <v>297</v>
      </c>
    </row>
    <row r="8" spans="1:54" ht="12.75">
      <c r="A8" s="165"/>
      <c r="B8" s="165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</row>
    <row r="9" spans="1:54" ht="12.75">
      <c r="A9" s="165"/>
      <c r="B9" s="165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</row>
    <row r="10" spans="1:54" ht="12.75">
      <c r="A10" s="165"/>
      <c r="B10" s="165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</row>
    <row r="11" spans="1:54" ht="12.75">
      <c r="A11" s="165"/>
      <c r="B11" s="165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</row>
    <row r="12" spans="1:54" ht="12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</row>
    <row r="13" spans="1:54" ht="12.7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</row>
    <row r="14" spans="1:54" ht="12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</row>
    <row r="15" spans="1:54" ht="12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</row>
    <row r="16" spans="1:54" ht="12.7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</row>
  </sheetData>
  <sheetProtection/>
  <mergeCells count="9">
    <mergeCell ref="AM4:AR4"/>
    <mergeCell ref="AV4:AX4"/>
    <mergeCell ref="BB4:BC4"/>
    <mergeCell ref="C1:G1"/>
    <mergeCell ref="C4:G4"/>
    <mergeCell ref="K4:L4"/>
    <mergeCell ref="P4:R4"/>
    <mergeCell ref="V4:AA4"/>
    <mergeCell ref="AE4:AI4"/>
  </mergeCells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="116" zoomScaleNormal="116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177" t="s">
        <v>420</v>
      </c>
      <c r="B1" s="178" t="s">
        <v>421</v>
      </c>
      <c r="C1" s="178" t="s">
        <v>422</v>
      </c>
      <c r="D1" s="178" t="s">
        <v>423</v>
      </c>
      <c r="E1" s="178" t="s">
        <v>424</v>
      </c>
      <c r="F1" s="178" t="s">
        <v>425</v>
      </c>
      <c r="G1" s="178" t="s">
        <v>426</v>
      </c>
      <c r="H1" s="178" t="s">
        <v>68</v>
      </c>
    </row>
    <row r="2" spans="1:8" ht="12.75">
      <c r="A2" s="24" t="s">
        <v>428</v>
      </c>
      <c r="B2" s="24" t="s">
        <v>429</v>
      </c>
      <c r="C2" s="24" t="s">
        <v>33</v>
      </c>
      <c r="D2" s="24" t="s">
        <v>37</v>
      </c>
      <c r="E2" s="24" t="s">
        <v>45</v>
      </c>
      <c r="F2" s="24" t="s">
        <v>56</v>
      </c>
      <c r="G2" s="24" t="s">
        <v>60</v>
      </c>
      <c r="H2" s="24" t="s">
        <v>57</v>
      </c>
    </row>
    <row r="3" spans="1:8" ht="12.75">
      <c r="A3" s="24" t="s">
        <v>41</v>
      </c>
      <c r="B3" s="24" t="s">
        <v>430</v>
      </c>
      <c r="C3" s="24" t="s">
        <v>431</v>
      </c>
      <c r="D3" s="24" t="s">
        <v>432</v>
      </c>
      <c r="E3" s="24" t="s">
        <v>434</v>
      </c>
      <c r="F3" s="24" t="s">
        <v>52</v>
      </c>
      <c r="G3" s="24" t="s">
        <v>61</v>
      </c>
      <c r="H3" s="24" t="s">
        <v>57</v>
      </c>
    </row>
    <row r="4" spans="1:7" ht="12.75">
      <c r="A4" s="24" t="s">
        <v>31</v>
      </c>
      <c r="C4" s="24" t="s">
        <v>431</v>
      </c>
      <c r="D4" s="24" t="s">
        <v>40</v>
      </c>
      <c r="E4" s="24" t="s">
        <v>45</v>
      </c>
      <c r="F4" s="24" t="s">
        <v>52</v>
      </c>
      <c r="G4" s="24" t="s">
        <v>61</v>
      </c>
    </row>
    <row r="5" spans="1:6" ht="12.75">
      <c r="A5" s="24" t="s">
        <v>31</v>
      </c>
      <c r="D5" s="24" t="s">
        <v>41</v>
      </c>
      <c r="E5" s="24" t="s">
        <v>434</v>
      </c>
      <c r="F5" s="24" t="s">
        <v>55</v>
      </c>
    </row>
    <row r="6" spans="1:6" ht="12.75">
      <c r="A6" s="24" t="s">
        <v>31</v>
      </c>
      <c r="D6" s="24" t="s">
        <v>34</v>
      </c>
      <c r="E6" s="24" t="s">
        <v>435</v>
      </c>
      <c r="F6" s="24" t="s">
        <v>57</v>
      </c>
    </row>
    <row r="7" spans="4:6" ht="12.75">
      <c r="D7" s="24" t="s">
        <v>41</v>
      </c>
      <c r="F7" s="24" t="s">
        <v>57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2015-05-26T08:27:53Z</dcterms:created>
  <dcterms:modified xsi:type="dcterms:W3CDTF">2015-05-26T08:27:57Z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